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-90" windowWidth="15315" windowHeight="8355" tabRatio="704" firstSheet="2" activeTab="2"/>
  </bookViews>
  <sheets>
    <sheet name="L3 Droit éco. et des Affaires" sheetId="18" state="hidden" r:id="rId1"/>
    <sheet name="SaisieNote" sheetId="5" state="hidden" r:id="rId2"/>
    <sheet name="P.V" sheetId="4" r:id="rId3"/>
    <sheet name="Global" sheetId="11" state="hidden" r:id="rId4"/>
    <sheet name="Attest" sheetId="13" state="hidden" r:id="rId5"/>
    <sheet name="R.Note " sheetId="16" state="hidden" r:id="rId6"/>
    <sheet name="Feuil1" sheetId="17" state="hidden" r:id="rId7"/>
  </sheets>
  <definedNames>
    <definedName name="_xlnm._FilterDatabase" localSheetId="3" hidden="1">Global!$A$10:$BP$295</definedName>
    <definedName name="_xlnm._FilterDatabase" localSheetId="2" hidden="1">P.V!$A$7:$BK$48</definedName>
    <definedName name="_xlnm._FilterDatabase" localSheetId="5" hidden="1">'R.Note '!$A$17:$X$38</definedName>
    <definedName name="_xlnm.Print_Area" localSheetId="4">Attest!$A$1:$H$47</definedName>
    <definedName name="_xlnm.Print_Area" localSheetId="0">'L3 Droit éco. et des Affaires'!$A$1:$G$300</definedName>
    <definedName name="_xlnm.Print_Area" localSheetId="2">P.V!$A$1:$BK$426</definedName>
    <definedName name="_xlnm.Print_Area" localSheetId="5">'R.Note '!$A$1:$X$41</definedName>
    <definedName name="_xlnm.Print_Area" localSheetId="1">SaisieNote!$A$1:$AY$299</definedName>
  </definedNames>
  <calcPr calcId="125725"/>
</workbook>
</file>

<file path=xl/calcChain.xml><?xml version="1.0" encoding="utf-8"?>
<calcChain xmlns="http://schemas.openxmlformats.org/spreadsheetml/2006/main">
  <c r="AS91" i="5"/>
  <c r="BH425" i="4"/>
  <c r="BH382"/>
  <c r="BH338"/>
  <c r="BH296"/>
  <c r="BH254"/>
  <c r="BH212"/>
  <c r="BH168"/>
  <c r="BH125"/>
  <c r="BH86"/>
  <c r="BH42"/>
  <c r="S396"/>
  <c r="S397"/>
  <c r="S398"/>
  <c r="S399"/>
  <c r="S400"/>
  <c r="S401"/>
  <c r="S402"/>
  <c r="S403"/>
  <c r="S404"/>
  <c r="S405"/>
  <c r="S406"/>
  <c r="S407"/>
  <c r="S408"/>
  <c r="S409"/>
  <c r="S410"/>
  <c r="S411"/>
  <c r="S412"/>
  <c r="S413"/>
  <c r="S414"/>
  <c r="S415"/>
  <c r="S416"/>
  <c r="S417"/>
  <c r="S418"/>
  <c r="S419"/>
  <c r="S420"/>
  <c r="S421"/>
  <c r="S422"/>
  <c r="S352"/>
  <c r="S353"/>
  <c r="S354"/>
  <c r="S355"/>
  <c r="S356"/>
  <c r="S357"/>
  <c r="S358"/>
  <c r="S359"/>
  <c r="S360"/>
  <c r="S361"/>
  <c r="S362"/>
  <c r="S363"/>
  <c r="S364"/>
  <c r="S365"/>
  <c r="S366"/>
  <c r="S367"/>
  <c r="S368"/>
  <c r="S369"/>
  <c r="S370"/>
  <c r="S371"/>
  <c r="S372"/>
  <c r="S373"/>
  <c r="S374"/>
  <c r="S375"/>
  <c r="S376"/>
  <c r="S377"/>
  <c r="S378"/>
  <c r="S37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1"/>
  <c r="S292"/>
  <c r="S293"/>
  <c r="S294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Q160" i="5"/>
  <c r="G9" i="11"/>
  <c r="O9"/>
  <c r="W9"/>
  <c r="AD9"/>
  <c r="AG9"/>
  <c r="AH9"/>
  <c r="AP9"/>
  <c r="AX9"/>
  <c r="BE9"/>
  <c r="A10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BH10"/>
  <c r="BI10"/>
  <c r="BJ10"/>
  <c r="BK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65"/>
  <c r="C65"/>
  <c r="D65"/>
  <c r="E65"/>
  <c r="F65"/>
  <c r="B66"/>
  <c r="C66"/>
  <c r="D66"/>
  <c r="E66"/>
  <c r="F66"/>
  <c r="B67"/>
  <c r="C67"/>
  <c r="D67"/>
  <c r="E67"/>
  <c r="F67"/>
  <c r="B68"/>
  <c r="C68"/>
  <c r="D68"/>
  <c r="E68"/>
  <c r="F68"/>
  <c r="B69"/>
  <c r="C69"/>
  <c r="D69"/>
  <c r="E69"/>
  <c r="F69"/>
  <c r="B70"/>
  <c r="C70"/>
  <c r="D70"/>
  <c r="E70"/>
  <c r="F70"/>
  <c r="B71"/>
  <c r="C71"/>
  <c r="D71"/>
  <c r="E71"/>
  <c r="F71"/>
  <c r="B72"/>
  <c r="C72"/>
  <c r="D72"/>
  <c r="E72"/>
  <c r="F72"/>
  <c r="B73"/>
  <c r="C73"/>
  <c r="D73"/>
  <c r="E73"/>
  <c r="F73"/>
  <c r="B74"/>
  <c r="C74"/>
  <c r="D74"/>
  <c r="E74"/>
  <c r="F74"/>
  <c r="B75"/>
  <c r="C75"/>
  <c r="D75"/>
  <c r="E75"/>
  <c r="F75"/>
  <c r="B76"/>
  <c r="C76"/>
  <c r="D76"/>
  <c r="E76"/>
  <c r="F76"/>
  <c r="B77"/>
  <c r="C77"/>
  <c r="D77"/>
  <c r="E77"/>
  <c r="F77"/>
  <c r="B78"/>
  <c r="C78"/>
  <c r="D78"/>
  <c r="E78"/>
  <c r="F78"/>
  <c r="B79"/>
  <c r="C79"/>
  <c r="D79"/>
  <c r="E79"/>
  <c r="F79"/>
  <c r="B80"/>
  <c r="C80"/>
  <c r="D80"/>
  <c r="E80"/>
  <c r="F80"/>
  <c r="B81"/>
  <c r="C81"/>
  <c r="D81"/>
  <c r="E81"/>
  <c r="F81"/>
  <c r="B82"/>
  <c r="C82"/>
  <c r="D82"/>
  <c r="E82"/>
  <c r="F82"/>
  <c r="B83"/>
  <c r="C83"/>
  <c r="D83"/>
  <c r="E83"/>
  <c r="F83"/>
  <c r="B84"/>
  <c r="C84"/>
  <c r="D84"/>
  <c r="E84"/>
  <c r="F84"/>
  <c r="B85"/>
  <c r="C85"/>
  <c r="D85"/>
  <c r="E85"/>
  <c r="F85"/>
  <c r="B86"/>
  <c r="C86"/>
  <c r="D86"/>
  <c r="E86"/>
  <c r="F86"/>
  <c r="B87"/>
  <c r="C87"/>
  <c r="D87"/>
  <c r="E87"/>
  <c r="F87"/>
  <c r="B88"/>
  <c r="C88"/>
  <c r="D88"/>
  <c r="E88"/>
  <c r="F88"/>
  <c r="B89"/>
  <c r="C89"/>
  <c r="D89"/>
  <c r="E89"/>
  <c r="F89"/>
  <c r="B90"/>
  <c r="C90"/>
  <c r="D90"/>
  <c r="E90"/>
  <c r="F90"/>
  <c r="B91"/>
  <c r="C91"/>
  <c r="D91"/>
  <c r="E91"/>
  <c r="F91"/>
  <c r="B92"/>
  <c r="C92"/>
  <c r="D92"/>
  <c r="E92"/>
  <c r="F92"/>
  <c r="B93"/>
  <c r="C93"/>
  <c r="D93"/>
  <c r="E93"/>
  <c r="F93"/>
  <c r="B94"/>
  <c r="C94"/>
  <c r="D94"/>
  <c r="E94"/>
  <c r="F94"/>
  <c r="B95"/>
  <c r="C95"/>
  <c r="D95"/>
  <c r="E95"/>
  <c r="F95"/>
  <c r="B96"/>
  <c r="C96"/>
  <c r="D96"/>
  <c r="E96"/>
  <c r="F96"/>
  <c r="B97"/>
  <c r="C97"/>
  <c r="D97"/>
  <c r="E97"/>
  <c r="F97"/>
  <c r="B98"/>
  <c r="C98"/>
  <c r="D98"/>
  <c r="E98"/>
  <c r="F98"/>
  <c r="B99"/>
  <c r="C99"/>
  <c r="D99"/>
  <c r="E99"/>
  <c r="F99"/>
  <c r="B100"/>
  <c r="C100"/>
  <c r="D100"/>
  <c r="E100"/>
  <c r="F100"/>
  <c r="B101"/>
  <c r="C101"/>
  <c r="D101"/>
  <c r="E101"/>
  <c r="F101"/>
  <c r="B102"/>
  <c r="C102"/>
  <c r="D102"/>
  <c r="E102"/>
  <c r="F102"/>
  <c r="B103"/>
  <c r="C103"/>
  <c r="D103"/>
  <c r="E103"/>
  <c r="F103"/>
  <c r="B104"/>
  <c r="C104"/>
  <c r="D104"/>
  <c r="E104"/>
  <c r="F104"/>
  <c r="B105"/>
  <c r="C105"/>
  <c r="D105"/>
  <c r="E105"/>
  <c r="F105"/>
  <c r="B106"/>
  <c r="C106"/>
  <c r="D106"/>
  <c r="E106"/>
  <c r="F106"/>
  <c r="B107"/>
  <c r="C107"/>
  <c r="D107"/>
  <c r="E107"/>
  <c r="F107"/>
  <c r="B108"/>
  <c r="C108"/>
  <c r="D108"/>
  <c r="E108"/>
  <c r="F108"/>
  <c r="B109"/>
  <c r="C109"/>
  <c r="D109"/>
  <c r="E109"/>
  <c r="F109"/>
  <c r="B110"/>
  <c r="C110"/>
  <c r="D110"/>
  <c r="E110"/>
  <c r="F110"/>
  <c r="B111"/>
  <c r="C111"/>
  <c r="D111"/>
  <c r="E111"/>
  <c r="F111"/>
  <c r="B112"/>
  <c r="C112"/>
  <c r="D112"/>
  <c r="E112"/>
  <c r="F112"/>
  <c r="B113"/>
  <c r="C113"/>
  <c r="D113"/>
  <c r="E113"/>
  <c r="F113"/>
  <c r="B114"/>
  <c r="C114"/>
  <c r="D114"/>
  <c r="E114"/>
  <c r="F114"/>
  <c r="B115"/>
  <c r="C115"/>
  <c r="D115"/>
  <c r="E115"/>
  <c r="F115"/>
  <c r="B116"/>
  <c r="C116"/>
  <c r="D116"/>
  <c r="E116"/>
  <c r="F116"/>
  <c r="B117"/>
  <c r="C117"/>
  <c r="D117"/>
  <c r="E117"/>
  <c r="F117"/>
  <c r="B118"/>
  <c r="C118"/>
  <c r="D118"/>
  <c r="E118"/>
  <c r="F118"/>
  <c r="B119"/>
  <c r="C119"/>
  <c r="D119"/>
  <c r="E119"/>
  <c r="F119"/>
  <c r="B120"/>
  <c r="C120"/>
  <c r="D120"/>
  <c r="E120"/>
  <c r="F120"/>
  <c r="B121"/>
  <c r="C121"/>
  <c r="D121"/>
  <c r="E121"/>
  <c r="F121"/>
  <c r="B122"/>
  <c r="C122"/>
  <c r="D122"/>
  <c r="E122"/>
  <c r="F122"/>
  <c r="B123"/>
  <c r="C123"/>
  <c r="D123"/>
  <c r="E123"/>
  <c r="F123"/>
  <c r="B124"/>
  <c r="C124"/>
  <c r="D124"/>
  <c r="E124"/>
  <c r="F124"/>
  <c r="B125"/>
  <c r="C125"/>
  <c r="D125"/>
  <c r="E125"/>
  <c r="F125"/>
  <c r="B126"/>
  <c r="C126"/>
  <c r="D126"/>
  <c r="E126"/>
  <c r="F126"/>
  <c r="B127"/>
  <c r="C127"/>
  <c r="D127"/>
  <c r="E127"/>
  <c r="F127"/>
  <c r="B128"/>
  <c r="C128"/>
  <c r="D128"/>
  <c r="E128"/>
  <c r="F128"/>
  <c r="B129"/>
  <c r="C129"/>
  <c r="D129"/>
  <c r="E129"/>
  <c r="F129"/>
  <c r="B130"/>
  <c r="C130"/>
  <c r="D130"/>
  <c r="E130"/>
  <c r="F130"/>
  <c r="B131"/>
  <c r="C131"/>
  <c r="D131"/>
  <c r="E131"/>
  <c r="F131"/>
  <c r="B132"/>
  <c r="C132"/>
  <c r="D132"/>
  <c r="E132"/>
  <c r="F132"/>
  <c r="B133"/>
  <c r="C133"/>
  <c r="D133"/>
  <c r="E133"/>
  <c r="F133"/>
  <c r="B134"/>
  <c r="C134"/>
  <c r="D134"/>
  <c r="E134"/>
  <c r="F134"/>
  <c r="B135"/>
  <c r="C135"/>
  <c r="D135"/>
  <c r="E135"/>
  <c r="F135"/>
  <c r="B136"/>
  <c r="C136"/>
  <c r="D136"/>
  <c r="E136"/>
  <c r="F136"/>
  <c r="B137"/>
  <c r="C137"/>
  <c r="D137"/>
  <c r="E137"/>
  <c r="F137"/>
  <c r="B138"/>
  <c r="C138"/>
  <c r="D138"/>
  <c r="E138"/>
  <c r="F138"/>
  <c r="B139"/>
  <c r="C139"/>
  <c r="D139"/>
  <c r="E139"/>
  <c r="F139"/>
  <c r="B140"/>
  <c r="C140"/>
  <c r="D140"/>
  <c r="E140"/>
  <c r="F140"/>
  <c r="B141"/>
  <c r="C141"/>
  <c r="D141"/>
  <c r="E141"/>
  <c r="F141"/>
  <c r="B142"/>
  <c r="C142"/>
  <c r="D142"/>
  <c r="E142"/>
  <c r="F142"/>
  <c r="B143"/>
  <c r="C143"/>
  <c r="D143"/>
  <c r="E143"/>
  <c r="F143"/>
  <c r="B144"/>
  <c r="C144"/>
  <c r="D144"/>
  <c r="E144"/>
  <c r="F144"/>
  <c r="B145"/>
  <c r="C145"/>
  <c r="D145"/>
  <c r="E145"/>
  <c r="F145"/>
  <c r="B146"/>
  <c r="C146"/>
  <c r="D146"/>
  <c r="E146"/>
  <c r="F146"/>
  <c r="B147"/>
  <c r="C147"/>
  <c r="D147"/>
  <c r="E147"/>
  <c r="F147"/>
  <c r="B148"/>
  <c r="C148"/>
  <c r="D148"/>
  <c r="E148"/>
  <c r="F148"/>
  <c r="B149"/>
  <c r="C149"/>
  <c r="D149"/>
  <c r="E149"/>
  <c r="F149"/>
  <c r="B150"/>
  <c r="C150"/>
  <c r="D150"/>
  <c r="E150"/>
  <c r="F150"/>
  <c r="B151"/>
  <c r="C151"/>
  <c r="D151"/>
  <c r="E151"/>
  <c r="F151"/>
  <c r="B152"/>
  <c r="C152"/>
  <c r="D152"/>
  <c r="E152"/>
  <c r="F152"/>
  <c r="B153"/>
  <c r="C153"/>
  <c r="D153"/>
  <c r="E153"/>
  <c r="F153"/>
  <c r="B154"/>
  <c r="C154"/>
  <c r="D154"/>
  <c r="E154"/>
  <c r="F154"/>
  <c r="B155"/>
  <c r="C155"/>
  <c r="D155"/>
  <c r="E155"/>
  <c r="F155"/>
  <c r="B156"/>
  <c r="C156"/>
  <c r="D156"/>
  <c r="E156"/>
  <c r="F156"/>
  <c r="B157"/>
  <c r="C157"/>
  <c r="D157"/>
  <c r="E157"/>
  <c r="F157"/>
  <c r="B158"/>
  <c r="C158"/>
  <c r="D158"/>
  <c r="E158"/>
  <c r="F158"/>
  <c r="B159"/>
  <c r="C159"/>
  <c r="D159"/>
  <c r="E159"/>
  <c r="F159"/>
  <c r="B160"/>
  <c r="C160"/>
  <c r="D160"/>
  <c r="E160"/>
  <c r="F160"/>
  <c r="B161"/>
  <c r="C161"/>
  <c r="D161"/>
  <c r="E161"/>
  <c r="F161"/>
  <c r="B162"/>
  <c r="C162"/>
  <c r="D162"/>
  <c r="E162"/>
  <c r="F162"/>
  <c r="B163"/>
  <c r="C163"/>
  <c r="D163"/>
  <c r="E163"/>
  <c r="F163"/>
  <c r="B164"/>
  <c r="C164"/>
  <c r="D164"/>
  <c r="E164"/>
  <c r="F164"/>
  <c r="B165"/>
  <c r="C165"/>
  <c r="D165"/>
  <c r="E165"/>
  <c r="F165"/>
  <c r="B166"/>
  <c r="C166"/>
  <c r="D166"/>
  <c r="E166"/>
  <c r="F166"/>
  <c r="B167"/>
  <c r="C167"/>
  <c r="D167"/>
  <c r="E167"/>
  <c r="F167"/>
  <c r="B168"/>
  <c r="C168"/>
  <c r="D168"/>
  <c r="E168"/>
  <c r="F168"/>
  <c r="B169"/>
  <c r="C169"/>
  <c r="D169"/>
  <c r="E169"/>
  <c r="F169"/>
  <c r="B170"/>
  <c r="C170"/>
  <c r="D170"/>
  <c r="E170"/>
  <c r="F170"/>
  <c r="B171"/>
  <c r="C171"/>
  <c r="D171"/>
  <c r="E171"/>
  <c r="F171"/>
  <c r="B172"/>
  <c r="C172"/>
  <c r="D172"/>
  <c r="E172"/>
  <c r="F172"/>
  <c r="B173"/>
  <c r="C173"/>
  <c r="D173"/>
  <c r="E173"/>
  <c r="F173"/>
  <c r="B174"/>
  <c r="C174"/>
  <c r="D174"/>
  <c r="E174"/>
  <c r="F174"/>
  <c r="B175"/>
  <c r="C175"/>
  <c r="D175"/>
  <c r="E175"/>
  <c r="F175"/>
  <c r="B176"/>
  <c r="C176"/>
  <c r="D176"/>
  <c r="E176"/>
  <c r="F176"/>
  <c r="B177"/>
  <c r="C177"/>
  <c r="D177"/>
  <c r="E177"/>
  <c r="F177"/>
  <c r="B178"/>
  <c r="C178"/>
  <c r="D178"/>
  <c r="E178"/>
  <c r="F178"/>
  <c r="B179"/>
  <c r="C179"/>
  <c r="D179"/>
  <c r="E179"/>
  <c r="F179"/>
  <c r="B180"/>
  <c r="C180"/>
  <c r="D180"/>
  <c r="E180"/>
  <c r="F180"/>
  <c r="B181"/>
  <c r="C181"/>
  <c r="D181"/>
  <c r="E181"/>
  <c r="F181"/>
  <c r="B182"/>
  <c r="C182"/>
  <c r="D182"/>
  <c r="E182"/>
  <c r="F182"/>
  <c r="B183"/>
  <c r="C183"/>
  <c r="D183"/>
  <c r="E183"/>
  <c r="F183"/>
  <c r="B184"/>
  <c r="C184"/>
  <c r="D184"/>
  <c r="E184"/>
  <c r="F184"/>
  <c r="B185"/>
  <c r="C185"/>
  <c r="D185"/>
  <c r="E185"/>
  <c r="F185"/>
  <c r="B186"/>
  <c r="C186"/>
  <c r="D186"/>
  <c r="E186"/>
  <c r="F186"/>
  <c r="B187"/>
  <c r="C187"/>
  <c r="D187"/>
  <c r="E187"/>
  <c r="F187"/>
  <c r="B188"/>
  <c r="C188"/>
  <c r="D188"/>
  <c r="E188"/>
  <c r="F188"/>
  <c r="B189"/>
  <c r="C189"/>
  <c r="D189"/>
  <c r="E189"/>
  <c r="F189"/>
  <c r="B190"/>
  <c r="C190"/>
  <c r="D190"/>
  <c r="E190"/>
  <c r="F190"/>
  <c r="B191"/>
  <c r="C191"/>
  <c r="D191"/>
  <c r="E191"/>
  <c r="F191"/>
  <c r="B192"/>
  <c r="C192"/>
  <c r="D192"/>
  <c r="E192"/>
  <c r="F192"/>
  <c r="B193"/>
  <c r="C193"/>
  <c r="D193"/>
  <c r="E193"/>
  <c r="F193"/>
  <c r="B194"/>
  <c r="C194"/>
  <c r="D194"/>
  <c r="E194"/>
  <c r="F194"/>
  <c r="B195"/>
  <c r="C195"/>
  <c r="D195"/>
  <c r="E195"/>
  <c r="F195"/>
  <c r="B196"/>
  <c r="C196"/>
  <c r="D196"/>
  <c r="E196"/>
  <c r="F196"/>
  <c r="B197"/>
  <c r="C197"/>
  <c r="D197"/>
  <c r="E197"/>
  <c r="F197"/>
  <c r="B198"/>
  <c r="C198"/>
  <c r="D198"/>
  <c r="E198"/>
  <c r="F198"/>
  <c r="B199"/>
  <c r="C199"/>
  <c r="D199"/>
  <c r="E199"/>
  <c r="F199"/>
  <c r="B200"/>
  <c r="C200"/>
  <c r="D200"/>
  <c r="E200"/>
  <c r="F200"/>
  <c r="B201"/>
  <c r="C201"/>
  <c r="D201"/>
  <c r="E201"/>
  <c r="F201"/>
  <c r="B202"/>
  <c r="C202"/>
  <c r="D202"/>
  <c r="E202"/>
  <c r="F202"/>
  <c r="B203"/>
  <c r="C203"/>
  <c r="D203"/>
  <c r="E203"/>
  <c r="F203"/>
  <c r="B204"/>
  <c r="C204"/>
  <c r="D204"/>
  <c r="E204"/>
  <c r="F204"/>
  <c r="B205"/>
  <c r="C205"/>
  <c r="D205"/>
  <c r="E205"/>
  <c r="F205"/>
  <c r="B206"/>
  <c r="C206"/>
  <c r="D206"/>
  <c r="E206"/>
  <c r="F206"/>
  <c r="B207"/>
  <c r="C207"/>
  <c r="D207"/>
  <c r="E207"/>
  <c r="F207"/>
  <c r="B208"/>
  <c r="C208"/>
  <c r="D208"/>
  <c r="E208"/>
  <c r="F208"/>
  <c r="B209"/>
  <c r="C209"/>
  <c r="D209"/>
  <c r="E209"/>
  <c r="F209"/>
  <c r="B210"/>
  <c r="C210"/>
  <c r="D210"/>
  <c r="E210"/>
  <c r="F210"/>
  <c r="B211"/>
  <c r="C211"/>
  <c r="D211"/>
  <c r="E211"/>
  <c r="F211"/>
  <c r="B212"/>
  <c r="C212"/>
  <c r="D212"/>
  <c r="E212"/>
  <c r="F212"/>
  <c r="B213"/>
  <c r="C213"/>
  <c r="D213"/>
  <c r="E213"/>
  <c r="F213"/>
  <c r="B214"/>
  <c r="C214"/>
  <c r="D214"/>
  <c r="E214"/>
  <c r="F214"/>
  <c r="B215"/>
  <c r="C215"/>
  <c r="D215"/>
  <c r="E215"/>
  <c r="F215"/>
  <c r="B216"/>
  <c r="C216"/>
  <c r="D216"/>
  <c r="E216"/>
  <c r="F216"/>
  <c r="B217"/>
  <c r="C217"/>
  <c r="D217"/>
  <c r="E217"/>
  <c r="F217"/>
  <c r="B218"/>
  <c r="C218"/>
  <c r="D218"/>
  <c r="E218"/>
  <c r="F218"/>
  <c r="B219"/>
  <c r="C219"/>
  <c r="D219"/>
  <c r="E219"/>
  <c r="F219"/>
  <c r="B220"/>
  <c r="C220"/>
  <c r="D220"/>
  <c r="E220"/>
  <c r="F220"/>
  <c r="B221"/>
  <c r="C221"/>
  <c r="D221"/>
  <c r="E221"/>
  <c r="F221"/>
  <c r="B222"/>
  <c r="C222"/>
  <c r="D222"/>
  <c r="E222"/>
  <c r="F222"/>
  <c r="B223"/>
  <c r="C223"/>
  <c r="D223"/>
  <c r="E223"/>
  <c r="F223"/>
  <c r="B224"/>
  <c r="C224"/>
  <c r="D224"/>
  <c r="E224"/>
  <c r="F224"/>
  <c r="B225"/>
  <c r="C225"/>
  <c r="D225"/>
  <c r="E225"/>
  <c r="F225"/>
  <c r="B226"/>
  <c r="C226"/>
  <c r="D226"/>
  <c r="E226"/>
  <c r="F226"/>
  <c r="B227"/>
  <c r="C227"/>
  <c r="D227"/>
  <c r="E227"/>
  <c r="F227"/>
  <c r="B228"/>
  <c r="C228"/>
  <c r="D228"/>
  <c r="E228"/>
  <c r="F228"/>
  <c r="B229"/>
  <c r="C229"/>
  <c r="D229"/>
  <c r="E229"/>
  <c r="F229"/>
  <c r="B230"/>
  <c r="C230"/>
  <c r="D230"/>
  <c r="E230"/>
  <c r="F230"/>
  <c r="B231"/>
  <c r="C231"/>
  <c r="D231"/>
  <c r="E231"/>
  <c r="F231"/>
  <c r="B232"/>
  <c r="C232"/>
  <c r="D232"/>
  <c r="E232"/>
  <c r="F232"/>
  <c r="B233"/>
  <c r="C233"/>
  <c r="D233"/>
  <c r="E233"/>
  <c r="F233"/>
  <c r="B234"/>
  <c r="C234"/>
  <c r="D234"/>
  <c r="E234"/>
  <c r="F234"/>
  <c r="B235"/>
  <c r="C235"/>
  <c r="D235"/>
  <c r="E235"/>
  <c r="F235"/>
  <c r="B236"/>
  <c r="C236"/>
  <c r="D236"/>
  <c r="E236"/>
  <c r="F236"/>
  <c r="B237"/>
  <c r="C237"/>
  <c r="D237"/>
  <c r="E237"/>
  <c r="F237"/>
  <c r="B238"/>
  <c r="C238"/>
  <c r="D238"/>
  <c r="E238"/>
  <c r="F238"/>
  <c r="B239"/>
  <c r="C239"/>
  <c r="D239"/>
  <c r="E239"/>
  <c r="F239"/>
  <c r="B240"/>
  <c r="C240"/>
  <c r="D240"/>
  <c r="E240"/>
  <c r="F240"/>
  <c r="B241"/>
  <c r="C241"/>
  <c r="D241"/>
  <c r="E241"/>
  <c r="F241"/>
  <c r="B242"/>
  <c r="C242"/>
  <c r="D242"/>
  <c r="E242"/>
  <c r="F242"/>
  <c r="B243"/>
  <c r="C243"/>
  <c r="D243"/>
  <c r="E243"/>
  <c r="F243"/>
  <c r="B244"/>
  <c r="C244"/>
  <c r="D244"/>
  <c r="E244"/>
  <c r="F244"/>
  <c r="B245"/>
  <c r="C245"/>
  <c r="D245"/>
  <c r="E245"/>
  <c r="F245"/>
  <c r="B246"/>
  <c r="C246"/>
  <c r="D246"/>
  <c r="E246"/>
  <c r="F246"/>
  <c r="B247"/>
  <c r="C247"/>
  <c r="D247"/>
  <c r="E247"/>
  <c r="F247"/>
  <c r="B248"/>
  <c r="C248"/>
  <c r="D248"/>
  <c r="E248"/>
  <c r="F248"/>
  <c r="B249"/>
  <c r="C249"/>
  <c r="D249"/>
  <c r="E249"/>
  <c r="F249"/>
  <c r="B250"/>
  <c r="C250"/>
  <c r="D250"/>
  <c r="E250"/>
  <c r="F250"/>
  <c r="B251"/>
  <c r="C251"/>
  <c r="D251"/>
  <c r="E251"/>
  <c r="F251"/>
  <c r="B252"/>
  <c r="C252"/>
  <c r="D252"/>
  <c r="E252"/>
  <c r="F252"/>
  <c r="B253"/>
  <c r="C253"/>
  <c r="D253"/>
  <c r="E253"/>
  <c r="F253"/>
  <c r="B254"/>
  <c r="C254"/>
  <c r="D254"/>
  <c r="E254"/>
  <c r="F254"/>
  <c r="B255"/>
  <c r="C255"/>
  <c r="D255"/>
  <c r="E255"/>
  <c r="F255"/>
  <c r="B256"/>
  <c r="C256"/>
  <c r="D256"/>
  <c r="E256"/>
  <c r="F256"/>
  <c r="B257"/>
  <c r="C257"/>
  <c r="D257"/>
  <c r="E257"/>
  <c r="F257"/>
  <c r="B258"/>
  <c r="C258"/>
  <c r="D258"/>
  <c r="E258"/>
  <c r="F258"/>
  <c r="B259"/>
  <c r="C259"/>
  <c r="D259"/>
  <c r="E259"/>
  <c r="F259"/>
  <c r="B260"/>
  <c r="C260"/>
  <c r="D260"/>
  <c r="E260"/>
  <c r="F260"/>
  <c r="B261"/>
  <c r="C261"/>
  <c r="D261"/>
  <c r="E261"/>
  <c r="F261"/>
  <c r="B262"/>
  <c r="C262"/>
  <c r="D262"/>
  <c r="E262"/>
  <c r="F262"/>
  <c r="B263"/>
  <c r="C263"/>
  <c r="D263"/>
  <c r="E263"/>
  <c r="F263"/>
  <c r="B264"/>
  <c r="C264"/>
  <c r="D264"/>
  <c r="E264"/>
  <c r="F264"/>
  <c r="B265"/>
  <c r="C265"/>
  <c r="D265"/>
  <c r="E265"/>
  <c r="F265"/>
  <c r="B266"/>
  <c r="C266"/>
  <c r="D266"/>
  <c r="E266"/>
  <c r="F266"/>
  <c r="B267"/>
  <c r="C267"/>
  <c r="D267"/>
  <c r="E267"/>
  <c r="F267"/>
  <c r="B268"/>
  <c r="C268"/>
  <c r="D268"/>
  <c r="E268"/>
  <c r="F268"/>
  <c r="B269"/>
  <c r="C269"/>
  <c r="D269"/>
  <c r="E269"/>
  <c r="F269"/>
  <c r="B270"/>
  <c r="C270"/>
  <c r="D270"/>
  <c r="E270"/>
  <c r="F270"/>
  <c r="B271"/>
  <c r="C271"/>
  <c r="D271"/>
  <c r="E271"/>
  <c r="F271"/>
  <c r="B272"/>
  <c r="C272"/>
  <c r="D272"/>
  <c r="E272"/>
  <c r="F272"/>
  <c r="B273"/>
  <c r="C273"/>
  <c r="D273"/>
  <c r="E273"/>
  <c r="F273"/>
  <c r="B274"/>
  <c r="C274"/>
  <c r="D274"/>
  <c r="E274"/>
  <c r="F274"/>
  <c r="B275"/>
  <c r="C275"/>
  <c r="D275"/>
  <c r="E275"/>
  <c r="F275"/>
  <c r="B276"/>
  <c r="C276"/>
  <c r="D276"/>
  <c r="E276"/>
  <c r="F276"/>
  <c r="B277"/>
  <c r="C277"/>
  <c r="D277"/>
  <c r="E277"/>
  <c r="F277"/>
  <c r="B278"/>
  <c r="C278"/>
  <c r="D278"/>
  <c r="E278"/>
  <c r="F278"/>
  <c r="B279"/>
  <c r="C279"/>
  <c r="D279"/>
  <c r="E279"/>
  <c r="F279"/>
  <c r="B280"/>
  <c r="C280"/>
  <c r="D280"/>
  <c r="E280"/>
  <c r="F280"/>
  <c r="B281"/>
  <c r="C281"/>
  <c r="D281"/>
  <c r="E281"/>
  <c r="F281"/>
  <c r="B282"/>
  <c r="C282"/>
  <c r="D282"/>
  <c r="E282"/>
  <c r="F282"/>
  <c r="B283"/>
  <c r="C283"/>
  <c r="D283"/>
  <c r="E283"/>
  <c r="F283"/>
  <c r="B284"/>
  <c r="C284"/>
  <c r="D284"/>
  <c r="E284"/>
  <c r="F284"/>
  <c r="B285"/>
  <c r="C285"/>
  <c r="D285"/>
  <c r="E285"/>
  <c r="F285"/>
  <c r="B286"/>
  <c r="C286"/>
  <c r="D286"/>
  <c r="E286"/>
  <c r="F286"/>
  <c r="B287"/>
  <c r="C287"/>
  <c r="D287"/>
  <c r="E287"/>
  <c r="F287"/>
  <c r="B288"/>
  <c r="C288"/>
  <c r="D288"/>
  <c r="E288"/>
  <c r="F288"/>
  <c r="B289"/>
  <c r="C289"/>
  <c r="D289"/>
  <c r="E289"/>
  <c r="F289"/>
  <c r="B290"/>
  <c r="C290"/>
  <c r="D290"/>
  <c r="E290"/>
  <c r="F290"/>
  <c r="B291"/>
  <c r="C291"/>
  <c r="D291"/>
  <c r="E291"/>
  <c r="F291"/>
  <c r="B292"/>
  <c r="C292"/>
  <c r="D292"/>
  <c r="E292"/>
  <c r="F292"/>
  <c r="B293"/>
  <c r="C293"/>
  <c r="D293"/>
  <c r="E293"/>
  <c r="F293"/>
  <c r="B294"/>
  <c r="C294"/>
  <c r="D294"/>
  <c r="E294"/>
  <c r="F294"/>
  <c r="B295"/>
  <c r="C295"/>
  <c r="B19" i="13" s="1"/>
  <c r="D295" i="11"/>
  <c r="F19" i="13" s="1"/>
  <c r="E295" i="11"/>
  <c r="B21" i="13" s="1"/>
  <c r="F295" i="11"/>
  <c r="F21" i="13" s="1"/>
  <c r="S273" i="5"/>
  <c r="O331" i="4"/>
  <c r="O233" i="11" s="1"/>
  <c r="Y246" i="4"/>
  <c r="Z246" s="1"/>
  <c r="Z176" i="11" s="1"/>
  <c r="G99" i="4"/>
  <c r="H99" s="1"/>
  <c r="H71" i="11" s="1"/>
  <c r="O121" i="4"/>
  <c r="O93" i="11" s="1"/>
  <c r="I57" i="4"/>
  <c r="I42" i="11" s="1"/>
  <c r="AZ60" i="4"/>
  <c r="AZ45" i="11" s="1"/>
  <c r="AZ68" i="4"/>
  <c r="AZ53" i="11" s="1"/>
  <c r="O81" i="4"/>
  <c r="O66" i="11" s="1"/>
  <c r="O21" i="4"/>
  <c r="P21" s="1"/>
  <c r="P20" i="11" s="1"/>
  <c r="K300" i="5"/>
  <c r="G422" i="4" s="1"/>
  <c r="N300" i="5"/>
  <c r="I422" i="4" s="1"/>
  <c r="Q300" i="5"/>
  <c r="K422" i="4" s="1"/>
  <c r="L422" s="1"/>
  <c r="L295" i="11" s="1"/>
  <c r="S300" i="5"/>
  <c r="O422" i="4" s="1"/>
  <c r="U300" i="5"/>
  <c r="Q422" i="4" s="1"/>
  <c r="W300" i="5"/>
  <c r="Y300"/>
  <c r="W422" i="4" s="1"/>
  <c r="AA300" i="5"/>
  <c r="Y422" i="4" s="1"/>
  <c r="AC300" i="5"/>
  <c r="AA422" i="4" s="1"/>
  <c r="AG300" i="5"/>
  <c r="AH422" i="4" s="1"/>
  <c r="AI422" s="1"/>
  <c r="AI295" i="11" s="1"/>
  <c r="AJ300" i="5"/>
  <c r="AJ422" i="4" s="1"/>
  <c r="AK422" s="1"/>
  <c r="AK295" i="11" s="1"/>
  <c r="AM300" i="5"/>
  <c r="AL422" i="4" s="1"/>
  <c r="AM422" s="1"/>
  <c r="AM295" i="11" s="1"/>
  <c r="AO300" i="5"/>
  <c r="AP422" i="4" s="1"/>
  <c r="AQ422" s="1"/>
  <c r="AQ295" i="11" s="1"/>
  <c r="AQ300" i="5"/>
  <c r="AR422" i="4" s="1"/>
  <c r="AS422" s="1"/>
  <c r="AS295" i="11" s="1"/>
  <c r="AS300" i="5"/>
  <c r="AT422" i="4" s="1"/>
  <c r="AU422" s="1"/>
  <c r="AU295" i="11" s="1"/>
  <c r="AU300" i="5"/>
  <c r="AX422" i="4" s="1"/>
  <c r="AY422" s="1"/>
  <c r="AY295" i="11" s="1"/>
  <c r="AW300" i="5"/>
  <c r="AZ422" i="4" s="1"/>
  <c r="BA422" s="1"/>
  <c r="BA295" i="11" s="1"/>
  <c r="AY300" i="5"/>
  <c r="BB422" i="4" s="1"/>
  <c r="BC422" s="1"/>
  <c r="BC295" i="11" s="1"/>
  <c r="K17" i="5"/>
  <c r="G13" i="4" s="1"/>
  <c r="N17" i="5"/>
  <c r="I13" i="4" s="1"/>
  <c r="Q17" i="5"/>
  <c r="K13" i="4" s="1"/>
  <c r="S17" i="5"/>
  <c r="O13" i="4" s="1"/>
  <c r="U17" i="5"/>
  <c r="Q13" i="4" s="1"/>
  <c r="W17" i="5"/>
  <c r="Y17"/>
  <c r="W13" i="4" s="1"/>
  <c r="AA17" i="5"/>
  <c r="Y13" i="4" s="1"/>
  <c r="AC17" i="5"/>
  <c r="AA13" i="4" s="1"/>
  <c r="AG17" i="5"/>
  <c r="AH13" i="4" s="1"/>
  <c r="AJ17" i="5"/>
  <c r="AJ13" i="4" s="1"/>
  <c r="AM17" i="5"/>
  <c r="AL13" i="4" s="1"/>
  <c r="AO17" i="5"/>
  <c r="AP13" i="4" s="1"/>
  <c r="AQ17" i="5"/>
  <c r="AR13" i="4" s="1"/>
  <c r="AS17" i="5"/>
  <c r="AT13" i="4" s="1"/>
  <c r="AU17" i="5"/>
  <c r="AX13" i="4" s="1"/>
  <c r="AW17" i="5"/>
  <c r="AZ13" i="4" s="1"/>
  <c r="AY17" i="5"/>
  <c r="BB13" i="4" s="1"/>
  <c r="K18" i="5"/>
  <c r="G14" i="4" s="1"/>
  <c r="N18" i="5"/>
  <c r="I14" i="4" s="1"/>
  <c r="Q18" i="5"/>
  <c r="K14" i="4" s="1"/>
  <c r="S18" i="5"/>
  <c r="O14" i="4" s="1"/>
  <c r="U18" i="5"/>
  <c r="Q14" i="4" s="1"/>
  <c r="W18" i="5"/>
  <c r="Y18"/>
  <c r="W14" i="4" s="1"/>
  <c r="AA18" i="5"/>
  <c r="Y14" i="4" s="1"/>
  <c r="AC18" i="5"/>
  <c r="AA14" i="4" s="1"/>
  <c r="AG18" i="5"/>
  <c r="AH14" i="4" s="1"/>
  <c r="AJ18" i="5"/>
  <c r="AJ14" i="4" s="1"/>
  <c r="AM18" i="5"/>
  <c r="AL14" i="4" s="1"/>
  <c r="AO18" i="5"/>
  <c r="AP14" i="4" s="1"/>
  <c r="AQ18" i="5"/>
  <c r="AR14" i="4" s="1"/>
  <c r="AS18" i="5"/>
  <c r="AT14" i="4" s="1"/>
  <c r="AU18" i="5"/>
  <c r="AX14" i="4" s="1"/>
  <c r="AW18" i="5"/>
  <c r="AZ14" i="4" s="1"/>
  <c r="AY18" i="5"/>
  <c r="BB14" i="4" s="1"/>
  <c r="K19" i="5"/>
  <c r="G15" i="4" s="1"/>
  <c r="N19" i="5"/>
  <c r="I15" i="4" s="1"/>
  <c r="Q19" i="5"/>
  <c r="K15" i="4" s="1"/>
  <c r="S19" i="5"/>
  <c r="O15" i="4" s="1"/>
  <c r="U19" i="5"/>
  <c r="Q15" i="4" s="1"/>
  <c r="W19" i="5"/>
  <c r="Y19"/>
  <c r="W15" i="4" s="1"/>
  <c r="AA19" i="5"/>
  <c r="Y15" i="4" s="1"/>
  <c r="AC19" i="5"/>
  <c r="AA15" i="4" s="1"/>
  <c r="AG19" i="5"/>
  <c r="AH15" i="4" s="1"/>
  <c r="AJ19" i="5"/>
  <c r="AJ15" i="4" s="1"/>
  <c r="AM19" i="5"/>
  <c r="AL15" i="4" s="1"/>
  <c r="AO19" i="5"/>
  <c r="AP15" i="4" s="1"/>
  <c r="AQ19" i="5"/>
  <c r="AR15" i="4" s="1"/>
  <c r="AS19" i="5"/>
  <c r="AT15" i="4" s="1"/>
  <c r="AU19" i="5"/>
  <c r="AX15" i="4" s="1"/>
  <c r="AW19" i="5"/>
  <c r="AZ15" i="4" s="1"/>
  <c r="AY19" i="5"/>
  <c r="BB15" i="4" s="1"/>
  <c r="K20" i="5"/>
  <c r="G16" i="4" s="1"/>
  <c r="N20" i="5"/>
  <c r="I16" i="4" s="1"/>
  <c r="Q20" i="5"/>
  <c r="K16" i="4" s="1"/>
  <c r="S20" i="5"/>
  <c r="O16" i="4" s="1"/>
  <c r="U20" i="5"/>
  <c r="Q16" i="4" s="1"/>
  <c r="W20" i="5"/>
  <c r="Y20"/>
  <c r="W16" i="4" s="1"/>
  <c r="AA20" i="5"/>
  <c r="Y16" i="4" s="1"/>
  <c r="AC20" i="5"/>
  <c r="AA16" i="4" s="1"/>
  <c r="AG20" i="5"/>
  <c r="AH16" i="4" s="1"/>
  <c r="AJ20" i="5"/>
  <c r="AJ16" i="4" s="1"/>
  <c r="AM20" i="5"/>
  <c r="AL16" i="4" s="1"/>
  <c r="AO20" i="5"/>
  <c r="AP16" i="4" s="1"/>
  <c r="AQ20" i="5"/>
  <c r="AR16" i="4" s="1"/>
  <c r="AS20" i="5"/>
  <c r="AT16" i="4" s="1"/>
  <c r="AU20" i="5"/>
  <c r="AX16" i="4" s="1"/>
  <c r="AW20" i="5"/>
  <c r="AZ16" i="4" s="1"/>
  <c r="AY20" i="5"/>
  <c r="BB16" i="4" s="1"/>
  <c r="K21" i="5"/>
  <c r="G17" i="4" s="1"/>
  <c r="N21" i="5"/>
  <c r="I17" i="4" s="1"/>
  <c r="Q21" i="5"/>
  <c r="K17" i="4" s="1"/>
  <c r="S21" i="5"/>
  <c r="O17" i="4" s="1"/>
  <c r="U21" i="5"/>
  <c r="Q17" i="4" s="1"/>
  <c r="W21" i="5"/>
  <c r="Y21"/>
  <c r="W17" i="4" s="1"/>
  <c r="AA21" i="5"/>
  <c r="Y17" i="4" s="1"/>
  <c r="AC21" i="5"/>
  <c r="AA17" i="4" s="1"/>
  <c r="AG21" i="5"/>
  <c r="AH17" i="4" s="1"/>
  <c r="AJ21" i="5"/>
  <c r="AJ17" i="4" s="1"/>
  <c r="AM21" i="5"/>
  <c r="AL17" i="4" s="1"/>
  <c r="AO21" i="5"/>
  <c r="AP17" i="4" s="1"/>
  <c r="AQ21" i="5"/>
  <c r="AR17" i="4" s="1"/>
  <c r="AS21" i="5"/>
  <c r="AT17" i="4" s="1"/>
  <c r="AU21" i="5"/>
  <c r="AX17" i="4" s="1"/>
  <c r="AW21" i="5"/>
  <c r="AZ17" i="4" s="1"/>
  <c r="AY21" i="5"/>
  <c r="BB17" i="4" s="1"/>
  <c r="K22" i="5"/>
  <c r="G18" i="4" s="1"/>
  <c r="N22" i="5"/>
  <c r="I18" i="4" s="1"/>
  <c r="Q22" i="5"/>
  <c r="K18" i="4" s="1"/>
  <c r="S22" i="5"/>
  <c r="O18" i="4" s="1"/>
  <c r="U22" i="5"/>
  <c r="Q18" i="4" s="1"/>
  <c r="W22" i="5"/>
  <c r="Y22"/>
  <c r="W18" i="4" s="1"/>
  <c r="AA22" i="5"/>
  <c r="Y18" i="4" s="1"/>
  <c r="AC22" i="5"/>
  <c r="AA18" i="4" s="1"/>
  <c r="AG22" i="5"/>
  <c r="AH18" i="4" s="1"/>
  <c r="AJ22" i="5"/>
  <c r="AJ18" i="4" s="1"/>
  <c r="AM22" i="5"/>
  <c r="AL18" i="4" s="1"/>
  <c r="AO22" i="5"/>
  <c r="AP18" i="4" s="1"/>
  <c r="AQ22" i="5"/>
  <c r="AR18" i="4" s="1"/>
  <c r="AS22" i="5"/>
  <c r="AT18" i="4" s="1"/>
  <c r="AU22" i="5"/>
  <c r="AX18" i="4" s="1"/>
  <c r="AW22" i="5"/>
  <c r="AZ18" i="4" s="1"/>
  <c r="AY22" i="5"/>
  <c r="BB18" i="4" s="1"/>
  <c r="K23" i="5"/>
  <c r="G19" i="4" s="1"/>
  <c r="N23" i="5"/>
  <c r="I19" i="4" s="1"/>
  <c r="Q23" i="5"/>
  <c r="K19" i="4" s="1"/>
  <c r="S23" i="5"/>
  <c r="O19" i="4" s="1"/>
  <c r="U23" i="5"/>
  <c r="Q19" i="4" s="1"/>
  <c r="W23" i="5"/>
  <c r="Y23"/>
  <c r="W19" i="4" s="1"/>
  <c r="AA23" i="5"/>
  <c r="Y19" i="4" s="1"/>
  <c r="AC23" i="5"/>
  <c r="AA19" i="4" s="1"/>
  <c r="AG23" i="5"/>
  <c r="AH19" i="4" s="1"/>
  <c r="AJ23" i="5"/>
  <c r="AJ19" i="4" s="1"/>
  <c r="AM23" i="5"/>
  <c r="AL19" i="4" s="1"/>
  <c r="AO23" i="5"/>
  <c r="AP19" i="4" s="1"/>
  <c r="AQ23" i="5"/>
  <c r="AR19" i="4" s="1"/>
  <c r="AS23" i="5"/>
  <c r="AT19" i="4" s="1"/>
  <c r="AU23" i="5"/>
  <c r="AX19" i="4" s="1"/>
  <c r="AW23" i="5"/>
  <c r="AZ19" i="4" s="1"/>
  <c r="AY23" i="5"/>
  <c r="BB19" i="4" s="1"/>
  <c r="K24" i="5"/>
  <c r="G20" i="4" s="1"/>
  <c r="N24" i="5"/>
  <c r="I20" i="4" s="1"/>
  <c r="Q24" i="5"/>
  <c r="K20" i="4" s="1"/>
  <c r="S24" i="5"/>
  <c r="O20" i="4" s="1"/>
  <c r="U24" i="5"/>
  <c r="Q20" i="4" s="1"/>
  <c r="W24" i="5"/>
  <c r="Y24"/>
  <c r="W20" i="4" s="1"/>
  <c r="AA24" i="5"/>
  <c r="Y20" i="4" s="1"/>
  <c r="AC24" i="5"/>
  <c r="AA20" i="4" s="1"/>
  <c r="AG24" i="5"/>
  <c r="AH20" i="4" s="1"/>
  <c r="AJ24" i="5"/>
  <c r="AJ20" i="4" s="1"/>
  <c r="AM24" i="5"/>
  <c r="AL20" i="4" s="1"/>
  <c r="AO24" i="5"/>
  <c r="AP20" i="4" s="1"/>
  <c r="AQ24" i="5"/>
  <c r="AR20" i="4" s="1"/>
  <c r="AS24" i="5"/>
  <c r="AT20" i="4" s="1"/>
  <c r="AU24" i="5"/>
  <c r="AX20" i="4" s="1"/>
  <c r="AW24" i="5"/>
  <c r="AZ20" i="4" s="1"/>
  <c r="AY24" i="5"/>
  <c r="BB20" i="4" s="1"/>
  <c r="K25" i="5"/>
  <c r="G21" i="4" s="1"/>
  <c r="N25" i="5"/>
  <c r="I21" i="4" s="1"/>
  <c r="Q25" i="5"/>
  <c r="K21" i="4" s="1"/>
  <c r="S25" i="5"/>
  <c r="U25"/>
  <c r="Q21" i="4" s="1"/>
  <c r="W25" i="5"/>
  <c r="Y25"/>
  <c r="W21" i="4" s="1"/>
  <c r="AA25" i="5"/>
  <c r="Y21" i="4" s="1"/>
  <c r="AC25" i="5"/>
  <c r="AA21" i="4" s="1"/>
  <c r="AG25" i="5"/>
  <c r="AH21" i="4" s="1"/>
  <c r="AJ25" i="5"/>
  <c r="AJ21" i="4" s="1"/>
  <c r="AM25" i="5"/>
  <c r="AL21" i="4" s="1"/>
  <c r="AO25" i="5"/>
  <c r="AP21" i="4" s="1"/>
  <c r="AQ25" i="5"/>
  <c r="AR21" i="4" s="1"/>
  <c r="AS25" i="5"/>
  <c r="AT21" i="4" s="1"/>
  <c r="AU25" i="5"/>
  <c r="AX21" i="4" s="1"/>
  <c r="AW25" i="5"/>
  <c r="AZ21" i="4" s="1"/>
  <c r="AY25" i="5"/>
  <c r="BB21" i="4" s="1"/>
  <c r="K26" i="5"/>
  <c r="G22" i="4" s="1"/>
  <c r="N26" i="5"/>
  <c r="I22" i="4" s="1"/>
  <c r="Q26" i="5"/>
  <c r="K22" i="4" s="1"/>
  <c r="S26" i="5"/>
  <c r="O22" i="4" s="1"/>
  <c r="U26" i="5"/>
  <c r="Q22" i="4" s="1"/>
  <c r="W26" i="5"/>
  <c r="Y26"/>
  <c r="W22" i="4" s="1"/>
  <c r="AA26" i="5"/>
  <c r="Y22" i="4" s="1"/>
  <c r="AC26" i="5"/>
  <c r="AA22" i="4" s="1"/>
  <c r="AG26" i="5"/>
  <c r="AH22" i="4" s="1"/>
  <c r="AJ26" i="5"/>
  <c r="AJ22" i="4" s="1"/>
  <c r="AM26" i="5"/>
  <c r="AL22" i="4" s="1"/>
  <c r="AO26" i="5"/>
  <c r="AP22" i="4" s="1"/>
  <c r="AQ26" i="5"/>
  <c r="AR22" i="4" s="1"/>
  <c r="AS26" i="5"/>
  <c r="AT22" i="4" s="1"/>
  <c r="AU26" i="5"/>
  <c r="AX22" i="4" s="1"/>
  <c r="AW26" i="5"/>
  <c r="AZ22" i="4" s="1"/>
  <c r="AY26" i="5"/>
  <c r="BB22" i="4" s="1"/>
  <c r="K27" i="5"/>
  <c r="G23" i="4" s="1"/>
  <c r="N27" i="5"/>
  <c r="I23" i="4" s="1"/>
  <c r="Q27" i="5"/>
  <c r="K23" i="4" s="1"/>
  <c r="S27" i="5"/>
  <c r="O23" i="4" s="1"/>
  <c r="U27" i="5"/>
  <c r="Q23" i="4" s="1"/>
  <c r="W27" i="5"/>
  <c r="Y27"/>
  <c r="W23" i="4" s="1"/>
  <c r="AA27" i="5"/>
  <c r="Y23" i="4" s="1"/>
  <c r="AC27" i="5"/>
  <c r="AA23" i="4" s="1"/>
  <c r="AG27" i="5"/>
  <c r="AH23" i="4" s="1"/>
  <c r="AJ27" i="5"/>
  <c r="AJ23" i="4" s="1"/>
  <c r="AM27" i="5"/>
  <c r="AL23" i="4" s="1"/>
  <c r="AO27" i="5"/>
  <c r="AP23" i="4" s="1"/>
  <c r="AQ27" i="5"/>
  <c r="AR23" i="4" s="1"/>
  <c r="AS27" i="5"/>
  <c r="AT23" i="4" s="1"/>
  <c r="AU27" i="5"/>
  <c r="AX23" i="4" s="1"/>
  <c r="AW27" i="5"/>
  <c r="AZ23" i="4" s="1"/>
  <c r="AY27" i="5"/>
  <c r="BB23" i="4" s="1"/>
  <c r="K28" i="5"/>
  <c r="G24" i="4" s="1"/>
  <c r="N28" i="5"/>
  <c r="I24" i="4" s="1"/>
  <c r="Q28" i="5"/>
  <c r="K24" i="4" s="1"/>
  <c r="S28" i="5"/>
  <c r="O24" i="4" s="1"/>
  <c r="U28" i="5"/>
  <c r="Q24" i="4" s="1"/>
  <c r="W28" i="5"/>
  <c r="Y28"/>
  <c r="W24" i="4" s="1"/>
  <c r="AA28" i="5"/>
  <c r="Y24" i="4" s="1"/>
  <c r="AC28" i="5"/>
  <c r="AA24" i="4" s="1"/>
  <c r="AG28" i="5"/>
  <c r="AH24" i="4" s="1"/>
  <c r="AJ28" i="5"/>
  <c r="AJ24" i="4" s="1"/>
  <c r="AM28" i="5"/>
  <c r="AL24" i="4" s="1"/>
  <c r="AO28" i="5"/>
  <c r="AP24" i="4" s="1"/>
  <c r="AQ28" i="5"/>
  <c r="AR24" i="4" s="1"/>
  <c r="AS28" i="5"/>
  <c r="AT24" i="4" s="1"/>
  <c r="AU28" i="5"/>
  <c r="AX24" i="4" s="1"/>
  <c r="AW28" i="5"/>
  <c r="AZ24" i="4" s="1"/>
  <c r="AY28" i="5"/>
  <c r="BB24" i="4" s="1"/>
  <c r="K29" i="5"/>
  <c r="G25" i="4" s="1"/>
  <c r="N29" i="5"/>
  <c r="I25" i="4" s="1"/>
  <c r="Q29" i="5"/>
  <c r="K25" i="4" s="1"/>
  <c r="S29" i="5"/>
  <c r="O25" i="4" s="1"/>
  <c r="U29" i="5"/>
  <c r="Q25" i="4" s="1"/>
  <c r="W29" i="5"/>
  <c r="Y29"/>
  <c r="W25" i="4" s="1"/>
  <c r="AA29" i="5"/>
  <c r="Y25" i="4" s="1"/>
  <c r="AC29" i="5"/>
  <c r="AA25" i="4" s="1"/>
  <c r="AG29" i="5"/>
  <c r="AH25" i="4" s="1"/>
  <c r="AJ29" i="5"/>
  <c r="AJ25" i="4" s="1"/>
  <c r="AM29" i="5"/>
  <c r="AL25" i="4" s="1"/>
  <c r="AO29" i="5"/>
  <c r="AP25" i="4" s="1"/>
  <c r="AQ29" i="5"/>
  <c r="AR25" i="4" s="1"/>
  <c r="AS29" i="5"/>
  <c r="AT25" i="4" s="1"/>
  <c r="AU29" i="5"/>
  <c r="AX25" i="4" s="1"/>
  <c r="AW29" i="5"/>
  <c r="AZ25" i="4" s="1"/>
  <c r="AY29" i="5"/>
  <c r="BB25" i="4" s="1"/>
  <c r="K30" i="5"/>
  <c r="G26" i="4" s="1"/>
  <c r="N30" i="5"/>
  <c r="I26" i="4" s="1"/>
  <c r="Q30" i="5"/>
  <c r="K26" i="4" s="1"/>
  <c r="S30" i="5"/>
  <c r="O26" i="4" s="1"/>
  <c r="U30" i="5"/>
  <c r="Q26" i="4" s="1"/>
  <c r="W30" i="5"/>
  <c r="Y30"/>
  <c r="W26" i="4" s="1"/>
  <c r="AA30" i="5"/>
  <c r="Y26" i="4" s="1"/>
  <c r="AC30" i="5"/>
  <c r="AA26" i="4" s="1"/>
  <c r="AG30" i="5"/>
  <c r="AH26" i="4" s="1"/>
  <c r="AJ30" i="5"/>
  <c r="AJ26" i="4" s="1"/>
  <c r="AM30" i="5"/>
  <c r="AL26" i="4" s="1"/>
  <c r="AO30" i="5"/>
  <c r="AP26" i="4" s="1"/>
  <c r="AQ30" i="5"/>
  <c r="AR26" i="4" s="1"/>
  <c r="AS30" i="5"/>
  <c r="AT26" i="4" s="1"/>
  <c r="AU30" i="5"/>
  <c r="AX26" i="4" s="1"/>
  <c r="AW30" i="5"/>
  <c r="AZ26" i="4" s="1"/>
  <c r="AY30" i="5"/>
  <c r="BB26" i="4" s="1"/>
  <c r="K31" i="5"/>
  <c r="G27" i="4" s="1"/>
  <c r="G26" i="11" s="1"/>
  <c r="N31" i="5"/>
  <c r="I27" i="4" s="1"/>
  <c r="Q31" i="5"/>
  <c r="K27" i="4" s="1"/>
  <c r="S31" i="5"/>
  <c r="O27" i="4" s="1"/>
  <c r="O26" i="11" s="1"/>
  <c r="U31" i="5"/>
  <c r="Q27" i="4" s="1"/>
  <c r="W31" i="5"/>
  <c r="Y31"/>
  <c r="W27" i="4" s="1"/>
  <c r="W26" i="11" s="1"/>
  <c r="AA31" i="5"/>
  <c r="Y27" i="4" s="1"/>
  <c r="AC31" i="5"/>
  <c r="AA27" i="4" s="1"/>
  <c r="AG31" i="5"/>
  <c r="AH27" i="4" s="1"/>
  <c r="AJ31" i="5"/>
  <c r="AJ27" i="4" s="1"/>
  <c r="AM31" i="5"/>
  <c r="AL27" i="4" s="1"/>
  <c r="AO31" i="5"/>
  <c r="AP27" i="4" s="1"/>
  <c r="AQ31" i="5"/>
  <c r="AR27" i="4" s="1"/>
  <c r="AS31" i="5"/>
  <c r="AT27" i="4" s="1"/>
  <c r="AU31" i="5"/>
  <c r="AX27" i="4" s="1"/>
  <c r="AW31" i="5"/>
  <c r="AZ27" i="4" s="1"/>
  <c r="AY31" i="5"/>
  <c r="BB27" i="4" s="1"/>
  <c r="K32" i="5"/>
  <c r="G28" i="4" s="1"/>
  <c r="N32" i="5"/>
  <c r="I28" i="4" s="1"/>
  <c r="Q32" i="5"/>
  <c r="K28" i="4" s="1"/>
  <c r="S32" i="5"/>
  <c r="O28" i="4" s="1"/>
  <c r="U32" i="5"/>
  <c r="Q28" i="4" s="1"/>
  <c r="W32" i="5"/>
  <c r="Y32"/>
  <c r="W28" i="4" s="1"/>
  <c r="AA32" i="5"/>
  <c r="Y28" i="4" s="1"/>
  <c r="AC32" i="5"/>
  <c r="AA28" i="4" s="1"/>
  <c r="AG32" i="5"/>
  <c r="AH28" i="4" s="1"/>
  <c r="AJ32" i="5"/>
  <c r="AJ28" i="4" s="1"/>
  <c r="AM32" i="5"/>
  <c r="AL28" i="4" s="1"/>
  <c r="AO32" i="5"/>
  <c r="AP28" i="4" s="1"/>
  <c r="AQ32" i="5"/>
  <c r="AR28" i="4" s="1"/>
  <c r="AS32" i="5"/>
  <c r="AT28" i="4" s="1"/>
  <c r="AU32" i="5"/>
  <c r="AX28" i="4" s="1"/>
  <c r="AW32" i="5"/>
  <c r="AZ28" i="4" s="1"/>
  <c r="AY32" i="5"/>
  <c r="BB28" i="4" s="1"/>
  <c r="K33" i="5"/>
  <c r="G29" i="4" s="1"/>
  <c r="N33" i="5"/>
  <c r="I29" i="4" s="1"/>
  <c r="Q33" i="5"/>
  <c r="K29" i="4" s="1"/>
  <c r="S33" i="5"/>
  <c r="O29" i="4" s="1"/>
  <c r="U33" i="5"/>
  <c r="Q29" i="4" s="1"/>
  <c r="W33" i="5"/>
  <c r="Y33"/>
  <c r="W29" i="4" s="1"/>
  <c r="AA33" i="5"/>
  <c r="Y29" i="4" s="1"/>
  <c r="AC33" i="5"/>
  <c r="AA29" i="4" s="1"/>
  <c r="AG33" i="5"/>
  <c r="AH29" i="4" s="1"/>
  <c r="AJ33" i="5"/>
  <c r="AJ29" i="4" s="1"/>
  <c r="AJ28" i="11" s="1"/>
  <c r="AM33" i="5"/>
  <c r="AL29" i="4" s="1"/>
  <c r="AL28" i="11" s="1"/>
  <c r="AO33" i="5"/>
  <c r="AP29" i="4" s="1"/>
  <c r="AQ33" i="5"/>
  <c r="AR29" i="4" s="1"/>
  <c r="AR28" i="11" s="1"/>
  <c r="AS33" i="5"/>
  <c r="AT29" i="4" s="1"/>
  <c r="AT28" i="11" s="1"/>
  <c r="AU33" i="5"/>
  <c r="AX29" i="4" s="1"/>
  <c r="AX28" i="11" s="1"/>
  <c r="AW33" i="5"/>
  <c r="AZ29" i="4" s="1"/>
  <c r="AZ28" i="11" s="1"/>
  <c r="AY33" i="5"/>
  <c r="BB29" i="4" s="1"/>
  <c r="K34" i="5"/>
  <c r="G30" i="4" s="1"/>
  <c r="N34" i="5"/>
  <c r="I30" i="4" s="1"/>
  <c r="Q34" i="5"/>
  <c r="K30" i="4" s="1"/>
  <c r="S34" i="5"/>
  <c r="O30" i="4" s="1"/>
  <c r="U34" i="5"/>
  <c r="Q30" i="4" s="1"/>
  <c r="W34" i="5"/>
  <c r="Y34"/>
  <c r="W30" i="4" s="1"/>
  <c r="AA34" i="5"/>
  <c r="Y30" i="4" s="1"/>
  <c r="AC34" i="5"/>
  <c r="AA30" i="4" s="1"/>
  <c r="AG34" i="5"/>
  <c r="AH30" i="4" s="1"/>
  <c r="AJ34" i="5"/>
  <c r="AJ30" i="4" s="1"/>
  <c r="AM34" i="5"/>
  <c r="AL30" i="4" s="1"/>
  <c r="AO34" i="5"/>
  <c r="AP30" i="4" s="1"/>
  <c r="AQ34" i="5"/>
  <c r="AR30" i="4" s="1"/>
  <c r="AS34" i="5"/>
  <c r="AT30" i="4" s="1"/>
  <c r="AU34" i="5"/>
  <c r="AX30" i="4" s="1"/>
  <c r="AW34" i="5"/>
  <c r="AZ30" i="4" s="1"/>
  <c r="AY34" i="5"/>
  <c r="BB30" i="4" s="1"/>
  <c r="K35" i="5"/>
  <c r="G31" i="4" s="1"/>
  <c r="N35" i="5"/>
  <c r="I31" i="4" s="1"/>
  <c r="Q35" i="5"/>
  <c r="K31" i="4" s="1"/>
  <c r="S35" i="5"/>
  <c r="O31" i="4" s="1"/>
  <c r="U35" i="5"/>
  <c r="Q31" i="4" s="1"/>
  <c r="W35" i="5"/>
  <c r="Y35"/>
  <c r="W31" i="4" s="1"/>
  <c r="AA35" i="5"/>
  <c r="Y31" i="4" s="1"/>
  <c r="AC35" i="5"/>
  <c r="AA31" i="4" s="1"/>
  <c r="AG35" i="5"/>
  <c r="AH31" i="4" s="1"/>
  <c r="AJ35" i="5"/>
  <c r="AJ31" i="4" s="1"/>
  <c r="AM35" i="5"/>
  <c r="AL31" i="4" s="1"/>
  <c r="AO35" i="5"/>
  <c r="AP31" i="4" s="1"/>
  <c r="AQ35" i="5"/>
  <c r="AR31" i="4" s="1"/>
  <c r="AS35" i="5"/>
  <c r="AT31" i="4" s="1"/>
  <c r="AU35" i="5"/>
  <c r="AX31" i="4" s="1"/>
  <c r="AW35" i="5"/>
  <c r="AZ31" i="4" s="1"/>
  <c r="AY35" i="5"/>
  <c r="BB31" i="4" s="1"/>
  <c r="K36" i="5"/>
  <c r="G32" i="4" s="1"/>
  <c r="N36" i="5"/>
  <c r="I32" i="4" s="1"/>
  <c r="Q36" i="5"/>
  <c r="K32" i="4" s="1"/>
  <c r="S36" i="5"/>
  <c r="O32" i="4" s="1"/>
  <c r="U36" i="5"/>
  <c r="Q32" i="4" s="1"/>
  <c r="W36" i="5"/>
  <c r="Y36"/>
  <c r="W32" i="4" s="1"/>
  <c r="AA36" i="5"/>
  <c r="Y32" i="4" s="1"/>
  <c r="AC36" i="5"/>
  <c r="AA32" i="4" s="1"/>
  <c r="AG36" i="5"/>
  <c r="AH32" i="4" s="1"/>
  <c r="AJ36" i="5"/>
  <c r="AJ32" i="4" s="1"/>
  <c r="AM36" i="5"/>
  <c r="AL32" i="4" s="1"/>
  <c r="AO36" i="5"/>
  <c r="AP32" i="4" s="1"/>
  <c r="AQ36" i="5"/>
  <c r="AR32" i="4" s="1"/>
  <c r="AS36" i="5"/>
  <c r="AT32" i="4" s="1"/>
  <c r="AU36" i="5"/>
  <c r="AX32" i="4" s="1"/>
  <c r="AW36" i="5"/>
  <c r="AZ32" i="4" s="1"/>
  <c r="AY36" i="5"/>
  <c r="BB32" i="4" s="1"/>
  <c r="K37" i="5"/>
  <c r="G33" i="4" s="1"/>
  <c r="I33"/>
  <c r="Q37" i="5"/>
  <c r="K33" i="4" s="1"/>
  <c r="S37" i="5"/>
  <c r="O33" i="4" s="1"/>
  <c r="U37" i="5"/>
  <c r="Q33" i="4" s="1"/>
  <c r="W37" i="5"/>
  <c r="Y37"/>
  <c r="W33" i="4" s="1"/>
  <c r="AA37" i="5"/>
  <c r="Y33" i="4" s="1"/>
  <c r="AC37" i="5"/>
  <c r="AA33" i="4" s="1"/>
  <c r="AG37" i="5"/>
  <c r="AH33" i="4" s="1"/>
  <c r="AJ33"/>
  <c r="AM37" i="5"/>
  <c r="AL33" i="4" s="1"/>
  <c r="AO37" i="5"/>
  <c r="AP33" i="4" s="1"/>
  <c r="AQ37" i="5"/>
  <c r="AR33" i="4" s="1"/>
  <c r="AS37" i="5"/>
  <c r="AT33" i="4" s="1"/>
  <c r="AU37" i="5"/>
  <c r="AX33" i="4" s="1"/>
  <c r="AW37" i="5"/>
  <c r="AZ33" i="4" s="1"/>
  <c r="AY37" i="5"/>
  <c r="BB33" i="4" s="1"/>
  <c r="K38" i="5"/>
  <c r="G34" i="4" s="1"/>
  <c r="N38" i="5"/>
  <c r="I34" i="4" s="1"/>
  <c r="Q38" i="5"/>
  <c r="K34" i="4" s="1"/>
  <c r="S38" i="5"/>
  <c r="O34" i="4" s="1"/>
  <c r="U38" i="5"/>
  <c r="Q34" i="4" s="1"/>
  <c r="W38" i="5"/>
  <c r="Y38"/>
  <c r="W34" i="4" s="1"/>
  <c r="AA38" i="5"/>
  <c r="Y34" i="4" s="1"/>
  <c r="AC38" i="5"/>
  <c r="AA34" i="4" s="1"/>
  <c r="AG38" i="5"/>
  <c r="AH34" i="4" s="1"/>
  <c r="AJ38" i="5"/>
  <c r="AJ34" i="4" s="1"/>
  <c r="AM38" i="5"/>
  <c r="AL34" i="4" s="1"/>
  <c r="AO38" i="5"/>
  <c r="AP34" i="4" s="1"/>
  <c r="AQ38" i="5"/>
  <c r="AR34" i="4" s="1"/>
  <c r="AS38" i="5"/>
  <c r="AT34" i="4" s="1"/>
  <c r="AU38" i="5"/>
  <c r="AX34" i="4" s="1"/>
  <c r="AW38" i="5"/>
  <c r="AZ34" i="4" s="1"/>
  <c r="AY38" i="5"/>
  <c r="BB34" i="4" s="1"/>
  <c r="K39" i="5"/>
  <c r="G35" i="4" s="1"/>
  <c r="N39" i="5"/>
  <c r="I35" i="4" s="1"/>
  <c r="Q39" i="5"/>
  <c r="K35" i="4" s="1"/>
  <c r="S39" i="5"/>
  <c r="O35" i="4" s="1"/>
  <c r="U39" i="5"/>
  <c r="Q35" i="4" s="1"/>
  <c r="W39" i="5"/>
  <c r="Y39"/>
  <c r="W35" i="4" s="1"/>
  <c r="AA39" i="5"/>
  <c r="Y35" i="4" s="1"/>
  <c r="AC39" i="5"/>
  <c r="AA35" i="4" s="1"/>
  <c r="AG39" i="5"/>
  <c r="AH35" i="4" s="1"/>
  <c r="AJ39" i="5"/>
  <c r="AJ35" i="4" s="1"/>
  <c r="AM39" i="5"/>
  <c r="AL35" i="4" s="1"/>
  <c r="AO39" i="5"/>
  <c r="AP35" i="4" s="1"/>
  <c r="AQ39" i="5"/>
  <c r="AR35" i="4" s="1"/>
  <c r="AS39" i="5"/>
  <c r="AT35" i="4" s="1"/>
  <c r="AU39" i="5"/>
  <c r="AX35" i="4" s="1"/>
  <c r="AW39" i="5"/>
  <c r="AZ35" i="4" s="1"/>
  <c r="AY39" i="5"/>
  <c r="BB35" i="4" s="1"/>
  <c r="K40" i="5"/>
  <c r="G36" i="4" s="1"/>
  <c r="N40" i="5"/>
  <c r="I36" i="4" s="1"/>
  <c r="J36" s="1"/>
  <c r="J35" i="11" s="1"/>
  <c r="Q40" i="5"/>
  <c r="K36" i="4" s="1"/>
  <c r="S40" i="5"/>
  <c r="O36" i="4" s="1"/>
  <c r="U40" i="5"/>
  <c r="Q36" i="4" s="1"/>
  <c r="W40" i="5"/>
  <c r="Y40"/>
  <c r="W36" i="4" s="1"/>
  <c r="AA40" i="5"/>
  <c r="Y36" i="4" s="1"/>
  <c r="AC40" i="5"/>
  <c r="AA36" i="4" s="1"/>
  <c r="AG40" i="5"/>
  <c r="AH36" i="4" s="1"/>
  <c r="AJ40" i="5"/>
  <c r="AJ36" i="4" s="1"/>
  <c r="AM40" i="5"/>
  <c r="AL36" i="4" s="1"/>
  <c r="AO40" i="5"/>
  <c r="AP36" i="4" s="1"/>
  <c r="AQ40" i="5"/>
  <c r="AR36" i="4" s="1"/>
  <c r="AS40" i="5"/>
  <c r="AT36" i="4" s="1"/>
  <c r="AU40" i="5"/>
  <c r="AX36" i="4" s="1"/>
  <c r="AW40" i="5"/>
  <c r="AZ36" i="4" s="1"/>
  <c r="AY40" i="5"/>
  <c r="BB36" i="4" s="1"/>
  <c r="K41" i="5"/>
  <c r="G37" i="4" s="1"/>
  <c r="N41" i="5"/>
  <c r="I37" i="4" s="1"/>
  <c r="Q41" i="5"/>
  <c r="K37" i="4" s="1"/>
  <c r="S41" i="5"/>
  <c r="O37" i="4" s="1"/>
  <c r="U41" i="5"/>
  <c r="Q37" i="4" s="1"/>
  <c r="W41" i="5"/>
  <c r="Y41"/>
  <c r="W37" i="4" s="1"/>
  <c r="AA41" i="5"/>
  <c r="Y37" i="4" s="1"/>
  <c r="AC41" i="5"/>
  <c r="AA37" i="4" s="1"/>
  <c r="AG41" i="5"/>
  <c r="AH37" i="4" s="1"/>
  <c r="AJ41" i="5"/>
  <c r="AJ37" i="4" s="1"/>
  <c r="AM41" i="5"/>
  <c r="AL37" i="4" s="1"/>
  <c r="AO41" i="5"/>
  <c r="AP37" i="4" s="1"/>
  <c r="AQ41" i="5"/>
  <c r="AR37" i="4" s="1"/>
  <c r="AS41" i="5"/>
  <c r="AT37" i="4" s="1"/>
  <c r="AU41" i="5"/>
  <c r="AX37" i="4" s="1"/>
  <c r="AW41" i="5"/>
  <c r="AZ37" i="4" s="1"/>
  <c r="AY41" i="5"/>
  <c r="BB37" i="4" s="1"/>
  <c r="K42" i="5"/>
  <c r="G38" i="4" s="1"/>
  <c r="N42" i="5"/>
  <c r="I38" i="4" s="1"/>
  <c r="Q42" i="5"/>
  <c r="K38" i="4" s="1"/>
  <c r="S42" i="5"/>
  <c r="O38" i="4" s="1"/>
  <c r="U42" i="5"/>
  <c r="Q38" i="4" s="1"/>
  <c r="W42" i="5"/>
  <c r="Y42"/>
  <c r="W38" i="4" s="1"/>
  <c r="AA42" i="5"/>
  <c r="Y38" i="4" s="1"/>
  <c r="AC42" i="5"/>
  <c r="AA38" i="4" s="1"/>
  <c r="AG42" i="5"/>
  <c r="AH38" i="4" s="1"/>
  <c r="AJ42" i="5"/>
  <c r="AJ38" i="4" s="1"/>
  <c r="AM42" i="5"/>
  <c r="AL38" i="4" s="1"/>
  <c r="AO42" i="5"/>
  <c r="AP38" i="4" s="1"/>
  <c r="AQ42" i="5"/>
  <c r="AR38" i="4" s="1"/>
  <c r="AS42" i="5"/>
  <c r="AT38" i="4" s="1"/>
  <c r="AU42" i="5"/>
  <c r="AX38" i="4" s="1"/>
  <c r="AW42" i="5"/>
  <c r="AZ38" i="4" s="1"/>
  <c r="AY42" i="5"/>
  <c r="BB38" i="4" s="1"/>
  <c r="K43" i="5"/>
  <c r="G39" i="4" s="1"/>
  <c r="N43" i="5"/>
  <c r="I39" i="4" s="1"/>
  <c r="Q43" i="5"/>
  <c r="K39" i="4" s="1"/>
  <c r="S43" i="5"/>
  <c r="O39" i="4" s="1"/>
  <c r="U43" i="5"/>
  <c r="Q39" i="4" s="1"/>
  <c r="W43" i="5"/>
  <c r="Y43"/>
  <c r="W39" i="4" s="1"/>
  <c r="AA43" i="5"/>
  <c r="Y39" i="4" s="1"/>
  <c r="AC43" i="5"/>
  <c r="AA39" i="4" s="1"/>
  <c r="AG43" i="5"/>
  <c r="AH39" i="4" s="1"/>
  <c r="AJ43" i="5"/>
  <c r="AJ39" i="4" s="1"/>
  <c r="AM43" i="5"/>
  <c r="AL39" i="4" s="1"/>
  <c r="AO43" i="5"/>
  <c r="AP39" i="4" s="1"/>
  <c r="AQ43" i="5"/>
  <c r="AR39" i="4" s="1"/>
  <c r="AS43" i="5"/>
  <c r="AT39" i="4" s="1"/>
  <c r="AU43" i="5"/>
  <c r="AX39" i="4" s="1"/>
  <c r="AW43" i="5"/>
  <c r="AZ39" i="4" s="1"/>
  <c r="AY43" i="5"/>
  <c r="BB39" i="4" s="1"/>
  <c r="K44" i="5"/>
  <c r="G40" i="4" s="1"/>
  <c r="N44" i="5"/>
  <c r="I40" i="4" s="1"/>
  <c r="Q44" i="5"/>
  <c r="K40" i="4" s="1"/>
  <c r="S44" i="5"/>
  <c r="O40" i="4" s="1"/>
  <c r="U44" i="5"/>
  <c r="Q40" i="4" s="1"/>
  <c r="W44" i="5"/>
  <c r="Y44"/>
  <c r="W40" i="4" s="1"/>
  <c r="AA44" i="5"/>
  <c r="Y40" i="4" s="1"/>
  <c r="AC44" i="5"/>
  <c r="AA40" i="4" s="1"/>
  <c r="AG44" i="5"/>
  <c r="AH40" i="4" s="1"/>
  <c r="AJ44" i="5"/>
  <c r="AJ40" i="4" s="1"/>
  <c r="AM44" i="5"/>
  <c r="AL40" i="4" s="1"/>
  <c r="AO44" i="5"/>
  <c r="AP40" i="4" s="1"/>
  <c r="AQ44" i="5"/>
  <c r="AR40" i="4" s="1"/>
  <c r="AS44" i="5"/>
  <c r="AT40" i="4" s="1"/>
  <c r="AU44" i="5"/>
  <c r="AX40" i="4" s="1"/>
  <c r="AW44" i="5"/>
  <c r="AZ40" i="4" s="1"/>
  <c r="AY44" i="5"/>
  <c r="BB40" i="4" s="1"/>
  <c r="K45" i="5"/>
  <c r="G55" i="4" s="1"/>
  <c r="G40" i="11" s="1"/>
  <c r="N45" i="5"/>
  <c r="I55" i="4" s="1"/>
  <c r="I40" i="11" s="1"/>
  <c r="Q45" i="5"/>
  <c r="K55" i="4" s="1"/>
  <c r="K40" i="11" s="1"/>
  <c r="S45" i="5"/>
  <c r="O55" i="4" s="1"/>
  <c r="O40" i="11" s="1"/>
  <c r="U45" i="5"/>
  <c r="Q55" i="4" s="1"/>
  <c r="Q40" i="11" s="1"/>
  <c r="W45" i="5"/>
  <c r="S55" i="4" s="1"/>
  <c r="S40" i="11" s="1"/>
  <c r="Y45" i="5"/>
  <c r="W55" i="4" s="1"/>
  <c r="W40" i="11" s="1"/>
  <c r="AA45" i="5"/>
  <c r="Y55" i="4" s="1"/>
  <c r="Y40" i="11" s="1"/>
  <c r="AC45" i="5"/>
  <c r="AA55" i="4" s="1"/>
  <c r="AA40" i="11" s="1"/>
  <c r="AG45" i="5"/>
  <c r="AH55" i="4" s="1"/>
  <c r="AH40" i="11" s="1"/>
  <c r="AJ45" i="5"/>
  <c r="AJ55" i="4" s="1"/>
  <c r="AJ40" i="11" s="1"/>
  <c r="AM45" i="5"/>
  <c r="AL55" i="4" s="1"/>
  <c r="AL40" i="11" s="1"/>
  <c r="AO45" i="5"/>
  <c r="AP55" i="4" s="1"/>
  <c r="AP40" i="11" s="1"/>
  <c r="AQ45" i="5"/>
  <c r="AR55" i="4" s="1"/>
  <c r="AR40" i="11" s="1"/>
  <c r="AS45" i="5"/>
  <c r="AT55" i="4" s="1"/>
  <c r="AT40" i="11" s="1"/>
  <c r="AU45" i="5"/>
  <c r="AX55" i="4" s="1"/>
  <c r="AX40" i="11" s="1"/>
  <c r="AW45" i="5"/>
  <c r="AZ55" i="4" s="1"/>
  <c r="AZ40" i="11" s="1"/>
  <c r="AY45" i="5"/>
  <c r="BB55" i="4" s="1"/>
  <c r="BB40" i="11" s="1"/>
  <c r="K46" i="5"/>
  <c r="G56" i="4" s="1"/>
  <c r="N46" i="5"/>
  <c r="I56" i="4" s="1"/>
  <c r="Q46" i="5"/>
  <c r="K56" i="4" s="1"/>
  <c r="S46" i="5"/>
  <c r="O56" i="4" s="1"/>
  <c r="U46" i="5"/>
  <c r="Q56" i="4" s="1"/>
  <c r="W46" i="5"/>
  <c r="Y46"/>
  <c r="W56" i="4" s="1"/>
  <c r="AA46" i="5"/>
  <c r="Y56" i="4" s="1"/>
  <c r="AC46" i="5"/>
  <c r="AA56" i="4" s="1"/>
  <c r="AG46" i="5"/>
  <c r="AH56" i="4" s="1"/>
  <c r="AH41" i="11" s="1"/>
  <c r="AJ46" i="5"/>
  <c r="AJ56" i="4" s="1"/>
  <c r="AJ41" i="11" s="1"/>
  <c r="AM46" i="5"/>
  <c r="AL56" i="4" s="1"/>
  <c r="AL41" i="11" s="1"/>
  <c r="AO46" i="5"/>
  <c r="AP56" i="4" s="1"/>
  <c r="AP41" i="11" s="1"/>
  <c r="AQ46" i="5"/>
  <c r="AR56" i="4" s="1"/>
  <c r="AR41" i="11" s="1"/>
  <c r="AS46" i="5"/>
  <c r="AT56" i="4" s="1"/>
  <c r="AT41" i="11" s="1"/>
  <c r="AU46" i="5"/>
  <c r="AX56" i="4" s="1"/>
  <c r="AX41" i="11" s="1"/>
  <c r="AW46" i="5"/>
  <c r="AZ56" i="4" s="1"/>
  <c r="AZ41" i="11" s="1"/>
  <c r="AY46" i="5"/>
  <c r="BB56" i="4" s="1"/>
  <c r="BB41" i="11" s="1"/>
  <c r="G57" i="4"/>
  <c r="K57"/>
  <c r="S47" i="5"/>
  <c r="O57" i="4" s="1"/>
  <c r="U47" i="5"/>
  <c r="Q57" i="4" s="1"/>
  <c r="W47" i="5"/>
  <c r="Y47"/>
  <c r="W57" i="4" s="1"/>
  <c r="AA47" i="5"/>
  <c r="Y57" i="4" s="1"/>
  <c r="AC47" i="5"/>
  <c r="AA57" i="4" s="1"/>
  <c r="AH57"/>
  <c r="AJ57"/>
  <c r="AM47" i="5"/>
  <c r="AL57" i="4" s="1"/>
  <c r="AO47" i="5"/>
  <c r="AP57" i="4" s="1"/>
  <c r="AQ47" i="5"/>
  <c r="AR57" i="4" s="1"/>
  <c r="AS47" i="5"/>
  <c r="AT57" i="4" s="1"/>
  <c r="AU47" i="5"/>
  <c r="AX57" i="4" s="1"/>
  <c r="AW47" i="5"/>
  <c r="AZ57" i="4" s="1"/>
  <c r="AY47" i="5"/>
  <c r="BB57" i="4" s="1"/>
  <c r="K48" i="5"/>
  <c r="G58" i="4" s="1"/>
  <c r="N48" i="5"/>
  <c r="I58" i="4" s="1"/>
  <c r="Q48" i="5"/>
  <c r="K58" i="4" s="1"/>
  <c r="S48" i="5"/>
  <c r="O58" i="4" s="1"/>
  <c r="U48" i="5"/>
  <c r="Q58" i="4" s="1"/>
  <c r="W48" i="5"/>
  <c r="Y48"/>
  <c r="W58" i="4" s="1"/>
  <c r="AA48" i="5"/>
  <c r="Y58" i="4" s="1"/>
  <c r="AC48" i="5"/>
  <c r="AA58" i="4" s="1"/>
  <c r="AG48" i="5"/>
  <c r="AH58" i="4" s="1"/>
  <c r="AJ48" i="5"/>
  <c r="AJ58" i="4" s="1"/>
  <c r="AJ43" i="11" s="1"/>
  <c r="AM48" i="5"/>
  <c r="AL58" i="4" s="1"/>
  <c r="AL43" i="11" s="1"/>
  <c r="AO48" i="5"/>
  <c r="AP58" i="4" s="1"/>
  <c r="AQ48" i="5"/>
  <c r="AR58" i="4" s="1"/>
  <c r="AR43" i="11" s="1"/>
  <c r="AS48" i="5"/>
  <c r="AT58" i="4" s="1"/>
  <c r="AT43" i="11" s="1"/>
  <c r="AU48" i="5"/>
  <c r="AX58" i="4" s="1"/>
  <c r="AX43" i="11" s="1"/>
  <c r="AW48" i="5"/>
  <c r="AZ58" i="4" s="1"/>
  <c r="AZ43" i="11" s="1"/>
  <c r="AY48" i="5"/>
  <c r="BB58" i="4" s="1"/>
  <c r="K49" i="5"/>
  <c r="G59" i="4" s="1"/>
  <c r="N49" i="5"/>
  <c r="I59" i="4" s="1"/>
  <c r="Q49" i="5"/>
  <c r="K59" i="4" s="1"/>
  <c r="S49" i="5"/>
  <c r="O59" i="4" s="1"/>
  <c r="U49" i="5"/>
  <c r="Q59" i="4" s="1"/>
  <c r="W49" i="5"/>
  <c r="Y49"/>
  <c r="W59" i="4" s="1"/>
  <c r="AA49" i="5"/>
  <c r="Y59" i="4" s="1"/>
  <c r="AC49" i="5"/>
  <c r="AA59" i="4" s="1"/>
  <c r="AG49" i="5"/>
  <c r="AH59" i="4" s="1"/>
  <c r="AJ49" i="5"/>
  <c r="AJ59" i="4" s="1"/>
  <c r="AM49" i="5"/>
  <c r="AL59" i="4" s="1"/>
  <c r="AO49" i="5"/>
  <c r="AP59" i="4" s="1"/>
  <c r="AQ49" i="5"/>
  <c r="AR59" i="4" s="1"/>
  <c r="AS49" i="5"/>
  <c r="AT59" i="4" s="1"/>
  <c r="AU49" i="5"/>
  <c r="AX59" i="4" s="1"/>
  <c r="AW49" i="5"/>
  <c r="AZ59" i="4" s="1"/>
  <c r="AY49" i="5"/>
  <c r="BB59" i="4" s="1"/>
  <c r="K50" i="5"/>
  <c r="G60" i="4" s="1"/>
  <c r="N50" i="5"/>
  <c r="I60" i="4" s="1"/>
  <c r="Q50" i="5"/>
  <c r="K60" i="4" s="1"/>
  <c r="S50" i="5"/>
  <c r="O60" i="4" s="1"/>
  <c r="U50" i="5"/>
  <c r="Q60" i="4" s="1"/>
  <c r="W50" i="5"/>
  <c r="Y50"/>
  <c r="W60" i="4" s="1"/>
  <c r="AA50" i="5"/>
  <c r="Y60" i="4" s="1"/>
  <c r="AC50" i="5"/>
  <c r="AA60" i="4" s="1"/>
  <c r="AG50" i="5"/>
  <c r="AH60" i="4" s="1"/>
  <c r="AH45" i="11" s="1"/>
  <c r="AJ50" i="5"/>
  <c r="AJ60" i="4" s="1"/>
  <c r="AJ45" i="11" s="1"/>
  <c r="AM50" i="5"/>
  <c r="AL60" i="4" s="1"/>
  <c r="AL45" i="11" s="1"/>
  <c r="AO50" i="5"/>
  <c r="AP60" i="4" s="1"/>
  <c r="AP45" i="11" s="1"/>
  <c r="AQ50" i="5"/>
  <c r="AR60" i="4" s="1"/>
  <c r="AR45" i="11" s="1"/>
  <c r="AS50" i="5"/>
  <c r="AT60" i="4" s="1"/>
  <c r="AT45" i="11" s="1"/>
  <c r="AU50" i="5"/>
  <c r="AX60" i="4" s="1"/>
  <c r="AX45" i="11" s="1"/>
  <c r="AW50" i="5"/>
  <c r="AY50"/>
  <c r="BB60" i="4" s="1"/>
  <c r="BB45" i="11" s="1"/>
  <c r="K51" i="5"/>
  <c r="G61" i="4" s="1"/>
  <c r="N51" i="5"/>
  <c r="I61" i="4" s="1"/>
  <c r="Q51" i="5"/>
  <c r="K61" i="4" s="1"/>
  <c r="S51" i="5"/>
  <c r="O61" i="4" s="1"/>
  <c r="U51" i="5"/>
  <c r="Q61" i="4" s="1"/>
  <c r="W51" i="5"/>
  <c r="Y51"/>
  <c r="W61" i="4" s="1"/>
  <c r="AA51" i="5"/>
  <c r="Y61" i="4" s="1"/>
  <c r="AC51" i="5"/>
  <c r="AA61" i="4" s="1"/>
  <c r="AG51" i="5"/>
  <c r="AH61" i="4" s="1"/>
  <c r="AJ51" i="5"/>
  <c r="AJ61" i="4" s="1"/>
  <c r="AM51" i="5"/>
  <c r="AL61" i="4" s="1"/>
  <c r="AO51" i="5"/>
  <c r="AP61" i="4" s="1"/>
  <c r="AQ51" i="5"/>
  <c r="AR61" i="4" s="1"/>
  <c r="AS51" i="5"/>
  <c r="AT61" i="4" s="1"/>
  <c r="AU51" i="5"/>
  <c r="AX61" i="4" s="1"/>
  <c r="AW51" i="5"/>
  <c r="AZ61" i="4" s="1"/>
  <c r="AY51" i="5"/>
  <c r="BB61" i="4" s="1"/>
  <c r="K52" i="5"/>
  <c r="G62" i="4" s="1"/>
  <c r="N52" i="5"/>
  <c r="I62" i="4" s="1"/>
  <c r="Q52" i="5"/>
  <c r="K62" i="4" s="1"/>
  <c r="S52" i="5"/>
  <c r="O62" i="4" s="1"/>
  <c r="U52" i="5"/>
  <c r="Q62" i="4" s="1"/>
  <c r="W52" i="5"/>
  <c r="Y52"/>
  <c r="W62" i="4" s="1"/>
  <c r="AA52" i="5"/>
  <c r="Y62" i="4" s="1"/>
  <c r="AC52" i="5"/>
  <c r="AA62" i="4" s="1"/>
  <c r="AG52" i="5"/>
  <c r="AH62" i="4" s="1"/>
  <c r="AH47" i="11" s="1"/>
  <c r="AJ52" i="5"/>
  <c r="AJ62" i="4" s="1"/>
  <c r="AJ47" i="11" s="1"/>
  <c r="AM52" i="5"/>
  <c r="AL62" i="4" s="1"/>
  <c r="AL47" i="11" s="1"/>
  <c r="AO52" i="5"/>
  <c r="AP62" i="4" s="1"/>
  <c r="AP47" i="11" s="1"/>
  <c r="AQ52" i="5"/>
  <c r="AR62" i="4" s="1"/>
  <c r="AR47" i="11" s="1"/>
  <c r="AS52" i="5"/>
  <c r="AT62" i="4" s="1"/>
  <c r="AT47" i="11" s="1"/>
  <c r="AU52" i="5"/>
  <c r="AX62" i="4" s="1"/>
  <c r="AX47" i="11" s="1"/>
  <c r="AW52" i="5"/>
  <c r="AZ62" i="4" s="1"/>
  <c r="AZ47" i="11" s="1"/>
  <c r="AY52" i="5"/>
  <c r="BB62" i="4" s="1"/>
  <c r="BB47" i="11" s="1"/>
  <c r="K53" i="5"/>
  <c r="G63" i="4" s="1"/>
  <c r="N53" i="5"/>
  <c r="I63" i="4" s="1"/>
  <c r="Q53" i="5"/>
  <c r="K63" i="4" s="1"/>
  <c r="S53" i="5"/>
  <c r="O63" i="4" s="1"/>
  <c r="U53" i="5"/>
  <c r="Q63" i="4" s="1"/>
  <c r="W53" i="5"/>
  <c r="Y53"/>
  <c r="W63" i="4" s="1"/>
  <c r="AA53" i="5"/>
  <c r="Y63" i="4" s="1"/>
  <c r="AC53" i="5"/>
  <c r="AA63" i="4" s="1"/>
  <c r="AG53" i="5"/>
  <c r="AH63" i="4" s="1"/>
  <c r="AJ53" i="5"/>
  <c r="AJ63" i="4" s="1"/>
  <c r="AM53" i="5"/>
  <c r="AL63" i="4" s="1"/>
  <c r="AO53" i="5"/>
  <c r="AP63" i="4" s="1"/>
  <c r="AQ53" i="5"/>
  <c r="AR63" i="4" s="1"/>
  <c r="AS53" i="5"/>
  <c r="AT63" i="4" s="1"/>
  <c r="AU53" i="5"/>
  <c r="AX63" i="4" s="1"/>
  <c r="AW53" i="5"/>
  <c r="AZ63" i="4" s="1"/>
  <c r="AY53" i="5"/>
  <c r="BB63" i="4" s="1"/>
  <c r="K54" i="5"/>
  <c r="G64" i="4" s="1"/>
  <c r="N54" i="5"/>
  <c r="I64" i="4" s="1"/>
  <c r="Q54" i="5"/>
  <c r="K64" i="4" s="1"/>
  <c r="S54" i="5"/>
  <c r="O64" i="4" s="1"/>
  <c r="U54" i="5"/>
  <c r="Q64" i="4" s="1"/>
  <c r="W54" i="5"/>
  <c r="Y54"/>
  <c r="W64" i="4" s="1"/>
  <c r="AA54" i="5"/>
  <c r="Y64" i="4" s="1"/>
  <c r="AC54" i="5"/>
  <c r="AA64" i="4" s="1"/>
  <c r="AG54" i="5"/>
  <c r="AH64" i="4" s="1"/>
  <c r="AJ54" i="5"/>
  <c r="AJ64" i="4" s="1"/>
  <c r="AJ49" i="11" s="1"/>
  <c r="AM54" i="5"/>
  <c r="AL64" i="4" s="1"/>
  <c r="AL49" i="11" s="1"/>
  <c r="AO54" i="5"/>
  <c r="AP64" i="4" s="1"/>
  <c r="AQ54" i="5"/>
  <c r="AR64" i="4" s="1"/>
  <c r="AR49" i="11" s="1"/>
  <c r="AS54" i="5"/>
  <c r="AT64" i="4" s="1"/>
  <c r="AT49" i="11" s="1"/>
  <c r="AU54" i="5"/>
  <c r="AX64" i="4" s="1"/>
  <c r="AX49" i="11" s="1"/>
  <c r="AW54" i="5"/>
  <c r="AZ64" i="4" s="1"/>
  <c r="AZ49" i="11" s="1"/>
  <c r="AY54" i="5"/>
  <c r="BB64" i="4" s="1"/>
  <c r="K55" i="5"/>
  <c r="G65" i="4" s="1"/>
  <c r="N55" i="5"/>
  <c r="I65" i="4" s="1"/>
  <c r="Q55" i="5"/>
  <c r="K65" i="4" s="1"/>
  <c r="S55" i="5"/>
  <c r="O65" i="4" s="1"/>
  <c r="U55" i="5"/>
  <c r="Q65" i="4" s="1"/>
  <c r="W55" i="5"/>
  <c r="Y55"/>
  <c r="W65" i="4" s="1"/>
  <c r="AA55" i="5"/>
  <c r="Y65" i="4" s="1"/>
  <c r="AC55" i="5"/>
  <c r="AA65" i="4" s="1"/>
  <c r="AG55" i="5"/>
  <c r="AH65" i="4" s="1"/>
  <c r="AJ55" i="5"/>
  <c r="AJ65" i="4" s="1"/>
  <c r="AM55" i="5"/>
  <c r="AL65" i="4" s="1"/>
  <c r="AO55" i="5"/>
  <c r="AP65" i="4" s="1"/>
  <c r="AQ55" i="5"/>
  <c r="AR65" i="4" s="1"/>
  <c r="AS55" i="5"/>
  <c r="AT65" i="4" s="1"/>
  <c r="AU55" i="5"/>
  <c r="AX65" i="4" s="1"/>
  <c r="AW55" i="5"/>
  <c r="AZ65" i="4" s="1"/>
  <c r="AY55" i="5"/>
  <c r="BB65" i="4" s="1"/>
  <c r="K56" i="5"/>
  <c r="G66" i="4" s="1"/>
  <c r="N56" i="5"/>
  <c r="I66" i="4" s="1"/>
  <c r="Q56" i="5"/>
  <c r="K66" i="4" s="1"/>
  <c r="S56" i="5"/>
  <c r="O66" i="4" s="1"/>
  <c r="U56" i="5"/>
  <c r="Q66" i="4" s="1"/>
  <c r="W56" i="5"/>
  <c r="Y56"/>
  <c r="W66" i="4" s="1"/>
  <c r="AA56" i="5"/>
  <c r="Y66" i="4" s="1"/>
  <c r="AC56" i="5"/>
  <c r="AA66" i="4" s="1"/>
  <c r="AG56" i="5"/>
  <c r="AH66" i="4" s="1"/>
  <c r="AH51" i="11" s="1"/>
  <c r="AJ56" i="5"/>
  <c r="AJ66" i="4" s="1"/>
  <c r="AJ51" i="11" s="1"/>
  <c r="AM56" i="5"/>
  <c r="AL66" i="4" s="1"/>
  <c r="AL51" i="11" s="1"/>
  <c r="AO56" i="5"/>
  <c r="AP66" i="4" s="1"/>
  <c r="AP51" i="11" s="1"/>
  <c r="AQ56" i="5"/>
  <c r="AR66" i="4" s="1"/>
  <c r="AR51" i="11" s="1"/>
  <c r="AS56" i="5"/>
  <c r="AT66" i="4" s="1"/>
  <c r="AT51" i="11" s="1"/>
  <c r="AU56" i="5"/>
  <c r="AX66" i="4" s="1"/>
  <c r="AX51" i="11" s="1"/>
  <c r="AW56" i="5"/>
  <c r="AZ66" i="4" s="1"/>
  <c r="AZ51" i="11" s="1"/>
  <c r="AY56" i="5"/>
  <c r="BB66" i="4" s="1"/>
  <c r="BB51" i="11" s="1"/>
  <c r="K57" i="5"/>
  <c r="G67" i="4" s="1"/>
  <c r="N57" i="5"/>
  <c r="I67" i="4" s="1"/>
  <c r="Q57" i="5"/>
  <c r="K67" i="4" s="1"/>
  <c r="S57" i="5"/>
  <c r="O67" i="4" s="1"/>
  <c r="U57" i="5"/>
  <c r="Q67" i="4" s="1"/>
  <c r="W57" i="5"/>
  <c r="Y57"/>
  <c r="W67" i="4" s="1"/>
  <c r="AA57" i="5"/>
  <c r="Y67" i="4" s="1"/>
  <c r="AC57" i="5"/>
  <c r="AA67" i="4" s="1"/>
  <c r="AG57" i="5"/>
  <c r="AH67" i="4" s="1"/>
  <c r="AJ57" i="5"/>
  <c r="AJ67" i="4" s="1"/>
  <c r="AM57" i="5"/>
  <c r="AL67" i="4" s="1"/>
  <c r="AO57" i="5"/>
  <c r="AP67" i="4" s="1"/>
  <c r="AQ57" i="5"/>
  <c r="AR67" i="4" s="1"/>
  <c r="AS57" i="5"/>
  <c r="AT67" i="4" s="1"/>
  <c r="AU57" i="5"/>
  <c r="AX67" i="4" s="1"/>
  <c r="AW57" i="5"/>
  <c r="AZ67" i="4" s="1"/>
  <c r="AY57" i="5"/>
  <c r="BB67" i="4" s="1"/>
  <c r="K58" i="5"/>
  <c r="G68" i="4" s="1"/>
  <c r="N58" i="5"/>
  <c r="I68" i="4" s="1"/>
  <c r="Q58" i="5"/>
  <c r="K68" i="4" s="1"/>
  <c r="S58" i="5"/>
  <c r="O68" i="4" s="1"/>
  <c r="U58" i="5"/>
  <c r="Q68" i="4" s="1"/>
  <c r="W58" i="5"/>
  <c r="Y58"/>
  <c r="W68" i="4" s="1"/>
  <c r="AA58" i="5"/>
  <c r="Y68" i="4" s="1"/>
  <c r="AC58" i="5"/>
  <c r="AA68" i="4" s="1"/>
  <c r="AG58" i="5"/>
  <c r="AH68" i="4" s="1"/>
  <c r="AJ58" i="5"/>
  <c r="AJ68" i="4" s="1"/>
  <c r="AJ53" i="11" s="1"/>
  <c r="AM58" i="5"/>
  <c r="AL68" i="4" s="1"/>
  <c r="AL53" i="11" s="1"/>
  <c r="AO58" i="5"/>
  <c r="AP68" i="4" s="1"/>
  <c r="AP53" i="11" s="1"/>
  <c r="AQ58" i="5"/>
  <c r="AR68" i="4" s="1"/>
  <c r="AR53" i="11" s="1"/>
  <c r="AS58" i="5"/>
  <c r="AT68" i="4" s="1"/>
  <c r="AT53" i="11" s="1"/>
  <c r="AU58" i="5"/>
  <c r="AX68" i="4" s="1"/>
  <c r="AX53" i="11" s="1"/>
  <c r="AW58" i="5"/>
  <c r="AY58"/>
  <c r="BB68" i="4" s="1"/>
  <c r="BB53" i="11" s="1"/>
  <c r="K59" i="5"/>
  <c r="G69" i="4" s="1"/>
  <c r="N59" i="5"/>
  <c r="I69" i="4" s="1"/>
  <c r="Q59" i="5"/>
  <c r="K69" i="4" s="1"/>
  <c r="S59" i="5"/>
  <c r="O69" i="4" s="1"/>
  <c r="U59" i="5"/>
  <c r="Q69" i="4" s="1"/>
  <c r="W59" i="5"/>
  <c r="Y59"/>
  <c r="W69" i="4" s="1"/>
  <c r="AA59" i="5"/>
  <c r="Y69" i="4" s="1"/>
  <c r="AC59" i="5"/>
  <c r="AA69" i="4" s="1"/>
  <c r="AG59" i="5"/>
  <c r="AH69" i="4" s="1"/>
  <c r="AJ59" i="5"/>
  <c r="AJ69" i="4" s="1"/>
  <c r="AM59" i="5"/>
  <c r="AL69" i="4" s="1"/>
  <c r="AO59" i="5"/>
  <c r="AP69" i="4" s="1"/>
  <c r="AQ59" i="5"/>
  <c r="AR69" i="4" s="1"/>
  <c r="AS59" i="5"/>
  <c r="AT69" i="4" s="1"/>
  <c r="AU59" i="5"/>
  <c r="AX69" i="4" s="1"/>
  <c r="AW59" i="5"/>
  <c r="AZ69" i="4" s="1"/>
  <c r="AY59" i="5"/>
  <c r="BB69" i="4" s="1"/>
  <c r="K60" i="5"/>
  <c r="G70" i="4" s="1"/>
  <c r="N60" i="5"/>
  <c r="I70" i="4" s="1"/>
  <c r="Q60" i="5"/>
  <c r="K70" i="4" s="1"/>
  <c r="S60" i="5"/>
  <c r="O70" i="4" s="1"/>
  <c r="U60" i="5"/>
  <c r="Q70" i="4" s="1"/>
  <c r="W60" i="5"/>
  <c r="Y60"/>
  <c r="W70" i="4" s="1"/>
  <c r="AA60" i="5"/>
  <c r="Y70" i="4" s="1"/>
  <c r="AC60" i="5"/>
  <c r="AA70" i="4" s="1"/>
  <c r="AG60" i="5"/>
  <c r="AH70" i="4" s="1"/>
  <c r="AH55" i="11" s="1"/>
  <c r="AJ60" i="5"/>
  <c r="AJ70" i="4" s="1"/>
  <c r="AJ55" i="11" s="1"/>
  <c r="AM60" i="5"/>
  <c r="AL70" i="4" s="1"/>
  <c r="AL55" i="11" s="1"/>
  <c r="AO60" i="5"/>
  <c r="AP70" i="4" s="1"/>
  <c r="AP55" i="11" s="1"/>
  <c r="AQ60" i="5"/>
  <c r="AR70" i="4" s="1"/>
  <c r="AR55" i="11" s="1"/>
  <c r="AS60" i="5"/>
  <c r="AT70" i="4" s="1"/>
  <c r="AT55" i="11" s="1"/>
  <c r="AU60" i="5"/>
  <c r="AX70" i="4" s="1"/>
  <c r="AX55" i="11" s="1"/>
  <c r="AW60" i="5"/>
  <c r="AZ70" i="4" s="1"/>
  <c r="AZ55" i="11" s="1"/>
  <c r="AY60" i="5"/>
  <c r="BB70" i="4" s="1"/>
  <c r="BB55" i="11" s="1"/>
  <c r="K61" i="5"/>
  <c r="G71" i="4" s="1"/>
  <c r="N61" i="5"/>
  <c r="I71" i="4" s="1"/>
  <c r="Q61" i="5"/>
  <c r="K71" i="4" s="1"/>
  <c r="S61" i="5"/>
  <c r="O71" i="4" s="1"/>
  <c r="U61" i="5"/>
  <c r="Q71" i="4" s="1"/>
  <c r="W61" i="5"/>
  <c r="Y61"/>
  <c r="W71" i="4" s="1"/>
  <c r="AA61" i="5"/>
  <c r="Y71" i="4" s="1"/>
  <c r="AC61" i="5"/>
  <c r="AA71" i="4" s="1"/>
  <c r="AG61" i="5"/>
  <c r="AH71" i="4" s="1"/>
  <c r="AJ61" i="5"/>
  <c r="AJ71" i="4" s="1"/>
  <c r="AM61" i="5"/>
  <c r="AL71" i="4" s="1"/>
  <c r="AO61" i="5"/>
  <c r="AP71" i="4" s="1"/>
  <c r="AQ61" i="5"/>
  <c r="AR71" i="4" s="1"/>
  <c r="AS61" i="5"/>
  <c r="AT71" i="4" s="1"/>
  <c r="AU61" i="5"/>
  <c r="AX71" i="4" s="1"/>
  <c r="AW61" i="5"/>
  <c r="AZ71" i="4" s="1"/>
  <c r="AY61" i="5"/>
  <c r="BB71" i="4" s="1"/>
  <c r="K62" i="5"/>
  <c r="G72" i="4" s="1"/>
  <c r="N62" i="5"/>
  <c r="I72" i="4" s="1"/>
  <c r="Q62" i="5"/>
  <c r="K72" i="4" s="1"/>
  <c r="S62" i="5"/>
  <c r="O72" i="4" s="1"/>
  <c r="U62" i="5"/>
  <c r="Q72" i="4" s="1"/>
  <c r="W62" i="5"/>
  <c r="Y62"/>
  <c r="W72" i="4" s="1"/>
  <c r="AA62" i="5"/>
  <c r="Y72" i="4" s="1"/>
  <c r="AC62" i="5"/>
  <c r="AA72" i="4" s="1"/>
  <c r="AG62" i="5"/>
  <c r="AH72" i="4" s="1"/>
  <c r="AJ62" i="5"/>
  <c r="AJ72" i="4" s="1"/>
  <c r="AJ57" i="11" s="1"/>
  <c r="AM62" i="5"/>
  <c r="AL72" i="4" s="1"/>
  <c r="AL57" i="11" s="1"/>
  <c r="AO62" i="5"/>
  <c r="AP72" i="4" s="1"/>
  <c r="AP57" i="11" s="1"/>
  <c r="AQ62" i="5"/>
  <c r="AR72" i="4" s="1"/>
  <c r="AR57" i="11" s="1"/>
  <c r="AS62" i="5"/>
  <c r="AT72" i="4" s="1"/>
  <c r="AT57" i="11" s="1"/>
  <c r="AU62" i="5"/>
  <c r="AX72" i="4" s="1"/>
  <c r="AX57" i="11" s="1"/>
  <c r="AW62" i="5"/>
  <c r="AZ72" i="4" s="1"/>
  <c r="AZ57" i="11" s="1"/>
  <c r="AY62" i="5"/>
  <c r="BB72" i="4" s="1"/>
  <c r="BB57" i="11" s="1"/>
  <c r="K63" i="5"/>
  <c r="G73" i="4" s="1"/>
  <c r="N63" i="5"/>
  <c r="I73" i="4" s="1"/>
  <c r="Q63" i="5"/>
  <c r="K73" i="4" s="1"/>
  <c r="S63" i="5"/>
  <c r="O73" i="4" s="1"/>
  <c r="U63" i="5"/>
  <c r="Q73" i="4" s="1"/>
  <c r="W63" i="5"/>
  <c r="Y63"/>
  <c r="W73" i="4" s="1"/>
  <c r="AA63" i="5"/>
  <c r="Y73" i="4" s="1"/>
  <c r="AC63" i="5"/>
  <c r="AA73" i="4" s="1"/>
  <c r="AG63" i="5"/>
  <c r="AH73" i="4" s="1"/>
  <c r="AJ63" i="5"/>
  <c r="AJ73" i="4" s="1"/>
  <c r="AM63" i="5"/>
  <c r="AL73" i="4" s="1"/>
  <c r="AO63" i="5"/>
  <c r="AP73" i="4" s="1"/>
  <c r="AQ63" i="5"/>
  <c r="AR73" i="4" s="1"/>
  <c r="AS63" i="5"/>
  <c r="AT73" i="4" s="1"/>
  <c r="AU63" i="5"/>
  <c r="AX73" i="4" s="1"/>
  <c r="AW63" i="5"/>
  <c r="AZ73" i="4" s="1"/>
  <c r="AY63" i="5"/>
  <c r="BB73" i="4" s="1"/>
  <c r="K64" i="5"/>
  <c r="G74" i="4" s="1"/>
  <c r="N64" i="5"/>
  <c r="I74" i="4" s="1"/>
  <c r="Q64" i="5"/>
  <c r="K74" i="4" s="1"/>
  <c r="S64" i="5"/>
  <c r="O74" i="4" s="1"/>
  <c r="U64" i="5"/>
  <c r="Q74" i="4" s="1"/>
  <c r="W64" i="5"/>
  <c r="Y64"/>
  <c r="W74" i="4" s="1"/>
  <c r="AA64" i="5"/>
  <c r="Y74" i="4" s="1"/>
  <c r="AC64" i="5"/>
  <c r="AA74" i="4" s="1"/>
  <c r="AG64" i="5"/>
  <c r="AH74" i="4" s="1"/>
  <c r="AH59" i="11" s="1"/>
  <c r="AJ64" i="5"/>
  <c r="AJ74" i="4" s="1"/>
  <c r="AJ59" i="11" s="1"/>
  <c r="AM64" i="5"/>
  <c r="AL74" i="4" s="1"/>
  <c r="AL59" i="11" s="1"/>
  <c r="AO64" i="5"/>
  <c r="AP74" i="4" s="1"/>
  <c r="AP59" i="11" s="1"/>
  <c r="AQ64" i="5"/>
  <c r="AR74" i="4" s="1"/>
  <c r="AR59" i="11" s="1"/>
  <c r="AS64" i="5"/>
  <c r="AT74" i="4" s="1"/>
  <c r="AT59" i="11" s="1"/>
  <c r="AU64" i="5"/>
  <c r="AX74" i="4" s="1"/>
  <c r="AX59" i="11" s="1"/>
  <c r="AW64" i="5"/>
  <c r="AZ74" i="4" s="1"/>
  <c r="AZ59" i="11" s="1"/>
  <c r="AY64" i="5"/>
  <c r="BB74" i="4" s="1"/>
  <c r="K65" i="5"/>
  <c r="G75" i="4" s="1"/>
  <c r="N65" i="5"/>
  <c r="I75" i="4" s="1"/>
  <c r="Q65" i="5"/>
  <c r="K75" i="4" s="1"/>
  <c r="S65" i="5"/>
  <c r="O75" i="4" s="1"/>
  <c r="U65" i="5"/>
  <c r="Q75" i="4" s="1"/>
  <c r="W65" i="5"/>
  <c r="Y65"/>
  <c r="W75" i="4" s="1"/>
  <c r="AA65" i="5"/>
  <c r="Y75" i="4" s="1"/>
  <c r="AC65" i="5"/>
  <c r="AA75" i="4" s="1"/>
  <c r="AG65" i="5"/>
  <c r="AH75" i="4" s="1"/>
  <c r="AJ65" i="5"/>
  <c r="AJ75" i="4" s="1"/>
  <c r="AM65" i="5"/>
  <c r="AL75" i="4" s="1"/>
  <c r="AO65" i="5"/>
  <c r="AP75" i="4" s="1"/>
  <c r="AQ65" i="5"/>
  <c r="AR75" i="4" s="1"/>
  <c r="AS65" i="5"/>
  <c r="AT75" i="4" s="1"/>
  <c r="AU65" i="5"/>
  <c r="AX75" i="4" s="1"/>
  <c r="AW65" i="5"/>
  <c r="AZ75" i="4" s="1"/>
  <c r="AY65" i="5"/>
  <c r="BB75" i="4" s="1"/>
  <c r="K66" i="5"/>
  <c r="G76" i="4" s="1"/>
  <c r="N66" i="5"/>
  <c r="I76" i="4" s="1"/>
  <c r="Q66" i="5"/>
  <c r="K76" i="4" s="1"/>
  <c r="S66" i="5"/>
  <c r="O76" i="4" s="1"/>
  <c r="U66" i="5"/>
  <c r="Q76" i="4" s="1"/>
  <c r="W66" i="5"/>
  <c r="Y66"/>
  <c r="W76" i="4" s="1"/>
  <c r="AA66" i="5"/>
  <c r="Y76" i="4" s="1"/>
  <c r="AC66" i="5"/>
  <c r="AA76" i="4" s="1"/>
  <c r="AG66" i="5"/>
  <c r="AH76" i="4" s="1"/>
  <c r="AH61" i="11" s="1"/>
  <c r="AJ66" i="5"/>
  <c r="AJ76" i="4" s="1"/>
  <c r="AJ61" i="11" s="1"/>
  <c r="AM66" i="5"/>
  <c r="AL76" i="4" s="1"/>
  <c r="AL61" i="11" s="1"/>
  <c r="AO66" i="5"/>
  <c r="AP76" i="4" s="1"/>
  <c r="AQ66" i="5"/>
  <c r="AR76" i="4" s="1"/>
  <c r="AR61" i="11" s="1"/>
  <c r="AS66" i="5"/>
  <c r="AT76" i="4" s="1"/>
  <c r="AT61" i="11" s="1"/>
  <c r="AU66" i="5"/>
  <c r="AX76" i="4" s="1"/>
  <c r="AX61" i="11" s="1"/>
  <c r="AW66" i="5"/>
  <c r="AZ76" i="4" s="1"/>
  <c r="AZ61" i="11" s="1"/>
  <c r="AY66" i="5"/>
  <c r="BB76" i="4" s="1"/>
  <c r="K67" i="5"/>
  <c r="G77" i="4" s="1"/>
  <c r="N67" i="5"/>
  <c r="I77" i="4" s="1"/>
  <c r="Q67" i="5"/>
  <c r="K77" i="4" s="1"/>
  <c r="S67" i="5"/>
  <c r="O77" i="4" s="1"/>
  <c r="U67" i="5"/>
  <c r="Q77" i="4" s="1"/>
  <c r="W67" i="5"/>
  <c r="Y67"/>
  <c r="W77" i="4" s="1"/>
  <c r="AA67" i="5"/>
  <c r="Y77" i="4" s="1"/>
  <c r="AC67" i="5"/>
  <c r="AA77" i="4" s="1"/>
  <c r="AG67" i="5"/>
  <c r="AH77" i="4" s="1"/>
  <c r="AJ67" i="5"/>
  <c r="AJ77" i="4" s="1"/>
  <c r="AM67" i="5"/>
  <c r="AL77" i="4" s="1"/>
  <c r="AO67" i="5"/>
  <c r="AP77" i="4" s="1"/>
  <c r="AQ67" i="5"/>
  <c r="AR77" i="4" s="1"/>
  <c r="AS67" i="5"/>
  <c r="AT77" i="4" s="1"/>
  <c r="AU67" i="5"/>
  <c r="AX77" i="4" s="1"/>
  <c r="AW67" i="5"/>
  <c r="AZ77" i="4" s="1"/>
  <c r="AY67" i="5"/>
  <c r="BB77" i="4" s="1"/>
  <c r="K68" i="5"/>
  <c r="G78" i="4" s="1"/>
  <c r="N68" i="5"/>
  <c r="I78" i="4" s="1"/>
  <c r="Q68" i="5"/>
  <c r="K78" i="4" s="1"/>
  <c r="S68" i="5"/>
  <c r="O78" i="4" s="1"/>
  <c r="U68" i="5"/>
  <c r="Q78" i="4" s="1"/>
  <c r="W68" i="5"/>
  <c r="Y68"/>
  <c r="W78" i="4" s="1"/>
  <c r="AA68" i="5"/>
  <c r="Y78" i="4" s="1"/>
  <c r="AC68" i="5"/>
  <c r="AA78" i="4" s="1"/>
  <c r="AG68" i="5"/>
  <c r="AH78" i="4" s="1"/>
  <c r="AH63" i="11" s="1"/>
  <c r="AJ68" i="5"/>
  <c r="AJ78" i="4" s="1"/>
  <c r="AJ63" i="11" s="1"/>
  <c r="AM68" i="5"/>
  <c r="AL78" i="4" s="1"/>
  <c r="AL63" i="11" s="1"/>
  <c r="AO68" i="5"/>
  <c r="AP78" i="4" s="1"/>
  <c r="AQ68" i="5"/>
  <c r="AR78" i="4" s="1"/>
  <c r="AR63" i="11" s="1"/>
  <c r="AS68" i="5"/>
  <c r="AT78" i="4" s="1"/>
  <c r="AT63" i="11" s="1"/>
  <c r="AU68" i="5"/>
  <c r="AX78" i="4" s="1"/>
  <c r="AX63" i="11" s="1"/>
  <c r="AW68" i="5"/>
  <c r="AZ78" i="4" s="1"/>
  <c r="AZ63" i="11" s="1"/>
  <c r="AY68" i="5"/>
  <c r="BB78" i="4" s="1"/>
  <c r="K69" i="5"/>
  <c r="G79" i="4" s="1"/>
  <c r="N69" i="5"/>
  <c r="I79" i="4" s="1"/>
  <c r="Q69" i="5"/>
  <c r="K79" i="4" s="1"/>
  <c r="S69" i="5"/>
  <c r="O79" i="4" s="1"/>
  <c r="U69" i="5"/>
  <c r="Q79" i="4" s="1"/>
  <c r="W69" i="5"/>
  <c r="Y69"/>
  <c r="W79" i="4" s="1"/>
  <c r="AA69" i="5"/>
  <c r="Y79" i="4" s="1"/>
  <c r="AC69" i="5"/>
  <c r="AA79" i="4" s="1"/>
  <c r="AG69" i="5"/>
  <c r="AH79" i="4" s="1"/>
  <c r="AJ69" i="5"/>
  <c r="AJ79" i="4" s="1"/>
  <c r="AM69" i="5"/>
  <c r="AL79" i="4" s="1"/>
  <c r="AO69" i="5"/>
  <c r="AP79" i="4" s="1"/>
  <c r="AQ69" i="5"/>
  <c r="AR79" i="4" s="1"/>
  <c r="AS69" i="5"/>
  <c r="AT79" i="4" s="1"/>
  <c r="AU69" i="5"/>
  <c r="AX79" i="4" s="1"/>
  <c r="AW69" i="5"/>
  <c r="AZ79" i="4" s="1"/>
  <c r="AY69" i="5"/>
  <c r="BB79" i="4" s="1"/>
  <c r="K70" i="5"/>
  <c r="G80" i="4" s="1"/>
  <c r="N70" i="5"/>
  <c r="I80" i="4" s="1"/>
  <c r="Q70" i="5"/>
  <c r="K80" i="4" s="1"/>
  <c r="S70" i="5"/>
  <c r="O80" i="4" s="1"/>
  <c r="U70" i="5"/>
  <c r="Q80" i="4" s="1"/>
  <c r="W70" i="5"/>
  <c r="Y70"/>
  <c r="W80" i="4" s="1"/>
  <c r="AA70" i="5"/>
  <c r="Y80" i="4" s="1"/>
  <c r="AC70" i="5"/>
  <c r="AA80" i="4" s="1"/>
  <c r="AG70" i="5"/>
  <c r="AH80" i="4" s="1"/>
  <c r="AH65" i="11" s="1"/>
  <c r="AJ70" i="5"/>
  <c r="AJ80" i="4" s="1"/>
  <c r="AJ65" i="11" s="1"/>
  <c r="AM70" i="5"/>
  <c r="AL80" i="4" s="1"/>
  <c r="AL65" i="11" s="1"/>
  <c r="AO70" i="5"/>
  <c r="AP80" i="4" s="1"/>
  <c r="AP65" i="11" s="1"/>
  <c r="AQ70" i="5"/>
  <c r="AR80" i="4" s="1"/>
  <c r="AR65" i="11" s="1"/>
  <c r="AS70" i="5"/>
  <c r="AT80" i="4" s="1"/>
  <c r="AT65" i="11" s="1"/>
  <c r="AU70" i="5"/>
  <c r="AX80" i="4" s="1"/>
  <c r="AX65" i="11" s="1"/>
  <c r="AW70" i="5"/>
  <c r="AZ80" i="4" s="1"/>
  <c r="AZ65" i="11" s="1"/>
  <c r="AY70" i="5"/>
  <c r="BB80" i="4" s="1"/>
  <c r="BB65" i="11" s="1"/>
  <c r="K71" i="5"/>
  <c r="G81" i="4" s="1"/>
  <c r="N71" i="5"/>
  <c r="I81" i="4" s="1"/>
  <c r="Q71" i="5"/>
  <c r="K81" i="4" s="1"/>
  <c r="S71" i="5"/>
  <c r="U71"/>
  <c r="Q81" i="4" s="1"/>
  <c r="W71" i="5"/>
  <c r="Y71"/>
  <c r="W81" i="4" s="1"/>
  <c r="AA71" i="5"/>
  <c r="Y81" i="4" s="1"/>
  <c r="AC71" i="5"/>
  <c r="AA81" i="4" s="1"/>
  <c r="AG71" i="5"/>
  <c r="AH81" i="4" s="1"/>
  <c r="AJ71" i="5"/>
  <c r="AJ81" i="4" s="1"/>
  <c r="AM71" i="5"/>
  <c r="AL81" i="4" s="1"/>
  <c r="AO71" i="5"/>
  <c r="AP81" i="4" s="1"/>
  <c r="AQ71" i="5"/>
  <c r="AR81" i="4" s="1"/>
  <c r="AS71" i="5"/>
  <c r="AT81" i="4" s="1"/>
  <c r="AU71" i="5"/>
  <c r="AX81" i="4" s="1"/>
  <c r="AW71" i="5"/>
  <c r="AZ81" i="4" s="1"/>
  <c r="AY71" i="5"/>
  <c r="BB81" i="4" s="1"/>
  <c r="K72" i="5"/>
  <c r="G82" i="4" s="1"/>
  <c r="N72" i="5"/>
  <c r="I82" i="4" s="1"/>
  <c r="Q72" i="5"/>
  <c r="K82" i="4" s="1"/>
  <c r="S72" i="5"/>
  <c r="O82" i="4" s="1"/>
  <c r="U72" i="5"/>
  <c r="Q82" i="4" s="1"/>
  <c r="W72" i="5"/>
  <c r="Y72"/>
  <c r="W82" i="4" s="1"/>
  <c r="AA72" i="5"/>
  <c r="Y82" i="4" s="1"/>
  <c r="AC72" i="5"/>
  <c r="AA82" i="4" s="1"/>
  <c r="AG72" i="5"/>
  <c r="AH82" i="4" s="1"/>
  <c r="AJ72" i="5"/>
  <c r="AJ82" i="4" s="1"/>
  <c r="AJ67" i="11" s="1"/>
  <c r="AM72" i="5"/>
  <c r="AL82" i="4" s="1"/>
  <c r="AL67" i="11" s="1"/>
  <c r="AO72" i="5"/>
  <c r="AP82" i="4" s="1"/>
  <c r="AQ72" i="5"/>
  <c r="AR82" i="4" s="1"/>
  <c r="AR67" i="11" s="1"/>
  <c r="AS72" i="5"/>
  <c r="AT82" i="4" s="1"/>
  <c r="AT67" i="11" s="1"/>
  <c r="AU72" i="5"/>
  <c r="AX82" i="4" s="1"/>
  <c r="AX67" i="11" s="1"/>
  <c r="AW72" i="5"/>
  <c r="AZ82" i="4" s="1"/>
  <c r="AZ67" i="11" s="1"/>
  <c r="AY72" i="5"/>
  <c r="BB82" i="4" s="1"/>
  <c r="K73" i="5"/>
  <c r="G83" i="4" s="1"/>
  <c r="N73" i="5"/>
  <c r="I83" i="4" s="1"/>
  <c r="Q73" i="5"/>
  <c r="K83" i="4" s="1"/>
  <c r="S73" i="5"/>
  <c r="O83" i="4" s="1"/>
  <c r="U73" i="5"/>
  <c r="Q83" i="4" s="1"/>
  <c r="W73" i="5"/>
  <c r="Y73"/>
  <c r="W83" i="4" s="1"/>
  <c r="AA73" i="5"/>
  <c r="Y83" i="4" s="1"/>
  <c r="AC73" i="5"/>
  <c r="AA83" i="4" s="1"/>
  <c r="AG73" i="5"/>
  <c r="AH83" i="4" s="1"/>
  <c r="AJ73" i="5"/>
  <c r="AJ83" i="4" s="1"/>
  <c r="AM73" i="5"/>
  <c r="AL83" i="4" s="1"/>
  <c r="AO73" i="5"/>
  <c r="AP83" i="4" s="1"/>
  <c r="AQ73" i="5"/>
  <c r="AR83" i="4" s="1"/>
  <c r="AS73" i="5"/>
  <c r="AT83" i="4" s="1"/>
  <c r="AU73" i="5"/>
  <c r="AX83" i="4" s="1"/>
  <c r="AW73" i="5"/>
  <c r="AZ83" i="4" s="1"/>
  <c r="AY73" i="5"/>
  <c r="BB83" i="4" s="1"/>
  <c r="K74" i="5"/>
  <c r="G84" i="4" s="1"/>
  <c r="N74" i="5"/>
  <c r="I84" i="4" s="1"/>
  <c r="Q74" i="5"/>
  <c r="K84" i="4" s="1"/>
  <c r="S74" i="5"/>
  <c r="O84" i="4" s="1"/>
  <c r="U74" i="5"/>
  <c r="Q84" i="4" s="1"/>
  <c r="W74" i="5"/>
  <c r="S84" i="4" s="1"/>
  <c r="Y74" i="5"/>
  <c r="W84" i="4" s="1"/>
  <c r="AA74" i="5"/>
  <c r="Y84" i="4" s="1"/>
  <c r="AC74" i="5"/>
  <c r="AA84" i="4" s="1"/>
  <c r="AG74" i="5"/>
  <c r="AH84" i="4" s="1"/>
  <c r="AH69" i="11" s="1"/>
  <c r="AJ74" i="5"/>
  <c r="AJ84" i="4" s="1"/>
  <c r="AJ69" i="11" s="1"/>
  <c r="AM74" i="5"/>
  <c r="AL84" i="4" s="1"/>
  <c r="AL69" i="11" s="1"/>
  <c r="AO74" i="5"/>
  <c r="AP84" i="4" s="1"/>
  <c r="AP69" i="11" s="1"/>
  <c r="AQ74" i="5"/>
  <c r="AR84" i="4" s="1"/>
  <c r="AR69" i="11" s="1"/>
  <c r="AS74" i="5"/>
  <c r="AT84" i="4" s="1"/>
  <c r="AT69" i="11" s="1"/>
  <c r="AU74" i="5"/>
  <c r="AX84" i="4" s="1"/>
  <c r="AX69" i="11" s="1"/>
  <c r="AW74" i="5"/>
  <c r="AZ84" i="4" s="1"/>
  <c r="AZ69" i="11" s="1"/>
  <c r="AY74" i="5"/>
  <c r="BB84" i="4" s="1"/>
  <c r="BB69" i="11" s="1"/>
  <c r="K75" i="5"/>
  <c r="G98" i="4" s="1"/>
  <c r="G70" i="11" s="1"/>
  <c r="N75" i="5"/>
  <c r="I98" i="4" s="1"/>
  <c r="I70" i="11" s="1"/>
  <c r="Q75" i="5"/>
  <c r="K98" i="4" s="1"/>
  <c r="K70" i="11" s="1"/>
  <c r="S75" i="5"/>
  <c r="O98" i="4" s="1"/>
  <c r="O70" i="11" s="1"/>
  <c r="U75" i="5"/>
  <c r="Q98" i="4" s="1"/>
  <c r="Q70" i="11" s="1"/>
  <c r="W75" i="5"/>
  <c r="S98" i="4" s="1"/>
  <c r="S70" i="11" s="1"/>
  <c r="Y75" i="5"/>
  <c r="W98" i="4" s="1"/>
  <c r="W70" i="11" s="1"/>
  <c r="AA75" i="5"/>
  <c r="Y98" i="4" s="1"/>
  <c r="Y70" i="11" s="1"/>
  <c r="AC75" i="5"/>
  <c r="AA98" i="4" s="1"/>
  <c r="AA70" i="11" s="1"/>
  <c r="AG75" i="5"/>
  <c r="AH98" i="4" s="1"/>
  <c r="AH70" i="11" s="1"/>
  <c r="AJ75" i="5"/>
  <c r="AJ98" i="4" s="1"/>
  <c r="AJ70" i="11" s="1"/>
  <c r="AM75" i="5"/>
  <c r="AL98" i="4" s="1"/>
  <c r="AL70" i="11" s="1"/>
  <c r="AO75" i="5"/>
  <c r="AP98" i="4" s="1"/>
  <c r="AP70" i="11" s="1"/>
  <c r="AQ75" i="5"/>
  <c r="AR98" i="4" s="1"/>
  <c r="AR70" i="11" s="1"/>
  <c r="AS75" i="5"/>
  <c r="AT98" i="4" s="1"/>
  <c r="AT70" i="11" s="1"/>
  <c r="AU75" i="5"/>
  <c r="AX98" i="4" s="1"/>
  <c r="AX70" i="11" s="1"/>
  <c r="AW75" i="5"/>
  <c r="AZ98" i="4" s="1"/>
  <c r="AZ70" i="11" s="1"/>
  <c r="AY75" i="5"/>
  <c r="BB98" i="4" s="1"/>
  <c r="BB70" i="11" s="1"/>
  <c r="I99" i="4"/>
  <c r="K99"/>
  <c r="S76" i="5"/>
  <c r="O99" i="4" s="1"/>
  <c r="U76" i="5"/>
  <c r="Q99" i="4" s="1"/>
  <c r="W76" i="5"/>
  <c r="Y76"/>
  <c r="W99" i="4" s="1"/>
  <c r="AA76" i="5"/>
  <c r="Y99" i="4" s="1"/>
  <c r="AC76" i="5"/>
  <c r="AA99" i="4" s="1"/>
  <c r="AH99"/>
  <c r="AJ99"/>
  <c r="AJ71" i="11" s="1"/>
  <c r="AM76" i="5"/>
  <c r="AL99" i="4" s="1"/>
  <c r="AL71" i="11" s="1"/>
  <c r="AO76" i="5"/>
  <c r="AP99" i="4" s="1"/>
  <c r="AQ76" i="5"/>
  <c r="AR99" i="4" s="1"/>
  <c r="AR71" i="11" s="1"/>
  <c r="AS76" i="5"/>
  <c r="AT99" i="4" s="1"/>
  <c r="AT71" i="11" s="1"/>
  <c r="AU76" i="5"/>
  <c r="AX99" i="4" s="1"/>
  <c r="AX71" i="11" s="1"/>
  <c r="AW76" i="5"/>
  <c r="AZ99" i="4" s="1"/>
  <c r="AZ71" i="11" s="1"/>
  <c r="AY76" i="5"/>
  <c r="BB99" i="4" s="1"/>
  <c r="K77" i="5"/>
  <c r="G100" i="4" s="1"/>
  <c r="N77" i="5"/>
  <c r="I100" i="4" s="1"/>
  <c r="Q77" i="5"/>
  <c r="K100" i="4" s="1"/>
  <c r="S77" i="5"/>
  <c r="O100" i="4" s="1"/>
  <c r="U77" i="5"/>
  <c r="Q100" i="4" s="1"/>
  <c r="W77" i="5"/>
  <c r="Y77"/>
  <c r="W100" i="4" s="1"/>
  <c r="AA77" i="5"/>
  <c r="Y100" i="4" s="1"/>
  <c r="AC77" i="5"/>
  <c r="AA100" i="4" s="1"/>
  <c r="AG77" i="5"/>
  <c r="AH100" i="4" s="1"/>
  <c r="AH72" i="11" s="1"/>
  <c r="AJ77" i="5"/>
  <c r="AJ100" i="4" s="1"/>
  <c r="AJ72" i="11" s="1"/>
  <c r="AM77" i="5"/>
  <c r="AL100" i="4" s="1"/>
  <c r="AL72" i="11" s="1"/>
  <c r="AO77" i="5"/>
  <c r="AP100" i="4" s="1"/>
  <c r="AP72" i="11" s="1"/>
  <c r="AQ77" i="5"/>
  <c r="AR100" i="4" s="1"/>
  <c r="AR72" i="11" s="1"/>
  <c r="AS77" i="5"/>
  <c r="AT100" i="4" s="1"/>
  <c r="AT72" i="11" s="1"/>
  <c r="AU77" i="5"/>
  <c r="AX100" i="4" s="1"/>
  <c r="AX72" i="11" s="1"/>
  <c r="AW77" i="5"/>
  <c r="AZ100" i="4" s="1"/>
  <c r="AZ72" i="11" s="1"/>
  <c r="AY77" i="5"/>
  <c r="BB100" i="4" s="1"/>
  <c r="BB72" i="11" s="1"/>
  <c r="K78" i="5"/>
  <c r="G101" i="4" s="1"/>
  <c r="N78" i="5"/>
  <c r="I101" i="4" s="1"/>
  <c r="Q78" i="5"/>
  <c r="K101" i="4" s="1"/>
  <c r="S78" i="5"/>
  <c r="O101" i="4" s="1"/>
  <c r="U78" i="5"/>
  <c r="Q101" i="4" s="1"/>
  <c r="W78" i="5"/>
  <c r="Y78"/>
  <c r="W101" i="4" s="1"/>
  <c r="AA78" i="5"/>
  <c r="Y101" i="4" s="1"/>
  <c r="AC78" i="5"/>
  <c r="AA101" i="4" s="1"/>
  <c r="AG78" i="5"/>
  <c r="AH101" i="4" s="1"/>
  <c r="AJ78" i="5"/>
  <c r="AJ101" i="4" s="1"/>
  <c r="AM78" i="5"/>
  <c r="AL101" i="4" s="1"/>
  <c r="AO78" i="5"/>
  <c r="AP101" i="4" s="1"/>
  <c r="AQ78" i="5"/>
  <c r="AR101" i="4" s="1"/>
  <c r="AS78" i="5"/>
  <c r="AT101" i="4" s="1"/>
  <c r="AU78" i="5"/>
  <c r="AX101" i="4" s="1"/>
  <c r="AW78" i="5"/>
  <c r="AZ101" i="4" s="1"/>
  <c r="AY78" i="5"/>
  <c r="BB101" i="4" s="1"/>
  <c r="K79" i="5"/>
  <c r="G102" i="4" s="1"/>
  <c r="N79" i="5"/>
  <c r="I102" i="4" s="1"/>
  <c r="Q79" i="5"/>
  <c r="K102" i="4" s="1"/>
  <c r="S79" i="5"/>
  <c r="O102" i="4" s="1"/>
  <c r="U79" i="5"/>
  <c r="Q102" i="4" s="1"/>
  <c r="W79" i="5"/>
  <c r="Y79"/>
  <c r="W102" i="4" s="1"/>
  <c r="AA79" i="5"/>
  <c r="Y102" i="4" s="1"/>
  <c r="AC79" i="5"/>
  <c r="AA102" i="4" s="1"/>
  <c r="AG79" i="5"/>
  <c r="AH102" i="4" s="1"/>
  <c r="AJ79" i="5"/>
  <c r="AJ102" i="4" s="1"/>
  <c r="AM79" i="5"/>
  <c r="AL102" i="4" s="1"/>
  <c r="AO79" i="5"/>
  <c r="AP102" i="4" s="1"/>
  <c r="AQ79" i="5"/>
  <c r="AR102" i="4" s="1"/>
  <c r="AS79" i="5"/>
  <c r="AT102" i="4" s="1"/>
  <c r="AU79" i="5"/>
  <c r="AX102" i="4" s="1"/>
  <c r="AW79" i="5"/>
  <c r="AZ102" i="4" s="1"/>
  <c r="AY79" i="5"/>
  <c r="BB102" i="4" s="1"/>
  <c r="K80" i="5"/>
  <c r="G103" i="4" s="1"/>
  <c r="N80" i="5"/>
  <c r="I103" i="4" s="1"/>
  <c r="Q80" i="5"/>
  <c r="K103" i="4" s="1"/>
  <c r="S80" i="5"/>
  <c r="O103" i="4" s="1"/>
  <c r="U80" i="5"/>
  <c r="Q103" i="4" s="1"/>
  <c r="W80" i="5"/>
  <c r="Y80"/>
  <c r="W103" i="4" s="1"/>
  <c r="AA80" i="5"/>
  <c r="Y103" i="4" s="1"/>
  <c r="AC80" i="5"/>
  <c r="AA103" i="4" s="1"/>
  <c r="AG80" i="5"/>
  <c r="AH103" i="4" s="1"/>
  <c r="AJ80" i="5"/>
  <c r="AJ103" i="4" s="1"/>
  <c r="AM80" i="5"/>
  <c r="AL103" i="4" s="1"/>
  <c r="AO80" i="5"/>
  <c r="AP103" i="4" s="1"/>
  <c r="AQ80" i="5"/>
  <c r="AR103" i="4" s="1"/>
  <c r="AS80" i="5"/>
  <c r="AT103" i="4" s="1"/>
  <c r="AU80" i="5"/>
  <c r="AX103" i="4" s="1"/>
  <c r="AW80" i="5"/>
  <c r="AZ103" i="4" s="1"/>
  <c r="AY80" i="5"/>
  <c r="BB103" i="4" s="1"/>
  <c r="G104"/>
  <c r="I104"/>
  <c r="K104"/>
  <c r="S81" i="5"/>
  <c r="O104" i="4" s="1"/>
  <c r="U81" i="5"/>
  <c r="Q104" i="4" s="1"/>
  <c r="W81" i="5"/>
  <c r="Y81"/>
  <c r="W104" i="4" s="1"/>
  <c r="AA81" i="5"/>
  <c r="Y104" i="4" s="1"/>
  <c r="AC81" i="5"/>
  <c r="AA104" i="4" s="1"/>
  <c r="AH104"/>
  <c r="AJ104"/>
  <c r="AJ76" i="11" s="1"/>
  <c r="AM81" i="5"/>
  <c r="AL104" i="4" s="1"/>
  <c r="AL76" i="11" s="1"/>
  <c r="AO81" i="5"/>
  <c r="AP104" i="4" s="1"/>
  <c r="AQ81" i="5"/>
  <c r="AR104" i="4" s="1"/>
  <c r="AR76" i="11" s="1"/>
  <c r="AS81" i="5"/>
  <c r="AT104" i="4" s="1"/>
  <c r="AT76" i="11" s="1"/>
  <c r="AU81" i="5"/>
  <c r="AX104" i="4" s="1"/>
  <c r="AX76" i="11" s="1"/>
  <c r="AW81" i="5"/>
  <c r="AZ104" i="4" s="1"/>
  <c r="AZ76" i="11" s="1"/>
  <c r="AY81" i="5"/>
  <c r="BB104" i="4" s="1"/>
  <c r="K82" i="5"/>
  <c r="G105" i="4" s="1"/>
  <c r="N82" i="5"/>
  <c r="I105" i="4" s="1"/>
  <c r="Q82" i="5"/>
  <c r="K105" i="4" s="1"/>
  <c r="S82" i="5"/>
  <c r="O105" i="4" s="1"/>
  <c r="U82" i="5"/>
  <c r="Q105" i="4" s="1"/>
  <c r="W82" i="5"/>
  <c r="Y82"/>
  <c r="W105" i="4" s="1"/>
  <c r="AA82" i="5"/>
  <c r="Y105" i="4" s="1"/>
  <c r="AC82" i="5"/>
  <c r="AA105" i="4" s="1"/>
  <c r="AG82" i="5"/>
  <c r="AH105" i="4" s="1"/>
  <c r="AJ82" i="5"/>
  <c r="AJ105" i="4" s="1"/>
  <c r="AM82" i="5"/>
  <c r="AL105" i="4" s="1"/>
  <c r="AO82" i="5"/>
  <c r="AP105" i="4" s="1"/>
  <c r="AQ82" i="5"/>
  <c r="AR105" i="4" s="1"/>
  <c r="AS82" i="5"/>
  <c r="AT105" i="4" s="1"/>
  <c r="AU82" i="5"/>
  <c r="AX105" i="4" s="1"/>
  <c r="AW82" i="5"/>
  <c r="AZ105" i="4" s="1"/>
  <c r="AY82" i="5"/>
  <c r="BB105" i="4" s="1"/>
  <c r="K83" i="5"/>
  <c r="G106" i="4" s="1"/>
  <c r="N83" i="5"/>
  <c r="I106" i="4" s="1"/>
  <c r="Q83" i="5"/>
  <c r="K106" i="4" s="1"/>
  <c r="S83" i="5"/>
  <c r="O106" i="4" s="1"/>
  <c r="U83" i="5"/>
  <c r="Q106" i="4" s="1"/>
  <c r="W83" i="5"/>
  <c r="Y83"/>
  <c r="W106" i="4" s="1"/>
  <c r="AA83" i="5"/>
  <c r="Y106" i="4" s="1"/>
  <c r="AC83" i="5"/>
  <c r="AA106" i="4" s="1"/>
  <c r="AG83" i="5"/>
  <c r="AH106" i="4" s="1"/>
  <c r="AH78" i="11" s="1"/>
  <c r="AJ83" i="5"/>
  <c r="AJ106" i="4" s="1"/>
  <c r="AJ78" i="11" s="1"/>
  <c r="AM83" i="5"/>
  <c r="AL106" i="4" s="1"/>
  <c r="AL78" i="11" s="1"/>
  <c r="AO83" i="5"/>
  <c r="AP106" i="4" s="1"/>
  <c r="AP78" i="11" s="1"/>
  <c r="AQ83" i="5"/>
  <c r="AR106" i="4" s="1"/>
  <c r="AR78" i="11" s="1"/>
  <c r="AS83" i="5"/>
  <c r="AT106" i="4" s="1"/>
  <c r="AT78" i="11" s="1"/>
  <c r="AU83" i="5"/>
  <c r="AX106" i="4" s="1"/>
  <c r="AX78" i="11" s="1"/>
  <c r="AW83" i="5"/>
  <c r="AZ106" i="4" s="1"/>
  <c r="AZ78" i="11" s="1"/>
  <c r="AY83" i="5"/>
  <c r="BB106" i="4" s="1"/>
  <c r="BB78" i="11" s="1"/>
  <c r="K84" i="5"/>
  <c r="G107" i="4" s="1"/>
  <c r="N84" i="5"/>
  <c r="I107" i="4" s="1"/>
  <c r="Q84" i="5"/>
  <c r="K107" i="4" s="1"/>
  <c r="S84" i="5"/>
  <c r="O107" i="4" s="1"/>
  <c r="U84" i="5"/>
  <c r="Q107" i="4" s="1"/>
  <c r="W84" i="5"/>
  <c r="Y84"/>
  <c r="W107" i="4" s="1"/>
  <c r="AA84" i="5"/>
  <c r="Y107" i="4" s="1"/>
  <c r="AC84" i="5"/>
  <c r="AA107" i="4" s="1"/>
  <c r="AG84" i="5"/>
  <c r="AH107" i="4" s="1"/>
  <c r="AJ84" i="5"/>
  <c r="AJ107" i="4" s="1"/>
  <c r="AJ79" i="11" s="1"/>
  <c r="AM84" i="5"/>
  <c r="AL107" i="4" s="1"/>
  <c r="AL79" i="11" s="1"/>
  <c r="AO84" i="5"/>
  <c r="AP107" i="4" s="1"/>
  <c r="AQ84" i="5"/>
  <c r="AR107" i="4" s="1"/>
  <c r="AR79" i="11" s="1"/>
  <c r="AS84" i="5"/>
  <c r="AT107" i="4" s="1"/>
  <c r="AT79" i="11" s="1"/>
  <c r="AU84" i="5"/>
  <c r="AX107" i="4" s="1"/>
  <c r="AX79" i="11" s="1"/>
  <c r="AW84" i="5"/>
  <c r="AZ107" i="4" s="1"/>
  <c r="AZ79" i="11" s="1"/>
  <c r="AY84" i="5"/>
  <c r="BB107" i="4" s="1"/>
  <c r="K85" i="5"/>
  <c r="G108" i="4" s="1"/>
  <c r="N85" i="5"/>
  <c r="I108" i="4" s="1"/>
  <c r="Q85" i="5"/>
  <c r="K108" i="4" s="1"/>
  <c r="S85" i="5"/>
  <c r="O108" i="4" s="1"/>
  <c r="U85" i="5"/>
  <c r="Q108" i="4" s="1"/>
  <c r="W85" i="5"/>
  <c r="Y85"/>
  <c r="W108" i="4" s="1"/>
  <c r="AA85" i="5"/>
  <c r="Y108" i="4" s="1"/>
  <c r="AC85" i="5"/>
  <c r="AA108" i="4" s="1"/>
  <c r="AG85" i="5"/>
  <c r="AH108" i="4" s="1"/>
  <c r="AJ85" i="5"/>
  <c r="AJ108" i="4" s="1"/>
  <c r="AM85" i="5"/>
  <c r="AL108" i="4" s="1"/>
  <c r="AO85" i="5"/>
  <c r="AP108" i="4" s="1"/>
  <c r="AQ85" i="5"/>
  <c r="AR108" i="4" s="1"/>
  <c r="AS85" i="5"/>
  <c r="AT108" i="4" s="1"/>
  <c r="AU85" i="5"/>
  <c r="AX108" i="4" s="1"/>
  <c r="AW85" i="5"/>
  <c r="AZ108" i="4" s="1"/>
  <c r="AY85" i="5"/>
  <c r="BB108" i="4" s="1"/>
  <c r="K86" i="5"/>
  <c r="G109" i="4" s="1"/>
  <c r="N86" i="5"/>
  <c r="I109" i="4" s="1"/>
  <c r="Q86" i="5"/>
  <c r="K109" i="4" s="1"/>
  <c r="S86" i="5"/>
  <c r="O109" i="4" s="1"/>
  <c r="P109" s="1"/>
  <c r="P81" i="11" s="1"/>
  <c r="U86" i="5"/>
  <c r="Q109" i="4" s="1"/>
  <c r="W86" i="5"/>
  <c r="Y86"/>
  <c r="W109" i="4" s="1"/>
  <c r="AA86" i="5"/>
  <c r="Y109" i="4" s="1"/>
  <c r="AC86" i="5"/>
  <c r="AA109" i="4" s="1"/>
  <c r="AG86" i="5"/>
  <c r="AH109" i="4" s="1"/>
  <c r="AH81" i="11" s="1"/>
  <c r="AJ86" i="5"/>
  <c r="AJ109" i="4" s="1"/>
  <c r="AJ81" i="11" s="1"/>
  <c r="AM86" i="5"/>
  <c r="AL109" i="4" s="1"/>
  <c r="AL81" i="11" s="1"/>
  <c r="AO86" i="5"/>
  <c r="AP109" i="4" s="1"/>
  <c r="AP81" i="11" s="1"/>
  <c r="AQ86" i="5"/>
  <c r="AR109" i="4" s="1"/>
  <c r="AR81" i="11" s="1"/>
  <c r="AS86" i="5"/>
  <c r="AT109" i="4" s="1"/>
  <c r="AT81" i="11" s="1"/>
  <c r="AU86" i="5"/>
  <c r="AX109" i="4" s="1"/>
  <c r="AX81" i="11" s="1"/>
  <c r="AW86" i="5"/>
  <c r="AZ109" i="4" s="1"/>
  <c r="AZ81" i="11" s="1"/>
  <c r="AY86" i="5"/>
  <c r="BB109" i="4" s="1"/>
  <c r="BB81" i="11" s="1"/>
  <c r="K87" i="5"/>
  <c r="G110" i="4" s="1"/>
  <c r="N87" i="5"/>
  <c r="I110" i="4" s="1"/>
  <c r="Q87" i="5"/>
  <c r="K110" i="4" s="1"/>
  <c r="S87" i="5"/>
  <c r="O110" i="4" s="1"/>
  <c r="U87" i="5"/>
  <c r="Q110" i="4" s="1"/>
  <c r="W87" i="5"/>
  <c r="Y87"/>
  <c r="W110" i="4" s="1"/>
  <c r="AA87" i="5"/>
  <c r="Y110" i="4" s="1"/>
  <c r="AC87" i="5"/>
  <c r="AA110" i="4" s="1"/>
  <c r="AG87" i="5"/>
  <c r="AH110" i="4" s="1"/>
  <c r="AJ87" i="5"/>
  <c r="AJ110" i="4" s="1"/>
  <c r="AJ82" i="11" s="1"/>
  <c r="AM87" i="5"/>
  <c r="AL110" i="4" s="1"/>
  <c r="AL82" i="11" s="1"/>
  <c r="AO87" i="5"/>
  <c r="AP110" i="4" s="1"/>
  <c r="AQ87" i="5"/>
  <c r="AR110" i="4" s="1"/>
  <c r="AR82" i="11" s="1"/>
  <c r="AS87" i="5"/>
  <c r="AT110" i="4" s="1"/>
  <c r="AT82" i="11" s="1"/>
  <c r="AU87" i="5"/>
  <c r="AX110" i="4" s="1"/>
  <c r="AW87" i="5"/>
  <c r="AZ110" i="4" s="1"/>
  <c r="AY87" i="5"/>
  <c r="BB110" i="4" s="1"/>
  <c r="BB82" i="11" s="1"/>
  <c r="K88" i="5"/>
  <c r="G111" i="4" s="1"/>
  <c r="N88" i="5"/>
  <c r="I111" i="4" s="1"/>
  <c r="Q88" i="5"/>
  <c r="K111" i="4" s="1"/>
  <c r="S88" i="5"/>
  <c r="O111" i="4" s="1"/>
  <c r="U88" i="5"/>
  <c r="Q111" i="4" s="1"/>
  <c r="W88" i="5"/>
  <c r="Y88"/>
  <c r="W111" i="4" s="1"/>
  <c r="AA88" i="5"/>
  <c r="Y111" i="4" s="1"/>
  <c r="AC88" i="5"/>
  <c r="AA111" i="4" s="1"/>
  <c r="AG88" i="5"/>
  <c r="AH111" i="4" s="1"/>
  <c r="AJ88" i="5"/>
  <c r="AJ111" i="4" s="1"/>
  <c r="AJ83" i="11" s="1"/>
  <c r="AM88" i="5"/>
  <c r="AL111" i="4" s="1"/>
  <c r="AL83" i="11" s="1"/>
  <c r="AO88" i="5"/>
  <c r="AP111" i="4" s="1"/>
  <c r="AQ88" i="5"/>
  <c r="AR111" i="4" s="1"/>
  <c r="AR83" i="11" s="1"/>
  <c r="AS88" i="5"/>
  <c r="AT111" i="4" s="1"/>
  <c r="AT83" i="11" s="1"/>
  <c r="AU88" i="5"/>
  <c r="AX111" i="4" s="1"/>
  <c r="AX83" i="11" s="1"/>
  <c r="AW88" i="5"/>
  <c r="AZ111" i="4" s="1"/>
  <c r="AZ83" i="11" s="1"/>
  <c r="AY88" i="5"/>
  <c r="BB111" i="4" s="1"/>
  <c r="K89" i="5"/>
  <c r="G112" i="4" s="1"/>
  <c r="N89" i="5"/>
  <c r="I112" i="4" s="1"/>
  <c r="Q89" i="5"/>
  <c r="K112" i="4" s="1"/>
  <c r="S89" i="5"/>
  <c r="O112" i="4" s="1"/>
  <c r="U89" i="5"/>
  <c r="Q112" i="4" s="1"/>
  <c r="W89" i="5"/>
  <c r="Y89"/>
  <c r="W112" i="4" s="1"/>
  <c r="AA89" i="5"/>
  <c r="Y112" i="4" s="1"/>
  <c r="AC89" i="5"/>
  <c r="AA112" i="4" s="1"/>
  <c r="AG89" i="5"/>
  <c r="AH112" i="4" s="1"/>
  <c r="AJ89" i="5"/>
  <c r="AJ112" i="4" s="1"/>
  <c r="AJ84" i="11" s="1"/>
  <c r="AM89" i="5"/>
  <c r="AL112" i="4" s="1"/>
  <c r="AL84" i="11" s="1"/>
  <c r="AO89" i="5"/>
  <c r="AP112" i="4" s="1"/>
  <c r="AQ89" i="5"/>
  <c r="AR112" i="4" s="1"/>
  <c r="AR84" i="11" s="1"/>
  <c r="AS89" i="5"/>
  <c r="AT112" i="4" s="1"/>
  <c r="AT84" i="11" s="1"/>
  <c r="AU89" i="5"/>
  <c r="AX112" i="4" s="1"/>
  <c r="AX84" i="11" s="1"/>
  <c r="AW89" i="5"/>
  <c r="AZ112" i="4" s="1"/>
  <c r="AZ84" i="11" s="1"/>
  <c r="AY89" i="5"/>
  <c r="BB112" i="4" s="1"/>
  <c r="K90" i="5"/>
  <c r="G113" i="4" s="1"/>
  <c r="N90" i="5"/>
  <c r="I113" i="4" s="1"/>
  <c r="Q90" i="5"/>
  <c r="K113" i="4" s="1"/>
  <c r="S90" i="5"/>
  <c r="O113" i="4" s="1"/>
  <c r="U90" i="5"/>
  <c r="Q113" i="4" s="1"/>
  <c r="W90" i="5"/>
  <c r="Y90"/>
  <c r="W113" i="4" s="1"/>
  <c r="AA90" i="5"/>
  <c r="Y113" i="4" s="1"/>
  <c r="AC90" i="5"/>
  <c r="AA113" i="4" s="1"/>
  <c r="AG90" i="5"/>
  <c r="AH113" i="4" s="1"/>
  <c r="AJ90" i="5"/>
  <c r="AJ113" i="4" s="1"/>
  <c r="AM90" i="5"/>
  <c r="AL113" i="4" s="1"/>
  <c r="AO90" i="5"/>
  <c r="AP113" i="4" s="1"/>
  <c r="AQ90" i="5"/>
  <c r="AR113" i="4" s="1"/>
  <c r="AS90" i="5"/>
  <c r="AT113" i="4" s="1"/>
  <c r="AU90" i="5"/>
  <c r="AX113" i="4" s="1"/>
  <c r="AW90" i="5"/>
  <c r="AZ113" i="4" s="1"/>
  <c r="AY90" i="5"/>
  <c r="BB113" i="4" s="1"/>
  <c r="K91" i="5"/>
  <c r="G114" i="4" s="1"/>
  <c r="N91" i="5"/>
  <c r="I114" i="4" s="1"/>
  <c r="Q91" i="5"/>
  <c r="K114" i="4" s="1"/>
  <c r="S91" i="5"/>
  <c r="O114" i="4" s="1"/>
  <c r="U91" i="5"/>
  <c r="Q114" i="4" s="1"/>
  <c r="W91" i="5"/>
  <c r="Y91"/>
  <c r="W114" i="4" s="1"/>
  <c r="AA91" i="5"/>
  <c r="Y114" i="4" s="1"/>
  <c r="AC91" i="5"/>
  <c r="AA114" i="4" s="1"/>
  <c r="AG91" i="5"/>
  <c r="AH114" i="4" s="1"/>
  <c r="AJ91" i="5"/>
  <c r="AJ114" i="4" s="1"/>
  <c r="AJ86" i="11" s="1"/>
  <c r="AM91" i="5"/>
  <c r="AL114" i="4" s="1"/>
  <c r="AL86" i="11" s="1"/>
  <c r="AO91" i="5"/>
  <c r="AP114" i="4" s="1"/>
  <c r="AQ91" i="5"/>
  <c r="AR114" i="4" s="1"/>
  <c r="AR86" i="11" s="1"/>
  <c r="AT114" i="4"/>
  <c r="AT86" i="11" s="1"/>
  <c r="AU91" i="5"/>
  <c r="AX114" i="4" s="1"/>
  <c r="AX86" i="11" s="1"/>
  <c r="AW91" i="5"/>
  <c r="AZ114" i="4" s="1"/>
  <c r="AZ86" i="11" s="1"/>
  <c r="AY91" i="5"/>
  <c r="BB114" i="4" s="1"/>
  <c r="K92" i="5"/>
  <c r="G115" i="4" s="1"/>
  <c r="N92" i="5"/>
  <c r="I115" i="4" s="1"/>
  <c r="Q92" i="5"/>
  <c r="K115" i="4" s="1"/>
  <c r="S92" i="5"/>
  <c r="O115" i="4" s="1"/>
  <c r="U92" i="5"/>
  <c r="Q115" i="4" s="1"/>
  <c r="W92" i="5"/>
  <c r="Y92"/>
  <c r="W115" i="4" s="1"/>
  <c r="AA92" i="5"/>
  <c r="Y115" i="4" s="1"/>
  <c r="AC92" i="5"/>
  <c r="AA115" i="4" s="1"/>
  <c r="AG92" i="5"/>
  <c r="AH115" i="4" s="1"/>
  <c r="AJ92" i="5"/>
  <c r="AJ115" i="4" s="1"/>
  <c r="AM92" i="5"/>
  <c r="AL115" i="4" s="1"/>
  <c r="AO92" i="5"/>
  <c r="AP115" i="4" s="1"/>
  <c r="AQ92" i="5"/>
  <c r="AR115" i="4" s="1"/>
  <c r="AS92" i="5"/>
  <c r="AT115" i="4" s="1"/>
  <c r="AU92" i="5"/>
  <c r="AX115" i="4" s="1"/>
  <c r="AW92" i="5"/>
  <c r="AZ115" i="4" s="1"/>
  <c r="AY92" i="5"/>
  <c r="BB115" i="4" s="1"/>
  <c r="K93" i="5"/>
  <c r="G116" i="4" s="1"/>
  <c r="N93" i="5"/>
  <c r="I116" i="4" s="1"/>
  <c r="Q93" i="5"/>
  <c r="K116" i="4" s="1"/>
  <c r="S93" i="5"/>
  <c r="O116" i="4" s="1"/>
  <c r="U93" i="5"/>
  <c r="Q116" i="4" s="1"/>
  <c r="W93" i="5"/>
  <c r="Y93"/>
  <c r="W116" i="4" s="1"/>
  <c r="AA93" i="5"/>
  <c r="Y116" i="4" s="1"/>
  <c r="AC93" i="5"/>
  <c r="AA116" i="4" s="1"/>
  <c r="AG93" i="5"/>
  <c r="AH116" i="4" s="1"/>
  <c r="AJ93" i="5"/>
  <c r="AJ116" i="4" s="1"/>
  <c r="AJ88" i="11" s="1"/>
  <c r="AM93" i="5"/>
  <c r="AL116" i="4" s="1"/>
  <c r="AL88" i="11" s="1"/>
  <c r="AO93" i="5"/>
  <c r="AP116" i="4" s="1"/>
  <c r="AQ93" i="5"/>
  <c r="AR116" i="4" s="1"/>
  <c r="AR88" i="11" s="1"/>
  <c r="AS93" i="5"/>
  <c r="AT116" i="4" s="1"/>
  <c r="AT88" i="11" s="1"/>
  <c r="AU93" i="5"/>
  <c r="AX116" i="4" s="1"/>
  <c r="AX88" i="11" s="1"/>
  <c r="AW93" i="5"/>
  <c r="AZ116" i="4" s="1"/>
  <c r="AZ88" i="11" s="1"/>
  <c r="AY93" i="5"/>
  <c r="BB116" i="4" s="1"/>
  <c r="K94" i="5"/>
  <c r="G117" i="4" s="1"/>
  <c r="N94" i="5"/>
  <c r="I117" i="4" s="1"/>
  <c r="Q94" i="5"/>
  <c r="K117" i="4" s="1"/>
  <c r="S94" i="5"/>
  <c r="O117" i="4" s="1"/>
  <c r="U94" i="5"/>
  <c r="Q117" i="4" s="1"/>
  <c r="W94" i="5"/>
  <c r="Y94"/>
  <c r="W117" i="4" s="1"/>
  <c r="AA94" i="5"/>
  <c r="Y117" i="4" s="1"/>
  <c r="AC94" i="5"/>
  <c r="AA117" i="4" s="1"/>
  <c r="AG94" i="5"/>
  <c r="AH117" i="4" s="1"/>
  <c r="AJ94" i="5"/>
  <c r="AJ117" i="4" s="1"/>
  <c r="AM94" i="5"/>
  <c r="AL117" i="4" s="1"/>
  <c r="AO94" i="5"/>
  <c r="AP117" i="4" s="1"/>
  <c r="AQ94" i="5"/>
  <c r="AR117" i="4" s="1"/>
  <c r="AS94" i="5"/>
  <c r="AT117" i="4" s="1"/>
  <c r="AU94" i="5"/>
  <c r="AX117" i="4" s="1"/>
  <c r="AW94" i="5"/>
  <c r="AZ117" i="4" s="1"/>
  <c r="AY94" i="5"/>
  <c r="BB117" i="4" s="1"/>
  <c r="K95" i="5"/>
  <c r="G118" i="4" s="1"/>
  <c r="N95" i="5"/>
  <c r="I118" i="4" s="1"/>
  <c r="Q95" i="5"/>
  <c r="K118" i="4" s="1"/>
  <c r="S95" i="5"/>
  <c r="O118" i="4" s="1"/>
  <c r="U95" i="5"/>
  <c r="Q118" i="4" s="1"/>
  <c r="W95" i="5"/>
  <c r="Y95"/>
  <c r="W118" i="4" s="1"/>
  <c r="AA95" i="5"/>
  <c r="Y118" i="4" s="1"/>
  <c r="AC95" i="5"/>
  <c r="AA118" i="4" s="1"/>
  <c r="AG95" i="5"/>
  <c r="AH118" i="4" s="1"/>
  <c r="AH90" i="11" s="1"/>
  <c r="AJ95" i="5"/>
  <c r="AJ118" i="4" s="1"/>
  <c r="AJ90" i="11" s="1"/>
  <c r="AM95" i="5"/>
  <c r="AL118" i="4" s="1"/>
  <c r="AL90" i="11" s="1"/>
  <c r="AO95" i="5"/>
  <c r="AP118" i="4" s="1"/>
  <c r="AP90" i="11" s="1"/>
  <c r="AQ95" i="5"/>
  <c r="AR118" i="4" s="1"/>
  <c r="AR90" i="11" s="1"/>
  <c r="AS95" i="5"/>
  <c r="AT118" i="4" s="1"/>
  <c r="AT90" i="11" s="1"/>
  <c r="AU95" i="5"/>
  <c r="AX118" i="4" s="1"/>
  <c r="AX90" i="11" s="1"/>
  <c r="AW95" i="5"/>
  <c r="AZ118" i="4" s="1"/>
  <c r="AZ90" i="11" s="1"/>
  <c r="AY95" i="5"/>
  <c r="BB118" i="4" s="1"/>
  <c r="BB90" i="11" s="1"/>
  <c r="K96" i="5"/>
  <c r="G119" i="4" s="1"/>
  <c r="N96" i="5"/>
  <c r="I119" i="4" s="1"/>
  <c r="Q96" i="5"/>
  <c r="K119" i="4" s="1"/>
  <c r="S96" i="5"/>
  <c r="O119" i="4" s="1"/>
  <c r="U96" i="5"/>
  <c r="Q119" i="4" s="1"/>
  <c r="W96" i="5"/>
  <c r="Y96"/>
  <c r="W119" i="4" s="1"/>
  <c r="AA96" i="5"/>
  <c r="Y119" i="4" s="1"/>
  <c r="AC96" i="5"/>
  <c r="AA119" i="4" s="1"/>
  <c r="AG96" i="5"/>
  <c r="AH119" i="4" s="1"/>
  <c r="AJ96" i="5"/>
  <c r="AJ119" i="4" s="1"/>
  <c r="AM96" i="5"/>
  <c r="AL119" i="4" s="1"/>
  <c r="AO96" i="5"/>
  <c r="AP119" i="4" s="1"/>
  <c r="AQ96" i="5"/>
  <c r="AR119" i="4" s="1"/>
  <c r="AS96" i="5"/>
  <c r="AT119" i="4" s="1"/>
  <c r="AU96" i="5"/>
  <c r="AX119" i="4" s="1"/>
  <c r="AW96" i="5"/>
  <c r="AZ119" i="4" s="1"/>
  <c r="AY96" i="5"/>
  <c r="BB119" i="4" s="1"/>
  <c r="K97" i="5"/>
  <c r="G120" i="4" s="1"/>
  <c r="N97" i="5"/>
  <c r="I120" i="4" s="1"/>
  <c r="Q97" i="5"/>
  <c r="K120" i="4" s="1"/>
  <c r="S97" i="5"/>
  <c r="O120" i="4" s="1"/>
  <c r="U97" i="5"/>
  <c r="Q120" i="4" s="1"/>
  <c r="W97" i="5"/>
  <c r="Y97"/>
  <c r="W120" i="4" s="1"/>
  <c r="AA97" i="5"/>
  <c r="Y120" i="4" s="1"/>
  <c r="AC97" i="5"/>
  <c r="AA120" i="4" s="1"/>
  <c r="AG97" i="5"/>
  <c r="AH120" i="4" s="1"/>
  <c r="AJ97" i="5"/>
  <c r="AJ120" i="4" s="1"/>
  <c r="AJ92" i="11" s="1"/>
  <c r="AM97" i="5"/>
  <c r="AL120" i="4" s="1"/>
  <c r="AL92" i="11" s="1"/>
  <c r="AO97" i="5"/>
  <c r="AP120" i="4" s="1"/>
  <c r="AQ97" i="5"/>
  <c r="AR120" i="4" s="1"/>
  <c r="AR92" i="11" s="1"/>
  <c r="AS97" i="5"/>
  <c r="AT120" i="4" s="1"/>
  <c r="AT92" i="11" s="1"/>
  <c r="AU97" i="5"/>
  <c r="AX120" i="4" s="1"/>
  <c r="AX92" i="11" s="1"/>
  <c r="AW97" i="5"/>
  <c r="AZ120" i="4" s="1"/>
  <c r="AZ92" i="11" s="1"/>
  <c r="AY97" i="5"/>
  <c r="BB120" i="4" s="1"/>
  <c r="K98" i="5"/>
  <c r="G121" i="4" s="1"/>
  <c r="N98" i="5"/>
  <c r="I121" i="4" s="1"/>
  <c r="Q98" i="5"/>
  <c r="K121" i="4" s="1"/>
  <c r="S98" i="5"/>
  <c r="U98"/>
  <c r="Q121" i="4" s="1"/>
  <c r="W98" i="5"/>
  <c r="Y98"/>
  <c r="W121" i="4" s="1"/>
  <c r="AA98" i="5"/>
  <c r="Y121" i="4" s="1"/>
  <c r="AC98" i="5"/>
  <c r="AA121" i="4" s="1"/>
  <c r="AG98" i="5"/>
  <c r="AH121" i="4" s="1"/>
  <c r="AJ98" i="5"/>
  <c r="AJ121" i="4" s="1"/>
  <c r="AM98" i="5"/>
  <c r="AL121" i="4" s="1"/>
  <c r="AO98" i="5"/>
  <c r="AP121" i="4" s="1"/>
  <c r="AQ98" i="5"/>
  <c r="AR121" i="4" s="1"/>
  <c r="AS98" i="5"/>
  <c r="AT121" i="4" s="1"/>
  <c r="AU98" i="5"/>
  <c r="AX121" i="4" s="1"/>
  <c r="AW98" i="5"/>
  <c r="AZ121" i="4" s="1"/>
  <c r="AY98" i="5"/>
  <c r="BB121" i="4" s="1"/>
  <c r="K99" i="5"/>
  <c r="G122" i="4" s="1"/>
  <c r="N99" i="5"/>
  <c r="I122" i="4" s="1"/>
  <c r="Q99" i="5"/>
  <c r="K122" i="4" s="1"/>
  <c r="S99" i="5"/>
  <c r="O122" i="4" s="1"/>
  <c r="U99" i="5"/>
  <c r="Q122" i="4" s="1"/>
  <c r="W99" i="5"/>
  <c r="Y99"/>
  <c r="W122" i="4" s="1"/>
  <c r="AA99" i="5"/>
  <c r="Y122" i="4" s="1"/>
  <c r="AC99" i="5"/>
  <c r="AA122" i="4" s="1"/>
  <c r="AG99" i="5"/>
  <c r="AH122" i="4" s="1"/>
  <c r="AH94" i="11" s="1"/>
  <c r="AJ99" i="5"/>
  <c r="AJ122" i="4" s="1"/>
  <c r="AJ94" i="11" s="1"/>
  <c r="AM99" i="5"/>
  <c r="AL122" i="4" s="1"/>
  <c r="AL94" i="11" s="1"/>
  <c r="AO99" i="5"/>
  <c r="AP122" i="4" s="1"/>
  <c r="AP94" i="11" s="1"/>
  <c r="AQ99" i="5"/>
  <c r="AR122" i="4" s="1"/>
  <c r="AR94" i="11" s="1"/>
  <c r="AS99" i="5"/>
  <c r="AT122" i="4" s="1"/>
  <c r="AT94" i="11" s="1"/>
  <c r="AU99" i="5"/>
  <c r="AX122" i="4" s="1"/>
  <c r="AX94" i="11" s="1"/>
  <c r="AW99" i="5"/>
  <c r="AZ122" i="4" s="1"/>
  <c r="AZ94" i="11" s="1"/>
  <c r="AY99" i="5"/>
  <c r="BB122" i="4" s="1"/>
  <c r="BB94" i="11" s="1"/>
  <c r="K100" i="5"/>
  <c r="G123" i="4" s="1"/>
  <c r="N100" i="5"/>
  <c r="I123" i="4" s="1"/>
  <c r="Q100" i="5"/>
  <c r="K123" i="4" s="1"/>
  <c r="S100" i="5"/>
  <c r="O123" i="4" s="1"/>
  <c r="U100" i="5"/>
  <c r="Q123" i="4" s="1"/>
  <c r="W100" i="5"/>
  <c r="Y100"/>
  <c r="W123" i="4" s="1"/>
  <c r="AA100" i="5"/>
  <c r="Y123" i="4" s="1"/>
  <c r="AC100" i="5"/>
  <c r="AA123" i="4" s="1"/>
  <c r="AG100" i="5"/>
  <c r="AH123" i="4" s="1"/>
  <c r="AJ100" i="5"/>
  <c r="AJ123" i="4" s="1"/>
  <c r="AM100" i="5"/>
  <c r="AL123" i="4" s="1"/>
  <c r="AO100" i="5"/>
  <c r="AP123" i="4" s="1"/>
  <c r="AQ100" i="5"/>
  <c r="AR123" i="4" s="1"/>
  <c r="AS100" i="5"/>
  <c r="AT123" i="4" s="1"/>
  <c r="AU100" i="5"/>
  <c r="AX123" i="4" s="1"/>
  <c r="AW100" i="5"/>
  <c r="AZ123" i="4" s="1"/>
  <c r="AY100" i="5"/>
  <c r="BB123" i="4" s="1"/>
  <c r="K101" i="5"/>
  <c r="G138" i="4" s="1"/>
  <c r="G96" i="11" s="1"/>
  <c r="N101" i="5"/>
  <c r="I138" i="4" s="1"/>
  <c r="I96" i="11" s="1"/>
  <c r="Q101" i="5"/>
  <c r="K138" i="4" s="1"/>
  <c r="K96" i="11" s="1"/>
  <c r="S101" i="5"/>
  <c r="O138" i="4" s="1"/>
  <c r="O96" i="11" s="1"/>
  <c r="U101" i="5"/>
  <c r="Q138" i="4" s="1"/>
  <c r="Q96" i="11" s="1"/>
  <c r="W101" i="5"/>
  <c r="S138" i="4" s="1"/>
  <c r="S96" i="11" s="1"/>
  <c r="Y101" i="5"/>
  <c r="W138" i="4" s="1"/>
  <c r="W96" i="11" s="1"/>
  <c r="AA101" i="5"/>
  <c r="Y138" i="4" s="1"/>
  <c r="Y96" i="11" s="1"/>
  <c r="AC101" i="5"/>
  <c r="AA138" i="4" s="1"/>
  <c r="AA96" i="11" s="1"/>
  <c r="AG101" i="5"/>
  <c r="AH138" i="4" s="1"/>
  <c r="AH96" i="11" s="1"/>
  <c r="AJ101" i="5"/>
  <c r="AJ138" i="4" s="1"/>
  <c r="AJ96" i="11" s="1"/>
  <c r="AM101" i="5"/>
  <c r="AL138" i="4" s="1"/>
  <c r="AL96" i="11" s="1"/>
  <c r="AO101" i="5"/>
  <c r="AP138" i="4" s="1"/>
  <c r="AP96" i="11" s="1"/>
  <c r="AQ101" i="5"/>
  <c r="AR138" i="4" s="1"/>
  <c r="AR96" i="11" s="1"/>
  <c r="AS101" i="5"/>
  <c r="AT138" i="4" s="1"/>
  <c r="AT96" i="11" s="1"/>
  <c r="AU101" i="5"/>
  <c r="AX138" i="4" s="1"/>
  <c r="AX96" i="11" s="1"/>
  <c r="AW101" i="5"/>
  <c r="AZ138" i="4" s="1"/>
  <c r="AZ96" i="11" s="1"/>
  <c r="AY101" i="5"/>
  <c r="BB138" i="4" s="1"/>
  <c r="BB96" i="11" s="1"/>
  <c r="K102" i="5"/>
  <c r="G139" i="4" s="1"/>
  <c r="N102" i="5"/>
  <c r="I139" i="4" s="1"/>
  <c r="Q102" i="5"/>
  <c r="K139" i="4" s="1"/>
  <c r="S102" i="5"/>
  <c r="O139" i="4" s="1"/>
  <c r="U102" i="5"/>
  <c r="Q139" i="4" s="1"/>
  <c r="W102" i="5"/>
  <c r="Y102"/>
  <c r="W139" i="4" s="1"/>
  <c r="AA102" i="5"/>
  <c r="Y139" i="4" s="1"/>
  <c r="AC102" i="5"/>
  <c r="AA139" i="4" s="1"/>
  <c r="AG102" i="5"/>
  <c r="AH139" i="4" s="1"/>
  <c r="AJ102" i="5"/>
  <c r="AJ139" i="4" s="1"/>
  <c r="AM102" i="5"/>
  <c r="AL139" i="4" s="1"/>
  <c r="AO102" i="5"/>
  <c r="AP139" i="4" s="1"/>
  <c r="AQ102" i="5"/>
  <c r="AR139" i="4" s="1"/>
  <c r="AS102" i="5"/>
  <c r="AT139" i="4" s="1"/>
  <c r="AU102" i="5"/>
  <c r="AX139" i="4" s="1"/>
  <c r="AW102" i="5"/>
  <c r="AZ139" i="4" s="1"/>
  <c r="AY102" i="5"/>
  <c r="BB139" i="4" s="1"/>
  <c r="K103" i="5"/>
  <c r="G140" i="4" s="1"/>
  <c r="N103" i="5"/>
  <c r="I140" i="4" s="1"/>
  <c r="Q103" i="5"/>
  <c r="K140" i="4" s="1"/>
  <c r="S103" i="5"/>
  <c r="O140" i="4" s="1"/>
  <c r="U103" i="5"/>
  <c r="Q140" i="4" s="1"/>
  <c r="W103" i="5"/>
  <c r="Y103"/>
  <c r="W140" i="4" s="1"/>
  <c r="AA103" i="5"/>
  <c r="Y140" i="4" s="1"/>
  <c r="AC103" i="5"/>
  <c r="AA140" i="4" s="1"/>
  <c r="AG103" i="5"/>
  <c r="AH140" i="4" s="1"/>
  <c r="AJ103" i="5"/>
  <c r="AJ140" i="4" s="1"/>
  <c r="AM103" i="5"/>
  <c r="AL140" i="4" s="1"/>
  <c r="AO103" i="5"/>
  <c r="AP140" i="4" s="1"/>
  <c r="AQ103" i="5"/>
  <c r="AR140" i="4" s="1"/>
  <c r="AS103" i="5"/>
  <c r="AT140" i="4" s="1"/>
  <c r="AU103" i="5"/>
  <c r="AX140" i="4" s="1"/>
  <c r="AW103" i="5"/>
  <c r="AZ140" i="4" s="1"/>
  <c r="AY103" i="5"/>
  <c r="BB140" i="4" s="1"/>
  <c r="K104" i="5"/>
  <c r="G141" i="4" s="1"/>
  <c r="N104" i="5"/>
  <c r="I141" i="4" s="1"/>
  <c r="Q104" i="5"/>
  <c r="K141" i="4" s="1"/>
  <c r="S104" i="5"/>
  <c r="O141" i="4" s="1"/>
  <c r="U104" i="5"/>
  <c r="Q141" i="4" s="1"/>
  <c r="W104" i="5"/>
  <c r="Y104"/>
  <c r="W141" i="4" s="1"/>
  <c r="AA104" i="5"/>
  <c r="Y141" i="4" s="1"/>
  <c r="AC104" i="5"/>
  <c r="AA141" i="4" s="1"/>
  <c r="AG104" i="5"/>
  <c r="AH141" i="4" s="1"/>
  <c r="AH99" i="11" s="1"/>
  <c r="AJ104" i="5"/>
  <c r="AJ141" i="4" s="1"/>
  <c r="AJ99" i="11" s="1"/>
  <c r="AM104" i="5"/>
  <c r="AL141" i="4" s="1"/>
  <c r="AL99" i="11" s="1"/>
  <c r="AO104" i="5"/>
  <c r="AP141" i="4" s="1"/>
  <c r="AP99" i="11" s="1"/>
  <c r="AQ104" i="5"/>
  <c r="AR141" i="4" s="1"/>
  <c r="AR99" i="11" s="1"/>
  <c r="AS104" i="5"/>
  <c r="AT141" i="4" s="1"/>
  <c r="AT99" i="11" s="1"/>
  <c r="AU104" i="5"/>
  <c r="AX141" i="4" s="1"/>
  <c r="AX99" i="11" s="1"/>
  <c r="AW104" i="5"/>
  <c r="AZ141" i="4" s="1"/>
  <c r="AZ99" i="11" s="1"/>
  <c r="AY104" i="5"/>
  <c r="BB141" i="4" s="1"/>
  <c r="BB99" i="11" s="1"/>
  <c r="K105" i="5"/>
  <c r="G142" i="4" s="1"/>
  <c r="N105" i="5"/>
  <c r="I142" i="4" s="1"/>
  <c r="Q105" i="5"/>
  <c r="K142" i="4" s="1"/>
  <c r="S105" i="5"/>
  <c r="O142" i="4" s="1"/>
  <c r="U105" i="5"/>
  <c r="Q142" i="4" s="1"/>
  <c r="W105" i="5"/>
  <c r="Y105"/>
  <c r="W142" i="4" s="1"/>
  <c r="AA105" i="5"/>
  <c r="Y142" i="4" s="1"/>
  <c r="AC105" i="5"/>
  <c r="AA142" i="4" s="1"/>
  <c r="AG105" i="5"/>
  <c r="AH142" i="4" s="1"/>
  <c r="AJ105" i="5"/>
  <c r="AJ142" i="4" s="1"/>
  <c r="AM105" i="5"/>
  <c r="AL142" i="4" s="1"/>
  <c r="AO105" i="5"/>
  <c r="AP142" i="4" s="1"/>
  <c r="AQ105" i="5"/>
  <c r="AR142" i="4" s="1"/>
  <c r="AS105" i="5"/>
  <c r="AT142" i="4" s="1"/>
  <c r="AU105" i="5"/>
  <c r="AX142" i="4" s="1"/>
  <c r="AW105" i="5"/>
  <c r="AZ142" i="4" s="1"/>
  <c r="AY105" i="5"/>
  <c r="BB142" i="4" s="1"/>
  <c r="K106" i="5"/>
  <c r="G143" i="4" s="1"/>
  <c r="N106" i="5"/>
  <c r="I143" i="4" s="1"/>
  <c r="Q106" i="5"/>
  <c r="K143" i="4" s="1"/>
  <c r="S106" i="5"/>
  <c r="O143" i="4" s="1"/>
  <c r="U106" i="5"/>
  <c r="Q143" i="4" s="1"/>
  <c r="W106" i="5"/>
  <c r="Y106"/>
  <c r="W143" i="4" s="1"/>
  <c r="AA106" i="5"/>
  <c r="Y143" i="4" s="1"/>
  <c r="AC106" i="5"/>
  <c r="AA143" i="4" s="1"/>
  <c r="AG106" i="5"/>
  <c r="AH143" i="4" s="1"/>
  <c r="AJ106" i="5"/>
  <c r="AJ143" i="4" s="1"/>
  <c r="AM106" i="5"/>
  <c r="AL143" i="4" s="1"/>
  <c r="AO106" i="5"/>
  <c r="AP143" i="4" s="1"/>
  <c r="AQ106" i="5"/>
  <c r="AR143" i="4" s="1"/>
  <c r="AS106" i="5"/>
  <c r="AT143" i="4" s="1"/>
  <c r="AU106" i="5"/>
  <c r="AX143" i="4" s="1"/>
  <c r="AW106" i="5"/>
  <c r="AZ143" i="4" s="1"/>
  <c r="AY106" i="5"/>
  <c r="BB143" i="4" s="1"/>
  <c r="K107" i="5"/>
  <c r="G144" i="4" s="1"/>
  <c r="N107" i="5"/>
  <c r="I144" i="4" s="1"/>
  <c r="Q107" i="5"/>
  <c r="K144" i="4" s="1"/>
  <c r="S107" i="5"/>
  <c r="O144" i="4" s="1"/>
  <c r="U107" i="5"/>
  <c r="Q144" i="4" s="1"/>
  <c r="W107" i="5"/>
  <c r="Y107"/>
  <c r="W144" i="4" s="1"/>
  <c r="AA107" i="5"/>
  <c r="Y144" i="4" s="1"/>
  <c r="AC107" i="5"/>
  <c r="AA144" i="4" s="1"/>
  <c r="AG107" i="5"/>
  <c r="AH144" i="4" s="1"/>
  <c r="AJ107" i="5"/>
  <c r="AJ144" i="4" s="1"/>
  <c r="AM107" i="5"/>
  <c r="AL144" i="4" s="1"/>
  <c r="AO107" i="5"/>
  <c r="AP144" i="4" s="1"/>
  <c r="AQ107" i="5"/>
  <c r="AR144" i="4" s="1"/>
  <c r="AS107" i="5"/>
  <c r="AT144" i="4" s="1"/>
  <c r="AU107" i="5"/>
  <c r="AX144" i="4" s="1"/>
  <c r="AW107" i="5"/>
  <c r="AZ144" i="4" s="1"/>
  <c r="AY107" i="5"/>
  <c r="BB144" i="4" s="1"/>
  <c r="K108" i="5"/>
  <c r="G145" i="4" s="1"/>
  <c r="N108" i="5"/>
  <c r="I145" i="4" s="1"/>
  <c r="Q108" i="5"/>
  <c r="K145" i="4" s="1"/>
  <c r="S108" i="5"/>
  <c r="O145" i="4" s="1"/>
  <c r="U108" i="5"/>
  <c r="Q145" i="4" s="1"/>
  <c r="W108" i="5"/>
  <c r="Y108"/>
  <c r="W145" i="4" s="1"/>
  <c r="AA108" i="5"/>
  <c r="Y145" i="4" s="1"/>
  <c r="AC108" i="5"/>
  <c r="AA145" i="4" s="1"/>
  <c r="AG108" i="5"/>
  <c r="AH145" i="4" s="1"/>
  <c r="AJ108" i="5"/>
  <c r="AJ145" i="4" s="1"/>
  <c r="AJ103" i="11" s="1"/>
  <c r="AM108" i="5"/>
  <c r="AL145" i="4" s="1"/>
  <c r="AL103" i="11" s="1"/>
  <c r="AO108" i="5"/>
  <c r="AP145" i="4" s="1"/>
  <c r="AQ108" i="5"/>
  <c r="AR145" i="4" s="1"/>
  <c r="AR103" i="11" s="1"/>
  <c r="AS108" i="5"/>
  <c r="AT145" i="4" s="1"/>
  <c r="AT103" i="11" s="1"/>
  <c r="AU108" i="5"/>
  <c r="AX145" i="4" s="1"/>
  <c r="AX103" i="11" s="1"/>
  <c r="AW108" i="5"/>
  <c r="AZ145" i="4" s="1"/>
  <c r="AY108" i="5"/>
  <c r="BB145" i="4" s="1"/>
  <c r="K109" i="5"/>
  <c r="G146" i="4" s="1"/>
  <c r="N109" i="5"/>
  <c r="I146" i="4" s="1"/>
  <c r="Q109" i="5"/>
  <c r="K146" i="4" s="1"/>
  <c r="S109" i="5"/>
  <c r="O146" i="4" s="1"/>
  <c r="U109" i="5"/>
  <c r="Q146" i="4" s="1"/>
  <c r="W109" i="5"/>
  <c r="Y109"/>
  <c r="W146" i="4" s="1"/>
  <c r="AA109" i="5"/>
  <c r="Y146" i="4" s="1"/>
  <c r="AC109" i="5"/>
  <c r="AA146" i="4" s="1"/>
  <c r="AG109" i="5"/>
  <c r="AH146" i="4" s="1"/>
  <c r="AJ109" i="5"/>
  <c r="AJ146" i="4" s="1"/>
  <c r="AM109" i="5"/>
  <c r="AL146" i="4" s="1"/>
  <c r="AO109" i="5"/>
  <c r="AP146" i="4" s="1"/>
  <c r="AQ109" i="5"/>
  <c r="AR146" i="4" s="1"/>
  <c r="AS109" i="5"/>
  <c r="AT146" i="4" s="1"/>
  <c r="AU109" i="5"/>
  <c r="AX146" i="4" s="1"/>
  <c r="AW109" i="5"/>
  <c r="AZ146" i="4" s="1"/>
  <c r="AY109" i="5"/>
  <c r="BB146" i="4" s="1"/>
  <c r="K110" i="5"/>
  <c r="G147" i="4" s="1"/>
  <c r="N110" i="5"/>
  <c r="I147" i="4" s="1"/>
  <c r="Q110" i="5"/>
  <c r="K147" i="4" s="1"/>
  <c r="S110" i="5"/>
  <c r="O147" i="4" s="1"/>
  <c r="U110" i="5"/>
  <c r="Q147" i="4" s="1"/>
  <c r="W110" i="5"/>
  <c r="Y110"/>
  <c r="W147" i="4" s="1"/>
  <c r="AA110" i="5"/>
  <c r="Y147" i="4" s="1"/>
  <c r="AC110" i="5"/>
  <c r="AA147" i="4" s="1"/>
  <c r="AG110" i="5"/>
  <c r="AH147" i="4" s="1"/>
  <c r="AJ110" i="5"/>
  <c r="AJ147" i="4" s="1"/>
  <c r="AM110" i="5"/>
  <c r="AL147" i="4" s="1"/>
  <c r="AO110" i="5"/>
  <c r="AP147" i="4" s="1"/>
  <c r="AQ110" i="5"/>
  <c r="AR147" i="4" s="1"/>
  <c r="AS110" i="5"/>
  <c r="AT147" i="4" s="1"/>
  <c r="AU110" i="5"/>
  <c r="AX147" i="4" s="1"/>
  <c r="AW110" i="5"/>
  <c r="AZ147" i="4" s="1"/>
  <c r="AY110" i="5"/>
  <c r="BB147" i="4" s="1"/>
  <c r="K111" i="5"/>
  <c r="G148" i="4" s="1"/>
  <c r="N111" i="5"/>
  <c r="I148" i="4" s="1"/>
  <c r="Q111" i="5"/>
  <c r="K148" i="4" s="1"/>
  <c r="S111" i="5"/>
  <c r="O148" i="4" s="1"/>
  <c r="U111" i="5"/>
  <c r="Q148" i="4" s="1"/>
  <c r="W111" i="5"/>
  <c r="Y111"/>
  <c r="W148" i="4" s="1"/>
  <c r="AA111" i="5"/>
  <c r="Y148" i="4" s="1"/>
  <c r="AC111" i="5"/>
  <c r="AA148" i="4" s="1"/>
  <c r="AG111" i="5"/>
  <c r="AH148" i="4" s="1"/>
  <c r="AJ111" i="5"/>
  <c r="AJ148" i="4" s="1"/>
  <c r="AM111" i="5"/>
  <c r="AL148" i="4" s="1"/>
  <c r="AO111" i="5"/>
  <c r="AP148" i="4" s="1"/>
  <c r="AQ111" i="5"/>
  <c r="AR148" i="4" s="1"/>
  <c r="AS111" i="5"/>
  <c r="AT148" i="4" s="1"/>
  <c r="AU111" i="5"/>
  <c r="AX148" i="4" s="1"/>
  <c r="AW111" i="5"/>
  <c r="AZ148" i="4" s="1"/>
  <c r="AY111" i="5"/>
  <c r="BB148" i="4" s="1"/>
  <c r="K112" i="5"/>
  <c r="G149" i="4" s="1"/>
  <c r="N112" i="5"/>
  <c r="I149" i="4" s="1"/>
  <c r="Q112" i="5"/>
  <c r="K149" i="4" s="1"/>
  <c r="S112" i="5"/>
  <c r="O149" i="4" s="1"/>
  <c r="U112" i="5"/>
  <c r="Q149" i="4" s="1"/>
  <c r="W112" i="5"/>
  <c r="Y112"/>
  <c r="W149" i="4" s="1"/>
  <c r="AA112" i="5"/>
  <c r="Y149" i="4" s="1"/>
  <c r="AC112" i="5"/>
  <c r="AA149" i="4" s="1"/>
  <c r="AG112" i="5"/>
  <c r="AH149" i="4" s="1"/>
  <c r="AH107" i="11" s="1"/>
  <c r="AJ112" i="5"/>
  <c r="AJ149" i="4" s="1"/>
  <c r="AJ107" i="11" s="1"/>
  <c r="AM112" i="5"/>
  <c r="AL149" i="4" s="1"/>
  <c r="AL107" i="11" s="1"/>
  <c r="AO112" i="5"/>
  <c r="AP149" i="4" s="1"/>
  <c r="AP107" i="11" s="1"/>
  <c r="AQ112" i="5"/>
  <c r="AR149" i="4" s="1"/>
  <c r="AR107" i="11" s="1"/>
  <c r="AS112" i="5"/>
  <c r="AT149" i="4" s="1"/>
  <c r="AT107" i="11" s="1"/>
  <c r="AU112" i="5"/>
  <c r="AX149" i="4" s="1"/>
  <c r="AX107" i="11" s="1"/>
  <c r="AW112" i="5"/>
  <c r="AZ149" i="4" s="1"/>
  <c r="AZ107" i="11" s="1"/>
  <c r="AY112" i="5"/>
  <c r="BB149" i="4" s="1"/>
  <c r="BB107" i="11" s="1"/>
  <c r="K113" i="5"/>
  <c r="G150" i="4" s="1"/>
  <c r="N113" i="5"/>
  <c r="I150" i="4" s="1"/>
  <c r="Q113" i="5"/>
  <c r="K150" i="4" s="1"/>
  <c r="S113" i="5"/>
  <c r="O150" i="4" s="1"/>
  <c r="U113" i="5"/>
  <c r="Q150" i="4" s="1"/>
  <c r="W113" i="5"/>
  <c r="Y113"/>
  <c r="W150" i="4" s="1"/>
  <c r="AA113" i="5"/>
  <c r="Y150" i="4" s="1"/>
  <c r="AC113" i="5"/>
  <c r="AA150" i="4" s="1"/>
  <c r="AG113" i="5"/>
  <c r="AH150" i="4" s="1"/>
  <c r="AJ113" i="5"/>
  <c r="AJ150" i="4" s="1"/>
  <c r="AM113" i="5"/>
  <c r="AL150" i="4" s="1"/>
  <c r="AO113" i="5"/>
  <c r="AP150" i="4" s="1"/>
  <c r="AQ113" i="5"/>
  <c r="AR150" i="4" s="1"/>
  <c r="AS113" i="5"/>
  <c r="AT150" i="4" s="1"/>
  <c r="AU113" i="5"/>
  <c r="AX150" i="4" s="1"/>
  <c r="AW113" i="5"/>
  <c r="AZ150" i="4" s="1"/>
  <c r="AY113" i="5"/>
  <c r="BB150" i="4" s="1"/>
  <c r="K114" i="5"/>
  <c r="G151" i="4" s="1"/>
  <c r="N114" i="5"/>
  <c r="I151" i="4" s="1"/>
  <c r="Q114" i="5"/>
  <c r="K151" i="4" s="1"/>
  <c r="S114" i="5"/>
  <c r="O151" i="4" s="1"/>
  <c r="U114" i="5"/>
  <c r="Q151" i="4" s="1"/>
  <c r="W114" i="5"/>
  <c r="Y114"/>
  <c r="W151" i="4" s="1"/>
  <c r="AA114" i="5"/>
  <c r="Y151" i="4" s="1"/>
  <c r="AC114" i="5"/>
  <c r="AA151" i="4" s="1"/>
  <c r="AG114" i="5"/>
  <c r="AH151" i="4" s="1"/>
  <c r="AJ114" i="5"/>
  <c r="AJ151" i="4" s="1"/>
  <c r="AM114" i="5"/>
  <c r="AL151" i="4" s="1"/>
  <c r="AO114" i="5"/>
  <c r="AP151" i="4" s="1"/>
  <c r="AQ114" i="5"/>
  <c r="AR151" i="4" s="1"/>
  <c r="AS114" i="5"/>
  <c r="AT151" i="4" s="1"/>
  <c r="AU114" i="5"/>
  <c r="AX151" i="4" s="1"/>
  <c r="AW114" i="5"/>
  <c r="AZ151" i="4" s="1"/>
  <c r="AY114" i="5"/>
  <c r="BB151" i="4" s="1"/>
  <c r="K115" i="5"/>
  <c r="G152" i="4" s="1"/>
  <c r="N115" i="5"/>
  <c r="I152" i="4" s="1"/>
  <c r="Q115" i="5"/>
  <c r="K152" i="4" s="1"/>
  <c r="S115" i="5"/>
  <c r="O152" i="4" s="1"/>
  <c r="U115" i="5"/>
  <c r="Q152" i="4" s="1"/>
  <c r="W115" i="5"/>
  <c r="Y115"/>
  <c r="W152" i="4" s="1"/>
  <c r="AA115" i="5"/>
  <c r="Y152" i="4" s="1"/>
  <c r="AC115" i="5"/>
  <c r="AA152" i="4" s="1"/>
  <c r="AG115" i="5"/>
  <c r="AH152" i="4" s="1"/>
  <c r="AJ115" i="5"/>
  <c r="AJ152" i="4" s="1"/>
  <c r="AM115" i="5"/>
  <c r="AL152" i="4" s="1"/>
  <c r="AO115" i="5"/>
  <c r="AP152" i="4" s="1"/>
  <c r="AQ115" i="5"/>
  <c r="AR152" i="4" s="1"/>
  <c r="AS115" i="5"/>
  <c r="AT152" i="4" s="1"/>
  <c r="AU115" i="5"/>
  <c r="AX152" i="4" s="1"/>
  <c r="AW115" i="5"/>
  <c r="AZ152" i="4" s="1"/>
  <c r="AY115" i="5"/>
  <c r="BB152" i="4" s="1"/>
  <c r="K116" i="5"/>
  <c r="G153" i="4" s="1"/>
  <c r="N116" i="5"/>
  <c r="I153" i="4" s="1"/>
  <c r="Q116" i="5"/>
  <c r="K153" i="4" s="1"/>
  <c r="S116" i="5"/>
  <c r="O153" i="4" s="1"/>
  <c r="U116" i="5"/>
  <c r="Q153" i="4" s="1"/>
  <c r="W116" i="5"/>
  <c r="Y116"/>
  <c r="W153" i="4" s="1"/>
  <c r="AA116" i="5"/>
  <c r="Y153" i="4" s="1"/>
  <c r="AC116" i="5"/>
  <c r="AA153" i="4" s="1"/>
  <c r="AG116" i="5"/>
  <c r="AH153" i="4" s="1"/>
  <c r="AJ116" i="5"/>
  <c r="AJ153" i="4" s="1"/>
  <c r="AJ111" i="11" s="1"/>
  <c r="AM116" i="5"/>
  <c r="AL153" i="4" s="1"/>
  <c r="AL111" i="11" s="1"/>
  <c r="AO116" i="5"/>
  <c r="AP153" i="4" s="1"/>
  <c r="AQ116" i="5"/>
  <c r="AR153" i="4" s="1"/>
  <c r="AR111" i="11" s="1"/>
  <c r="AS116" i="5"/>
  <c r="AT153" i="4" s="1"/>
  <c r="AT111" i="11" s="1"/>
  <c r="AU116" i="5"/>
  <c r="AX153" i="4" s="1"/>
  <c r="AX111" i="11" s="1"/>
  <c r="AW116" i="5"/>
  <c r="AZ153" i="4" s="1"/>
  <c r="AZ111" i="11" s="1"/>
  <c r="AY116" i="5"/>
  <c r="BB153" i="4" s="1"/>
  <c r="K117" i="5"/>
  <c r="G154" i="4" s="1"/>
  <c r="N117" i="5"/>
  <c r="I154" i="4" s="1"/>
  <c r="Q117" i="5"/>
  <c r="K154" i="4" s="1"/>
  <c r="S117" i="5"/>
  <c r="O154" i="4" s="1"/>
  <c r="U117" i="5"/>
  <c r="Q154" i="4" s="1"/>
  <c r="W117" i="5"/>
  <c r="Y117"/>
  <c r="W154" i="4" s="1"/>
  <c r="AA117" i="5"/>
  <c r="Y154" i="4" s="1"/>
  <c r="AC117" i="5"/>
  <c r="AA154" i="4" s="1"/>
  <c r="AG117" i="5"/>
  <c r="AH154" i="4" s="1"/>
  <c r="AJ117" i="5"/>
  <c r="AJ154" i="4" s="1"/>
  <c r="AM117" i="5"/>
  <c r="AL154" i="4" s="1"/>
  <c r="AO117" i="5"/>
  <c r="AP154" i="4" s="1"/>
  <c r="AQ117" i="5"/>
  <c r="AR154" i="4" s="1"/>
  <c r="AS117" i="5"/>
  <c r="AT154" i="4" s="1"/>
  <c r="AU117" i="5"/>
  <c r="AX154" i="4" s="1"/>
  <c r="AW117" i="5"/>
  <c r="AZ154" i="4" s="1"/>
  <c r="AY117" i="5"/>
  <c r="BB154" i="4" s="1"/>
  <c r="K118" i="5"/>
  <c r="G155" i="4" s="1"/>
  <c r="N118" i="5"/>
  <c r="I155" i="4" s="1"/>
  <c r="Q118" i="5"/>
  <c r="K155" i="4" s="1"/>
  <c r="S118" i="5"/>
  <c r="O155" i="4" s="1"/>
  <c r="U118" i="5"/>
  <c r="Q155" i="4" s="1"/>
  <c r="W118" i="5"/>
  <c r="Y118"/>
  <c r="W155" i="4" s="1"/>
  <c r="AA118" i="5"/>
  <c r="Y155" i="4" s="1"/>
  <c r="AC118" i="5"/>
  <c r="AA155" i="4" s="1"/>
  <c r="AG118" i="5"/>
  <c r="AH155" i="4" s="1"/>
  <c r="AJ118" i="5"/>
  <c r="AJ155" i="4" s="1"/>
  <c r="AJ113" i="11" s="1"/>
  <c r="AM118" i="5"/>
  <c r="AL155" i="4" s="1"/>
  <c r="AL113" i="11" s="1"/>
  <c r="AO118" i="5"/>
  <c r="AP155" i="4" s="1"/>
  <c r="AQ118" i="5"/>
  <c r="AR155" i="4" s="1"/>
  <c r="AR113" i="11" s="1"/>
  <c r="AS118" i="5"/>
  <c r="AT155" i="4" s="1"/>
  <c r="AT113" i="11" s="1"/>
  <c r="AU118" i="5"/>
  <c r="AX155" i="4" s="1"/>
  <c r="AX113" i="11" s="1"/>
  <c r="AW118" i="5"/>
  <c r="AZ155" i="4" s="1"/>
  <c r="AZ113" i="11" s="1"/>
  <c r="AY118" i="5"/>
  <c r="BB155" i="4" s="1"/>
  <c r="K119" i="5"/>
  <c r="G156" i="4" s="1"/>
  <c r="N119" i="5"/>
  <c r="I156" i="4" s="1"/>
  <c r="Q119" i="5"/>
  <c r="K156" i="4" s="1"/>
  <c r="S119" i="5"/>
  <c r="O156" i="4" s="1"/>
  <c r="U119" i="5"/>
  <c r="Q156" i="4" s="1"/>
  <c r="W119" i="5"/>
  <c r="Y119"/>
  <c r="W156" i="4" s="1"/>
  <c r="AA119" i="5"/>
  <c r="Y156" i="4" s="1"/>
  <c r="AC119" i="5"/>
  <c r="AA156" i="4" s="1"/>
  <c r="AG119" i="5"/>
  <c r="AH156" i="4" s="1"/>
  <c r="AJ119" i="5"/>
  <c r="AJ156" i="4" s="1"/>
  <c r="AM119" i="5"/>
  <c r="AL156" i="4" s="1"/>
  <c r="AO119" i="5"/>
  <c r="AP156" i="4" s="1"/>
  <c r="AQ119" i="5"/>
  <c r="AR156" i="4" s="1"/>
  <c r="AS119" i="5"/>
  <c r="AT156" i="4" s="1"/>
  <c r="AU119" i="5"/>
  <c r="AX156" i="4" s="1"/>
  <c r="AW119" i="5"/>
  <c r="AZ156" i="4" s="1"/>
  <c r="AY119" i="5"/>
  <c r="BB156" i="4" s="1"/>
  <c r="K120" i="5"/>
  <c r="G157" i="4" s="1"/>
  <c r="N120" i="5"/>
  <c r="I157" i="4" s="1"/>
  <c r="Q120" i="5"/>
  <c r="K157" i="4" s="1"/>
  <c r="S120" i="5"/>
  <c r="O157" i="4" s="1"/>
  <c r="U120" i="5"/>
  <c r="Q157" i="4" s="1"/>
  <c r="W120" i="5"/>
  <c r="Y120"/>
  <c r="W157" i="4" s="1"/>
  <c r="AA120" i="5"/>
  <c r="Y157" i="4" s="1"/>
  <c r="AC120" i="5"/>
  <c r="AA157" i="4" s="1"/>
  <c r="AG120" i="5"/>
  <c r="AH157" i="4" s="1"/>
  <c r="AJ120" i="5"/>
  <c r="AJ157" i="4" s="1"/>
  <c r="AJ115" i="11" s="1"/>
  <c r="AM120" i="5"/>
  <c r="AL157" i="4" s="1"/>
  <c r="AL115" i="11" s="1"/>
  <c r="AO120" i="5"/>
  <c r="AP157" i="4" s="1"/>
  <c r="AP115" i="11" s="1"/>
  <c r="AQ120" i="5"/>
  <c r="AR157" i="4" s="1"/>
  <c r="AR115" i="11" s="1"/>
  <c r="AS120" i="5"/>
  <c r="AT157" i="4" s="1"/>
  <c r="AT115" i="11" s="1"/>
  <c r="AU120" i="5"/>
  <c r="AX157" i="4" s="1"/>
  <c r="AX115" i="11" s="1"/>
  <c r="AW120" i="5"/>
  <c r="AZ157" i="4" s="1"/>
  <c r="AZ115" i="11" s="1"/>
  <c r="AY120" i="5"/>
  <c r="BB157" i="4" s="1"/>
  <c r="BB115" i="11" s="1"/>
  <c r="K121" i="5"/>
  <c r="G158" i="4" s="1"/>
  <c r="N121" i="5"/>
  <c r="I158" i="4" s="1"/>
  <c r="Q121" i="5"/>
  <c r="K158" i="4" s="1"/>
  <c r="S121" i="5"/>
  <c r="O158" i="4" s="1"/>
  <c r="U121" i="5"/>
  <c r="Q158" i="4" s="1"/>
  <c r="W121" i="5"/>
  <c r="Y121"/>
  <c r="W158" i="4" s="1"/>
  <c r="AA121" i="5"/>
  <c r="Y158" i="4" s="1"/>
  <c r="AC121" i="5"/>
  <c r="AA158" i="4" s="1"/>
  <c r="AG121" i="5"/>
  <c r="AH158" i="4" s="1"/>
  <c r="AJ121" i="5"/>
  <c r="AJ158" i="4" s="1"/>
  <c r="AM121" i="5"/>
  <c r="AL158" i="4" s="1"/>
  <c r="AO121" i="5"/>
  <c r="AP158" i="4" s="1"/>
  <c r="AQ121" i="5"/>
  <c r="AR158" i="4" s="1"/>
  <c r="AS121" i="5"/>
  <c r="AT158" i="4" s="1"/>
  <c r="AU121" i="5"/>
  <c r="AX158" i="4" s="1"/>
  <c r="AW121" i="5"/>
  <c r="AZ158" i="4" s="1"/>
  <c r="AY121" i="5"/>
  <c r="BB158" i="4" s="1"/>
  <c r="K122" i="5"/>
  <c r="G159" i="4" s="1"/>
  <c r="N122" i="5"/>
  <c r="I159" i="4" s="1"/>
  <c r="Q122" i="5"/>
  <c r="K159" i="4" s="1"/>
  <c r="S122" i="5"/>
  <c r="O159" i="4" s="1"/>
  <c r="U122" i="5"/>
  <c r="Q159" i="4" s="1"/>
  <c r="W122" i="5"/>
  <c r="Y122"/>
  <c r="W159" i="4" s="1"/>
  <c r="AA122" i="5"/>
  <c r="Y159" i="4" s="1"/>
  <c r="AC122" i="5"/>
  <c r="AA159" i="4" s="1"/>
  <c r="AG122" i="5"/>
  <c r="AH159" i="4" s="1"/>
  <c r="AH117" i="11" s="1"/>
  <c r="AJ122" i="5"/>
  <c r="AJ159" i="4" s="1"/>
  <c r="AJ117" i="11" s="1"/>
  <c r="AM122" i="5"/>
  <c r="AL159" i="4" s="1"/>
  <c r="AL117" i="11" s="1"/>
  <c r="AO122" i="5"/>
  <c r="AP159" i="4" s="1"/>
  <c r="AP117" i="11" s="1"/>
  <c r="AQ122" i="5"/>
  <c r="AR159" i="4" s="1"/>
  <c r="AR117" i="11" s="1"/>
  <c r="AS122" i="5"/>
  <c r="AT159" i="4" s="1"/>
  <c r="AT117" i="11" s="1"/>
  <c r="AU122" i="5"/>
  <c r="AX159" i="4" s="1"/>
  <c r="AX117" i="11" s="1"/>
  <c r="AW122" i="5"/>
  <c r="AZ159" i="4" s="1"/>
  <c r="AZ117" i="11" s="1"/>
  <c r="AY122" i="5"/>
  <c r="BB159" i="4" s="1"/>
  <c r="BB117" i="11" s="1"/>
  <c r="K123" i="5"/>
  <c r="G160" i="4" s="1"/>
  <c r="N123" i="5"/>
  <c r="I160" i="4" s="1"/>
  <c r="Q123" i="5"/>
  <c r="K160" i="4" s="1"/>
  <c r="S123" i="5"/>
  <c r="O160" i="4" s="1"/>
  <c r="U123" i="5"/>
  <c r="Q160" i="4" s="1"/>
  <c r="W123" i="5"/>
  <c r="Y123"/>
  <c r="W160" i="4" s="1"/>
  <c r="AA123" i="5"/>
  <c r="Y160" i="4" s="1"/>
  <c r="AC123" i="5"/>
  <c r="AA160" i="4" s="1"/>
  <c r="AG123" i="5"/>
  <c r="AH160" i="4" s="1"/>
  <c r="AJ123" i="5"/>
  <c r="AJ160" i="4" s="1"/>
  <c r="AM123" i="5"/>
  <c r="AL160" i="4" s="1"/>
  <c r="AO123" i="5"/>
  <c r="AP160" i="4" s="1"/>
  <c r="AQ123" i="5"/>
  <c r="AR160" i="4" s="1"/>
  <c r="AS123" i="5"/>
  <c r="AT160" i="4" s="1"/>
  <c r="AU123" i="5"/>
  <c r="AX160" i="4" s="1"/>
  <c r="AW123" i="5"/>
  <c r="AZ160" i="4" s="1"/>
  <c r="AY123" i="5"/>
  <c r="BB160" i="4" s="1"/>
  <c r="K124" i="5"/>
  <c r="G161" i="4" s="1"/>
  <c r="N124" i="5"/>
  <c r="I161" i="4" s="1"/>
  <c r="Q124" i="5"/>
  <c r="K161" i="4" s="1"/>
  <c r="S124" i="5"/>
  <c r="O161" i="4" s="1"/>
  <c r="U124" i="5"/>
  <c r="Q161" i="4" s="1"/>
  <c r="W124" i="5"/>
  <c r="Y124"/>
  <c r="W161" i="4" s="1"/>
  <c r="AA124" i="5"/>
  <c r="Y161" i="4" s="1"/>
  <c r="AC124" i="5"/>
  <c r="AA161" i="4" s="1"/>
  <c r="AG124" i="5"/>
  <c r="AH161" i="4" s="1"/>
  <c r="AJ124" i="5"/>
  <c r="AJ161" i="4" s="1"/>
  <c r="AJ119" i="11" s="1"/>
  <c r="AM124" i="5"/>
  <c r="AL161" i="4" s="1"/>
  <c r="AL119" i="11" s="1"/>
  <c r="AO124" i="5"/>
  <c r="AP161" i="4" s="1"/>
  <c r="AQ124" i="5"/>
  <c r="AR161" i="4" s="1"/>
  <c r="AR119" i="11" s="1"/>
  <c r="AS124" i="5"/>
  <c r="AT161" i="4" s="1"/>
  <c r="AT119" i="11" s="1"/>
  <c r="AU124" i="5"/>
  <c r="AX161" i="4" s="1"/>
  <c r="AX119" i="11" s="1"/>
  <c r="AW124" i="5"/>
  <c r="AZ161" i="4" s="1"/>
  <c r="AZ119" i="11" s="1"/>
  <c r="AY124" i="5"/>
  <c r="BB161" i="4" s="1"/>
  <c r="K125" i="5"/>
  <c r="G162" i="4" s="1"/>
  <c r="N125" i="5"/>
  <c r="I162" i="4" s="1"/>
  <c r="Q125" i="5"/>
  <c r="K162" i="4" s="1"/>
  <c r="S125" i="5"/>
  <c r="O162" i="4" s="1"/>
  <c r="U125" i="5"/>
  <c r="Q162" i="4" s="1"/>
  <c r="W125" i="5"/>
  <c r="Y125"/>
  <c r="W162" i="4" s="1"/>
  <c r="AA125" i="5"/>
  <c r="Y162" i="4" s="1"/>
  <c r="AC125" i="5"/>
  <c r="AA162" i="4" s="1"/>
  <c r="AG125" i="5"/>
  <c r="AH162" i="4" s="1"/>
  <c r="AJ125" i="5"/>
  <c r="AJ162" i="4" s="1"/>
  <c r="AM125" i="5"/>
  <c r="AL162" i="4" s="1"/>
  <c r="AO125" i="5"/>
  <c r="AP162" i="4" s="1"/>
  <c r="AQ125" i="5"/>
  <c r="AR162" i="4" s="1"/>
  <c r="AS125" i="5"/>
  <c r="AT162" i="4" s="1"/>
  <c r="AU125" i="5"/>
  <c r="AX162" i="4" s="1"/>
  <c r="AW125" i="5"/>
  <c r="AZ162" i="4" s="1"/>
  <c r="AY125" i="5"/>
  <c r="BB162" i="4" s="1"/>
  <c r="K126" i="5"/>
  <c r="G163" i="4" s="1"/>
  <c r="N126" i="5"/>
  <c r="I163" i="4" s="1"/>
  <c r="Q126" i="5"/>
  <c r="K163" i="4" s="1"/>
  <c r="S126" i="5"/>
  <c r="O163" i="4" s="1"/>
  <c r="U126" i="5"/>
  <c r="Q163" i="4" s="1"/>
  <c r="W126" i="5"/>
  <c r="Y126"/>
  <c r="W163" i="4" s="1"/>
  <c r="AA126" i="5"/>
  <c r="Y163" i="4" s="1"/>
  <c r="AC126" i="5"/>
  <c r="AA163" i="4" s="1"/>
  <c r="AG126" i="5"/>
  <c r="AH163" i="4" s="1"/>
  <c r="AH121" i="11" s="1"/>
  <c r="AJ126" i="5"/>
  <c r="AJ163" i="4" s="1"/>
  <c r="AJ121" i="11" s="1"/>
  <c r="AM126" i="5"/>
  <c r="AL163" i="4" s="1"/>
  <c r="AL121" i="11" s="1"/>
  <c r="AO126" i="5"/>
  <c r="AP163" i="4" s="1"/>
  <c r="AP121" i="11" s="1"/>
  <c r="AQ126" i="5"/>
  <c r="AR163" i="4" s="1"/>
  <c r="AR121" i="11" s="1"/>
  <c r="AS126" i="5"/>
  <c r="AT163" i="4" s="1"/>
  <c r="AT121" i="11" s="1"/>
  <c r="AU126" i="5"/>
  <c r="AX163" i="4" s="1"/>
  <c r="AX121" i="11" s="1"/>
  <c r="AW126" i="5"/>
  <c r="AZ163" i="4" s="1"/>
  <c r="AZ121" i="11" s="1"/>
  <c r="AY126" i="5"/>
  <c r="BB163" i="4" s="1"/>
  <c r="BB121" i="11" s="1"/>
  <c r="K127" i="5"/>
  <c r="G164" i="4" s="1"/>
  <c r="N127" i="5"/>
  <c r="I164" i="4" s="1"/>
  <c r="Q127" i="5"/>
  <c r="K164" i="4" s="1"/>
  <c r="S127" i="5"/>
  <c r="O164" i="4" s="1"/>
  <c r="U127" i="5"/>
  <c r="Q164" i="4" s="1"/>
  <c r="W127" i="5"/>
  <c r="Y127"/>
  <c r="W164" i="4" s="1"/>
  <c r="AA127" i="5"/>
  <c r="Y164" i="4" s="1"/>
  <c r="AC127" i="5"/>
  <c r="AA164" i="4" s="1"/>
  <c r="AG127" i="5"/>
  <c r="AH164" i="4" s="1"/>
  <c r="AJ127" i="5"/>
  <c r="AJ164" i="4" s="1"/>
  <c r="AM127" i="5"/>
  <c r="AL164" i="4" s="1"/>
  <c r="AO127" i="5"/>
  <c r="AP164" i="4" s="1"/>
  <c r="AQ127" i="5"/>
  <c r="AR164" i="4" s="1"/>
  <c r="AS127" i="5"/>
  <c r="AT164" i="4" s="1"/>
  <c r="AU127" i="5"/>
  <c r="AX164" i="4" s="1"/>
  <c r="AW127" i="5"/>
  <c r="AZ164" i="4" s="1"/>
  <c r="AY127" i="5"/>
  <c r="BB164" i="4" s="1"/>
  <c r="K128" i="5"/>
  <c r="G165" i="4" s="1"/>
  <c r="N128" i="5"/>
  <c r="I165" i="4" s="1"/>
  <c r="Q128" i="5"/>
  <c r="K165" i="4" s="1"/>
  <c r="S128" i="5"/>
  <c r="O165" i="4" s="1"/>
  <c r="U128" i="5"/>
  <c r="Q165" i="4" s="1"/>
  <c r="W128" i="5"/>
  <c r="Y128"/>
  <c r="W165" i="4" s="1"/>
  <c r="AA128" i="5"/>
  <c r="Y165" i="4" s="1"/>
  <c r="AC128" i="5"/>
  <c r="AA165" i="4" s="1"/>
  <c r="AG128" i="5"/>
  <c r="AH165" i="4" s="1"/>
  <c r="AJ128" i="5"/>
  <c r="AJ165" i="4" s="1"/>
  <c r="AM128" i="5"/>
  <c r="AL165" i="4" s="1"/>
  <c r="AO128" i="5"/>
  <c r="AP165" i="4" s="1"/>
  <c r="AQ128" i="5"/>
  <c r="AR165" i="4" s="1"/>
  <c r="AS128" i="5"/>
  <c r="AT165" i="4" s="1"/>
  <c r="AU128" i="5"/>
  <c r="AX165" i="4" s="1"/>
  <c r="AX123" i="11" s="1"/>
  <c r="AW128" i="5"/>
  <c r="AZ165" i="4" s="1"/>
  <c r="AZ123" i="11" s="1"/>
  <c r="AY128" i="5"/>
  <c r="BB165" i="4" s="1"/>
  <c r="BB123" i="11" s="1"/>
  <c r="K129" i="5"/>
  <c r="G166" i="4" s="1"/>
  <c r="N129" i="5"/>
  <c r="I166" i="4" s="1"/>
  <c r="Q129" i="5"/>
  <c r="K166" i="4" s="1"/>
  <c r="S129" i="5"/>
  <c r="O166" i="4" s="1"/>
  <c r="U129" i="5"/>
  <c r="Q166" i="4" s="1"/>
  <c r="W129" i="5"/>
  <c r="Y129"/>
  <c r="W166" i="4" s="1"/>
  <c r="AA129" i="5"/>
  <c r="Y166" i="4" s="1"/>
  <c r="AC129" i="5"/>
  <c r="AA166" i="4" s="1"/>
  <c r="AG129" i="5"/>
  <c r="AH166" i="4" s="1"/>
  <c r="AJ129" i="5"/>
  <c r="AJ166" i="4" s="1"/>
  <c r="AM129" i="5"/>
  <c r="AL166" i="4" s="1"/>
  <c r="AO129" i="5"/>
  <c r="AP166" i="4" s="1"/>
  <c r="AQ129" i="5"/>
  <c r="AR166" i="4" s="1"/>
  <c r="AS129" i="5"/>
  <c r="AT166" i="4" s="1"/>
  <c r="AU129" i="5"/>
  <c r="AX166" i="4" s="1"/>
  <c r="AW129" i="5"/>
  <c r="AZ166" i="4" s="1"/>
  <c r="AY129" i="5"/>
  <c r="BB166" i="4" s="1"/>
  <c r="K130" i="5"/>
  <c r="G181" i="4" s="1"/>
  <c r="G125" i="11" s="1"/>
  <c r="N130" i="5"/>
  <c r="I181" i="4" s="1"/>
  <c r="I125" i="11" s="1"/>
  <c r="Q130" i="5"/>
  <c r="K181" i="4" s="1"/>
  <c r="K125" i="11" s="1"/>
  <c r="S130" i="5"/>
  <c r="O181" i="4" s="1"/>
  <c r="O125" i="11" s="1"/>
  <c r="U130" i="5"/>
  <c r="Q181" i="4" s="1"/>
  <c r="Q125" i="11" s="1"/>
  <c r="W130" i="5"/>
  <c r="S181" i="4" s="1"/>
  <c r="S125" i="11" s="1"/>
  <c r="Y130" i="5"/>
  <c r="W181" i="4" s="1"/>
  <c r="W125" i="11" s="1"/>
  <c r="AA130" i="5"/>
  <c r="Y181" i="4" s="1"/>
  <c r="Y125" i="11" s="1"/>
  <c r="AC130" i="5"/>
  <c r="AA181" i="4" s="1"/>
  <c r="AA125" i="11" s="1"/>
  <c r="AG130" i="5"/>
  <c r="AH181" i="4" s="1"/>
  <c r="AH125" i="11" s="1"/>
  <c r="AJ130" i="5"/>
  <c r="AJ181" i="4" s="1"/>
  <c r="AJ125" i="11" s="1"/>
  <c r="AM130" i="5"/>
  <c r="AL181" i="4" s="1"/>
  <c r="AL125" i="11" s="1"/>
  <c r="AO130" i="5"/>
  <c r="AP181" i="4" s="1"/>
  <c r="AP125" i="11" s="1"/>
  <c r="AQ130" i="5"/>
  <c r="AR181" i="4" s="1"/>
  <c r="AR125" i="11" s="1"/>
  <c r="AS130" i="5"/>
  <c r="AT181" i="4" s="1"/>
  <c r="AT125" i="11" s="1"/>
  <c r="AU130" i="5"/>
  <c r="AX181" i="4" s="1"/>
  <c r="AX125" i="11" s="1"/>
  <c r="AW130" i="5"/>
  <c r="AZ181" i="4" s="1"/>
  <c r="AZ125" i="11" s="1"/>
  <c r="AY130" i="5"/>
  <c r="BB181" i="4" s="1"/>
  <c r="BB125" i="11" s="1"/>
  <c r="K131" i="5"/>
  <c r="G182" i="4" s="1"/>
  <c r="N131" i="5"/>
  <c r="I182" i="4" s="1"/>
  <c r="Q131" i="5"/>
  <c r="K182" i="4" s="1"/>
  <c r="S131" i="5"/>
  <c r="O182" i="4" s="1"/>
  <c r="U131" i="5"/>
  <c r="Q182" i="4" s="1"/>
  <c r="W131" i="5"/>
  <c r="Y131"/>
  <c r="W182" i="4" s="1"/>
  <c r="AA131" i="5"/>
  <c r="Y182" i="4" s="1"/>
  <c r="AC131" i="5"/>
  <c r="AA182" i="4" s="1"/>
  <c r="AG131" i="5"/>
  <c r="AH182" i="4" s="1"/>
  <c r="AJ131" i="5"/>
  <c r="AJ182" i="4" s="1"/>
  <c r="AJ126" i="11" s="1"/>
  <c r="AM131" i="5"/>
  <c r="AL182" i="4" s="1"/>
  <c r="AL126" i="11" s="1"/>
  <c r="AO131" i="5"/>
  <c r="AP182" i="4" s="1"/>
  <c r="AQ131" i="5"/>
  <c r="AR182" i="4" s="1"/>
  <c r="AR126" i="11" s="1"/>
  <c r="AS131" i="5"/>
  <c r="AT182" i="4" s="1"/>
  <c r="AT126" i="11" s="1"/>
  <c r="AU131" i="5"/>
  <c r="AX182" i="4" s="1"/>
  <c r="AX126" i="11" s="1"/>
  <c r="AW131" i="5"/>
  <c r="AZ182" i="4" s="1"/>
  <c r="AZ126" i="11" s="1"/>
  <c r="AY131" i="5"/>
  <c r="BB182" i="4" s="1"/>
  <c r="K132" i="5"/>
  <c r="G183" i="4" s="1"/>
  <c r="N132" i="5"/>
  <c r="I183" i="4" s="1"/>
  <c r="Q132" i="5"/>
  <c r="K183" i="4" s="1"/>
  <c r="S132" i="5"/>
  <c r="O183" i="4" s="1"/>
  <c r="U132" i="5"/>
  <c r="Q183" i="4" s="1"/>
  <c r="W132" i="5"/>
  <c r="Y132"/>
  <c r="W183" i="4" s="1"/>
  <c r="AA132" i="5"/>
  <c r="Y183" i="4" s="1"/>
  <c r="AC132" i="5"/>
  <c r="AA183" i="4" s="1"/>
  <c r="AG132" i="5"/>
  <c r="AH183" i="4" s="1"/>
  <c r="AJ132" i="5"/>
  <c r="AJ183" i="4" s="1"/>
  <c r="AM132" i="5"/>
  <c r="AL183" i="4" s="1"/>
  <c r="AO132" i="5"/>
  <c r="AP183" i="4" s="1"/>
  <c r="AQ132" i="5"/>
  <c r="AR183" i="4" s="1"/>
  <c r="AS132" i="5"/>
  <c r="AT183" i="4" s="1"/>
  <c r="AU132" i="5"/>
  <c r="AX183" i="4" s="1"/>
  <c r="AW132" i="5"/>
  <c r="AZ183" i="4" s="1"/>
  <c r="AY132" i="5"/>
  <c r="BB183" i="4" s="1"/>
  <c r="K133" i="5"/>
  <c r="G184" i="4" s="1"/>
  <c r="N133" i="5"/>
  <c r="I184" i="4" s="1"/>
  <c r="Q133" i="5"/>
  <c r="K184" i="4" s="1"/>
  <c r="S133" i="5"/>
  <c r="O184" i="4" s="1"/>
  <c r="U133" i="5"/>
  <c r="Q184" i="4" s="1"/>
  <c r="W133" i="5"/>
  <c r="Y133"/>
  <c r="W184" i="4" s="1"/>
  <c r="AA133" i="5"/>
  <c r="Y184" i="4" s="1"/>
  <c r="AC133" i="5"/>
  <c r="AA184" i="4" s="1"/>
  <c r="AG133" i="5"/>
  <c r="AH184" i="4" s="1"/>
  <c r="AH128" i="11" s="1"/>
  <c r="AJ133" i="5"/>
  <c r="AJ184" i="4" s="1"/>
  <c r="AJ128" i="11" s="1"/>
  <c r="AM133" i="5"/>
  <c r="AL184" i="4" s="1"/>
  <c r="AL128" i="11" s="1"/>
  <c r="AO133" i="5"/>
  <c r="AP184" i="4" s="1"/>
  <c r="AP128" i="11" s="1"/>
  <c r="AQ133" i="5"/>
  <c r="AR184" i="4" s="1"/>
  <c r="AR128" i="11" s="1"/>
  <c r="AS133" i="5"/>
  <c r="AT184" i="4" s="1"/>
  <c r="AT128" i="11" s="1"/>
  <c r="AU133" i="5"/>
  <c r="AX184" i="4" s="1"/>
  <c r="AX128" i="11" s="1"/>
  <c r="AW133" i="5"/>
  <c r="AZ184" i="4" s="1"/>
  <c r="AZ128" i="11" s="1"/>
  <c r="AY133" i="5"/>
  <c r="BB184" i="4" s="1"/>
  <c r="BB128" i="11" s="1"/>
  <c r="K134" i="5"/>
  <c r="G185" i="4" s="1"/>
  <c r="N134" i="5"/>
  <c r="I185" i="4" s="1"/>
  <c r="Q134" i="5"/>
  <c r="K185" i="4" s="1"/>
  <c r="S134" i="5"/>
  <c r="O185" i="4" s="1"/>
  <c r="U134" i="5"/>
  <c r="Q185" i="4" s="1"/>
  <c r="W134" i="5"/>
  <c r="Y134"/>
  <c r="W185" i="4" s="1"/>
  <c r="AA134" i="5"/>
  <c r="Y185" i="4" s="1"/>
  <c r="AC134" i="5"/>
  <c r="AA185" i="4" s="1"/>
  <c r="AG134" i="5"/>
  <c r="AH185" i="4" s="1"/>
  <c r="AJ134" i="5"/>
  <c r="AJ185" i="4" s="1"/>
  <c r="AM134" i="5"/>
  <c r="AL185" i="4" s="1"/>
  <c r="AO134" i="5"/>
  <c r="AP185" i="4" s="1"/>
  <c r="AQ134" i="5"/>
  <c r="AR185" i="4" s="1"/>
  <c r="AS134" i="5"/>
  <c r="AT185" i="4" s="1"/>
  <c r="AU134" i="5"/>
  <c r="AX185" i="4" s="1"/>
  <c r="AW134" i="5"/>
  <c r="AZ185" i="4" s="1"/>
  <c r="AY134" i="5"/>
  <c r="BB185" i="4" s="1"/>
  <c r="K135" i="5"/>
  <c r="G186" i="4" s="1"/>
  <c r="N135" i="5"/>
  <c r="I186" i="4" s="1"/>
  <c r="Q135" i="5"/>
  <c r="K186" i="4" s="1"/>
  <c r="S135" i="5"/>
  <c r="O186" i="4" s="1"/>
  <c r="U135" i="5"/>
  <c r="Q186" i="4" s="1"/>
  <c r="W135" i="5"/>
  <c r="Y135"/>
  <c r="W186" i="4" s="1"/>
  <c r="AA135" i="5"/>
  <c r="Y186" i="4" s="1"/>
  <c r="AC135" i="5"/>
  <c r="AA186" i="4" s="1"/>
  <c r="AG135" i="5"/>
  <c r="AH186" i="4" s="1"/>
  <c r="AJ135" i="5"/>
  <c r="AJ186" i="4" s="1"/>
  <c r="AJ130" i="11" s="1"/>
  <c r="AM135" i="5"/>
  <c r="AL186" i="4" s="1"/>
  <c r="AL130" i="11" s="1"/>
  <c r="AO135" i="5"/>
  <c r="AP186" i="4" s="1"/>
  <c r="AQ135" i="5"/>
  <c r="AR186" i="4" s="1"/>
  <c r="AR130" i="11" s="1"/>
  <c r="AS135" i="5"/>
  <c r="AT186" i="4" s="1"/>
  <c r="AT130" i="11" s="1"/>
  <c r="AU135" i="5"/>
  <c r="AX186" i="4" s="1"/>
  <c r="AX130" i="11" s="1"/>
  <c r="AW135" i="5"/>
  <c r="AZ186" i="4" s="1"/>
  <c r="AZ130" i="11" s="1"/>
  <c r="AY135" i="5"/>
  <c r="BB186" i="4" s="1"/>
  <c r="K136" i="5"/>
  <c r="G187" i="4" s="1"/>
  <c r="N136" i="5"/>
  <c r="I187" i="4" s="1"/>
  <c r="Q136" i="5"/>
  <c r="K187" i="4" s="1"/>
  <c r="S136" i="5"/>
  <c r="O187" i="4" s="1"/>
  <c r="U136" i="5"/>
  <c r="Q187" i="4" s="1"/>
  <c r="W136" i="5"/>
  <c r="Y136"/>
  <c r="W187" i="4" s="1"/>
  <c r="AA136" i="5"/>
  <c r="Y187" i="4" s="1"/>
  <c r="AC136" i="5"/>
  <c r="AA187" i="4" s="1"/>
  <c r="AG136" i="5"/>
  <c r="AH187" i="4" s="1"/>
  <c r="AJ136" i="5"/>
  <c r="AJ187" i="4" s="1"/>
  <c r="AM136" i="5"/>
  <c r="AL187" i="4" s="1"/>
  <c r="AO136" i="5"/>
  <c r="AP187" i="4" s="1"/>
  <c r="AQ136" i="5"/>
  <c r="AR187" i="4" s="1"/>
  <c r="AS136" i="5"/>
  <c r="AT187" i="4" s="1"/>
  <c r="AU136" i="5"/>
  <c r="AX187" i="4" s="1"/>
  <c r="AW136" i="5"/>
  <c r="AZ187" i="4" s="1"/>
  <c r="AY136" i="5"/>
  <c r="BB187" i="4" s="1"/>
  <c r="K137" i="5"/>
  <c r="G188" i="4" s="1"/>
  <c r="N137" i="5"/>
  <c r="I188" i="4" s="1"/>
  <c r="Q137" i="5"/>
  <c r="K188" i="4" s="1"/>
  <c r="S137" i="5"/>
  <c r="O188" i="4" s="1"/>
  <c r="U137" i="5"/>
  <c r="Q188" i="4" s="1"/>
  <c r="W137" i="5"/>
  <c r="Y137"/>
  <c r="W188" i="4" s="1"/>
  <c r="AA137" i="5"/>
  <c r="Y188" i="4" s="1"/>
  <c r="AC137" i="5"/>
  <c r="AA188" i="4" s="1"/>
  <c r="AG137" i="5"/>
  <c r="AH188" i="4" s="1"/>
  <c r="AH132" i="11" s="1"/>
  <c r="AJ137" i="5"/>
  <c r="AJ188" i="4" s="1"/>
  <c r="AJ132" i="11" s="1"/>
  <c r="AM137" i="5"/>
  <c r="AL188" i="4" s="1"/>
  <c r="AL132" i="11" s="1"/>
  <c r="AO137" i="5"/>
  <c r="AP188" i="4" s="1"/>
  <c r="AP132" i="11" s="1"/>
  <c r="AQ137" i="5"/>
  <c r="AR188" i="4" s="1"/>
  <c r="AR132" i="11" s="1"/>
  <c r="AS137" i="5"/>
  <c r="AT188" i="4" s="1"/>
  <c r="AT132" i="11" s="1"/>
  <c r="AU137" i="5"/>
  <c r="AX188" i="4" s="1"/>
  <c r="AX132" i="11" s="1"/>
  <c r="AW137" i="5"/>
  <c r="AZ188" i="4" s="1"/>
  <c r="AZ132" i="11" s="1"/>
  <c r="AY137" i="5"/>
  <c r="BB188" i="4" s="1"/>
  <c r="BB132" i="11" s="1"/>
  <c r="K138" i="5"/>
  <c r="G189" i="4" s="1"/>
  <c r="N138" i="5"/>
  <c r="I189" i="4" s="1"/>
  <c r="Q138" i="5"/>
  <c r="K189" i="4" s="1"/>
  <c r="S138" i="5"/>
  <c r="O189" i="4" s="1"/>
  <c r="U138" i="5"/>
  <c r="Q189" i="4" s="1"/>
  <c r="W138" i="5"/>
  <c r="Y138"/>
  <c r="W189" i="4" s="1"/>
  <c r="AA138" i="5"/>
  <c r="Y189" i="4" s="1"/>
  <c r="AC138" i="5"/>
  <c r="AA189" i="4" s="1"/>
  <c r="AG138" i="5"/>
  <c r="AH189" i="4" s="1"/>
  <c r="AJ138" i="5"/>
  <c r="AJ189" i="4" s="1"/>
  <c r="AM138" i="5"/>
  <c r="AL189" i="4" s="1"/>
  <c r="AO138" i="5"/>
  <c r="AP189" i="4" s="1"/>
  <c r="AQ138" i="5"/>
  <c r="AR189" i="4" s="1"/>
  <c r="AS138" i="5"/>
  <c r="AT189" i="4" s="1"/>
  <c r="AU138" i="5"/>
  <c r="AX189" i="4" s="1"/>
  <c r="AW138" i="5"/>
  <c r="AZ189" i="4" s="1"/>
  <c r="AY138" i="5"/>
  <c r="BB189" i="4" s="1"/>
  <c r="K139" i="5"/>
  <c r="G190" i="4" s="1"/>
  <c r="N139" i="5"/>
  <c r="I190" i="4" s="1"/>
  <c r="Q139" i="5"/>
  <c r="K190" i="4" s="1"/>
  <c r="S139" i="5"/>
  <c r="O190" i="4" s="1"/>
  <c r="U139" i="5"/>
  <c r="Q190" i="4" s="1"/>
  <c r="W139" i="5"/>
  <c r="Y139"/>
  <c r="W190" i="4" s="1"/>
  <c r="AA139" i="5"/>
  <c r="Y190" i="4" s="1"/>
  <c r="AC139" i="5"/>
  <c r="AA190" i="4" s="1"/>
  <c r="AG139" i="5"/>
  <c r="AH190" i="4" s="1"/>
  <c r="AH134" i="11" s="1"/>
  <c r="AJ139" i="5"/>
  <c r="AJ190" i="4" s="1"/>
  <c r="AJ134" i="11" s="1"/>
  <c r="AM139" i="5"/>
  <c r="AL190" i="4" s="1"/>
  <c r="AL134" i="11" s="1"/>
  <c r="AO139" i="5"/>
  <c r="AP190" i="4" s="1"/>
  <c r="AP134" i="11" s="1"/>
  <c r="AQ139" i="5"/>
  <c r="AR190" i="4" s="1"/>
  <c r="AR134" i="11" s="1"/>
  <c r="AS139" i="5"/>
  <c r="AT190" i="4" s="1"/>
  <c r="AT134" i="11" s="1"/>
  <c r="AU139" i="5"/>
  <c r="AX190" i="4" s="1"/>
  <c r="AX134" i="11" s="1"/>
  <c r="AW139" i="5"/>
  <c r="AZ190" i="4" s="1"/>
  <c r="AZ134" i="11" s="1"/>
  <c r="AY139" i="5"/>
  <c r="BB190" i="4" s="1"/>
  <c r="BB134" i="11" s="1"/>
  <c r="K140" i="5"/>
  <c r="G191" i="4" s="1"/>
  <c r="N140" i="5"/>
  <c r="I191" i="4" s="1"/>
  <c r="Q140" i="5"/>
  <c r="K191" i="4" s="1"/>
  <c r="S140" i="5"/>
  <c r="O191" i="4" s="1"/>
  <c r="U140" i="5"/>
  <c r="Q191" i="4" s="1"/>
  <c r="W140" i="5"/>
  <c r="Y140"/>
  <c r="W191" i="4" s="1"/>
  <c r="AA140" i="5"/>
  <c r="Y191" i="4" s="1"/>
  <c r="AC140" i="5"/>
  <c r="AA191" i="4" s="1"/>
  <c r="AG140" i="5"/>
  <c r="AH191" i="4" s="1"/>
  <c r="AJ140" i="5"/>
  <c r="AJ191" i="4" s="1"/>
  <c r="AM140" i="5"/>
  <c r="AL191" i="4" s="1"/>
  <c r="AO140" i="5"/>
  <c r="AP191" i="4" s="1"/>
  <c r="AQ140" i="5"/>
  <c r="AR191" i="4" s="1"/>
  <c r="AS140" i="5"/>
  <c r="AT191" i="4" s="1"/>
  <c r="AU140" i="5"/>
  <c r="AX191" i="4" s="1"/>
  <c r="AW140" i="5"/>
  <c r="AZ191" i="4" s="1"/>
  <c r="AY140" i="5"/>
  <c r="BB191" i="4" s="1"/>
  <c r="K141" i="5"/>
  <c r="G192" i="4" s="1"/>
  <c r="N141" i="5"/>
  <c r="I192" i="4" s="1"/>
  <c r="Q141" i="5"/>
  <c r="K192" i="4" s="1"/>
  <c r="S141" i="5"/>
  <c r="O192" i="4" s="1"/>
  <c r="U141" i="5"/>
  <c r="Q192" i="4" s="1"/>
  <c r="W141" i="5"/>
  <c r="Y141"/>
  <c r="W192" i="4" s="1"/>
  <c r="AA141" i="5"/>
  <c r="Y192" i="4" s="1"/>
  <c r="AC141" i="5"/>
  <c r="AA192" i="4" s="1"/>
  <c r="AG141" i="5"/>
  <c r="AH192" i="4" s="1"/>
  <c r="AJ141" i="5"/>
  <c r="AJ192" i="4" s="1"/>
  <c r="AJ136" i="11" s="1"/>
  <c r="AM141" i="5"/>
  <c r="AL192" i="4" s="1"/>
  <c r="AL136" i="11" s="1"/>
  <c r="AO141" i="5"/>
  <c r="AP192" i="4" s="1"/>
  <c r="AQ141" i="5"/>
  <c r="AR192" i="4" s="1"/>
  <c r="AR136" i="11" s="1"/>
  <c r="AS141" i="5"/>
  <c r="AT192" i="4" s="1"/>
  <c r="AT136" i="11" s="1"/>
  <c r="AU141" i="5"/>
  <c r="AX192" i="4" s="1"/>
  <c r="AX136" i="11" s="1"/>
  <c r="AW141" i="5"/>
  <c r="AZ192" i="4" s="1"/>
  <c r="AZ136" i="11" s="1"/>
  <c r="AY141" i="5"/>
  <c r="BB192" i="4" s="1"/>
  <c r="K142" i="5"/>
  <c r="G193" i="4" s="1"/>
  <c r="N142" i="5"/>
  <c r="I193" i="4" s="1"/>
  <c r="Q142" i="5"/>
  <c r="K193" i="4" s="1"/>
  <c r="S142" i="5"/>
  <c r="O193" i="4" s="1"/>
  <c r="U142" i="5"/>
  <c r="Q193" i="4" s="1"/>
  <c r="W142" i="5"/>
  <c r="Y142"/>
  <c r="W193" i="4" s="1"/>
  <c r="AA142" i="5"/>
  <c r="Y193" i="4" s="1"/>
  <c r="AC142" i="5"/>
  <c r="AA193" i="4" s="1"/>
  <c r="AG142" i="5"/>
  <c r="AH193" i="4" s="1"/>
  <c r="AJ142" i="5"/>
  <c r="AJ193" i="4" s="1"/>
  <c r="AM142" i="5"/>
  <c r="AL193" i="4" s="1"/>
  <c r="AO142" i="5"/>
  <c r="AP193" i="4" s="1"/>
  <c r="AQ142" i="5"/>
  <c r="AR193" i="4" s="1"/>
  <c r="AS142" i="5"/>
  <c r="AT193" i="4" s="1"/>
  <c r="AU142" i="5"/>
  <c r="AX193" i="4" s="1"/>
  <c r="AW142" i="5"/>
  <c r="AZ193" i="4" s="1"/>
  <c r="AY142" i="5"/>
  <c r="BB193" i="4" s="1"/>
  <c r="K143" i="5"/>
  <c r="G194" i="4" s="1"/>
  <c r="N143" i="5"/>
  <c r="I194" i="4" s="1"/>
  <c r="Q143" i="5"/>
  <c r="K194" i="4" s="1"/>
  <c r="S143" i="5"/>
  <c r="O194" i="4" s="1"/>
  <c r="U143" i="5"/>
  <c r="Q194" i="4" s="1"/>
  <c r="W143" i="5"/>
  <c r="Y143"/>
  <c r="W194" i="4" s="1"/>
  <c r="AA143" i="5"/>
  <c r="Y194" i="4" s="1"/>
  <c r="AC143" i="5"/>
  <c r="AA194" i="4" s="1"/>
  <c r="AG143" i="5"/>
  <c r="AH194" i="4" s="1"/>
  <c r="AJ143" i="5"/>
  <c r="AJ194" i="4" s="1"/>
  <c r="AJ138" i="11" s="1"/>
  <c r="AM143" i="5"/>
  <c r="AL194" i="4" s="1"/>
  <c r="AL138" i="11" s="1"/>
  <c r="AO143" i="5"/>
  <c r="AP194" i="4" s="1"/>
  <c r="AQ143" i="5"/>
  <c r="AR194" i="4" s="1"/>
  <c r="AR138" i="11" s="1"/>
  <c r="AS143" i="5"/>
  <c r="AT194" i="4" s="1"/>
  <c r="AT138" i="11" s="1"/>
  <c r="AU143" i="5"/>
  <c r="AX194" i="4" s="1"/>
  <c r="AX138" i="11" s="1"/>
  <c r="AW143" i="5"/>
  <c r="AZ194" i="4" s="1"/>
  <c r="AZ138" i="11" s="1"/>
  <c r="AY143" i="5"/>
  <c r="BB194" i="4" s="1"/>
  <c r="K144" i="5"/>
  <c r="G195" i="4" s="1"/>
  <c r="N144" i="5"/>
  <c r="I195" i="4" s="1"/>
  <c r="Q144" i="5"/>
  <c r="K195" i="4" s="1"/>
  <c r="S144" i="5"/>
  <c r="O195" i="4" s="1"/>
  <c r="U144" i="5"/>
  <c r="Q195" i="4" s="1"/>
  <c r="W144" i="5"/>
  <c r="Y144"/>
  <c r="W195" i="4" s="1"/>
  <c r="AA144" i="5"/>
  <c r="Y195" i="4" s="1"/>
  <c r="AC144" i="5"/>
  <c r="AA195" i="4" s="1"/>
  <c r="AG144" i="5"/>
  <c r="AH195" i="4" s="1"/>
  <c r="AJ144" i="5"/>
  <c r="AJ195" i="4" s="1"/>
  <c r="AM144" i="5"/>
  <c r="AL195" i="4" s="1"/>
  <c r="AO144" i="5"/>
  <c r="AP195" i="4" s="1"/>
  <c r="AQ144" i="5"/>
  <c r="AR195" i="4" s="1"/>
  <c r="AS144" i="5"/>
  <c r="AT195" i="4" s="1"/>
  <c r="AU144" i="5"/>
  <c r="AX195" i="4" s="1"/>
  <c r="AW144" i="5"/>
  <c r="AZ195" i="4" s="1"/>
  <c r="AY144" i="5"/>
  <c r="BB195" i="4" s="1"/>
  <c r="K145" i="5"/>
  <c r="G196" i="4" s="1"/>
  <c r="N145" i="5"/>
  <c r="I196" i="4" s="1"/>
  <c r="Q145" i="5"/>
  <c r="K196" i="4" s="1"/>
  <c r="S145" i="5"/>
  <c r="O196" i="4" s="1"/>
  <c r="U145" i="5"/>
  <c r="Q196" i="4" s="1"/>
  <c r="W145" i="5"/>
  <c r="Y145"/>
  <c r="W196" i="4" s="1"/>
  <c r="AA145" i="5"/>
  <c r="Y196" i="4" s="1"/>
  <c r="AC145" i="5"/>
  <c r="AA196" i="4" s="1"/>
  <c r="AG145" i="5"/>
  <c r="AH196" i="4" s="1"/>
  <c r="AH140" i="11" s="1"/>
  <c r="AJ145" i="5"/>
  <c r="AJ196" i="4" s="1"/>
  <c r="AJ140" i="11" s="1"/>
  <c r="AM145" i="5"/>
  <c r="AL196" i="4" s="1"/>
  <c r="AL140" i="11" s="1"/>
  <c r="AO145" i="5"/>
  <c r="AP196" i="4" s="1"/>
  <c r="AP140" i="11" s="1"/>
  <c r="AQ145" i="5"/>
  <c r="AR196" i="4" s="1"/>
  <c r="AR140" i="11" s="1"/>
  <c r="AS145" i="5"/>
  <c r="AT196" i="4" s="1"/>
  <c r="AT140" i="11" s="1"/>
  <c r="AU145" i="5"/>
  <c r="AX196" i="4" s="1"/>
  <c r="AX140" i="11" s="1"/>
  <c r="AW145" i="5"/>
  <c r="AZ196" i="4" s="1"/>
  <c r="AZ140" i="11" s="1"/>
  <c r="AY145" i="5"/>
  <c r="BB196" i="4" s="1"/>
  <c r="BB140" i="11" s="1"/>
  <c r="K146" i="5"/>
  <c r="G197" i="4" s="1"/>
  <c r="N146" i="5"/>
  <c r="I197" i="4" s="1"/>
  <c r="Q146" i="5"/>
  <c r="K197" i="4" s="1"/>
  <c r="S146" i="5"/>
  <c r="O197" i="4" s="1"/>
  <c r="U146" i="5"/>
  <c r="Q197" i="4" s="1"/>
  <c r="W146" i="5"/>
  <c r="Y146"/>
  <c r="W197" i="4" s="1"/>
  <c r="AA146" i="5"/>
  <c r="Y197" i="4" s="1"/>
  <c r="AC146" i="5"/>
  <c r="AA197" i="4" s="1"/>
  <c r="AG146" i="5"/>
  <c r="AH197" i="4" s="1"/>
  <c r="AJ146" i="5"/>
  <c r="AJ197" i="4" s="1"/>
  <c r="AM146" i="5"/>
  <c r="AL197" i="4" s="1"/>
  <c r="AO146" i="5"/>
  <c r="AP197" i="4" s="1"/>
  <c r="AQ146" i="5"/>
  <c r="AR197" i="4" s="1"/>
  <c r="AS146" i="5"/>
  <c r="AT197" i="4" s="1"/>
  <c r="AU146" i="5"/>
  <c r="AX197" i="4" s="1"/>
  <c r="AW146" i="5"/>
  <c r="AZ197" i="4" s="1"/>
  <c r="AY146" i="5"/>
  <c r="BB197" i="4" s="1"/>
  <c r="K147" i="5"/>
  <c r="G198" i="4" s="1"/>
  <c r="N147" i="5"/>
  <c r="I198" i="4" s="1"/>
  <c r="Q147" i="5"/>
  <c r="K198" i="4" s="1"/>
  <c r="S147" i="5"/>
  <c r="O198" i="4" s="1"/>
  <c r="U147" i="5"/>
  <c r="Q198" i="4" s="1"/>
  <c r="W147" i="5"/>
  <c r="Y147"/>
  <c r="W198" i="4" s="1"/>
  <c r="AA147" i="5"/>
  <c r="Y198" i="4" s="1"/>
  <c r="AC147" i="5"/>
  <c r="AA198" i="4" s="1"/>
  <c r="AG147" i="5"/>
  <c r="AH198" i="4" s="1"/>
  <c r="AJ147" i="5"/>
  <c r="AJ198" i="4" s="1"/>
  <c r="AJ142" i="11" s="1"/>
  <c r="AM147" i="5"/>
  <c r="AL198" i="4" s="1"/>
  <c r="AL142" i="11" s="1"/>
  <c r="AO147" i="5"/>
  <c r="AP198" i="4" s="1"/>
  <c r="AP142" i="11" s="1"/>
  <c r="AQ147" i="5"/>
  <c r="AR198" i="4" s="1"/>
  <c r="AR142" i="11" s="1"/>
  <c r="AS147" i="5"/>
  <c r="AT198" i="4" s="1"/>
  <c r="AT142" i="11" s="1"/>
  <c r="AU147" i="5"/>
  <c r="AX198" i="4" s="1"/>
  <c r="AX142" i="11" s="1"/>
  <c r="AW147" i="5"/>
  <c r="AZ198" i="4" s="1"/>
  <c r="AZ142" i="11" s="1"/>
  <c r="AY147" i="5"/>
  <c r="BB198" i="4" s="1"/>
  <c r="BB142" i="11" s="1"/>
  <c r="K148" i="5"/>
  <c r="G199" i="4" s="1"/>
  <c r="N148" i="5"/>
  <c r="I199" i="4" s="1"/>
  <c r="Q148" i="5"/>
  <c r="K199" i="4" s="1"/>
  <c r="S148" i="5"/>
  <c r="O199" i="4" s="1"/>
  <c r="U148" i="5"/>
  <c r="Q199" i="4" s="1"/>
  <c r="W148" i="5"/>
  <c r="Y148"/>
  <c r="W199" i="4" s="1"/>
  <c r="AA148" i="5"/>
  <c r="Y199" i="4" s="1"/>
  <c r="AC148" i="5"/>
  <c r="AA199" i="4" s="1"/>
  <c r="AG148" i="5"/>
  <c r="AH199" i="4" s="1"/>
  <c r="AJ148" i="5"/>
  <c r="AJ199" i="4" s="1"/>
  <c r="AM148" i="5"/>
  <c r="AL199" i="4" s="1"/>
  <c r="AL143" i="11" s="1"/>
  <c r="AO148" i="5"/>
  <c r="AP199" i="4" s="1"/>
  <c r="AQ148" i="5"/>
  <c r="AR199" i="4" s="1"/>
  <c r="AR143" i="11" s="1"/>
  <c r="AS148" i="5"/>
  <c r="AT199" i="4" s="1"/>
  <c r="AT143" i="11" s="1"/>
  <c r="AU148" i="5"/>
  <c r="AX199" i="4" s="1"/>
  <c r="AX143" i="11" s="1"/>
  <c r="AW148" i="5"/>
  <c r="AZ199" i="4" s="1"/>
  <c r="AZ143" i="11" s="1"/>
  <c r="AY148" i="5"/>
  <c r="BB199" i="4" s="1"/>
  <c r="K149" i="5"/>
  <c r="G200" i="4" s="1"/>
  <c r="N149" i="5"/>
  <c r="I200" i="4" s="1"/>
  <c r="J200" s="1"/>
  <c r="J144" i="11" s="1"/>
  <c r="Q149" i="5"/>
  <c r="K200" i="4" s="1"/>
  <c r="S149" i="5"/>
  <c r="O200" i="4" s="1"/>
  <c r="U149" i="5"/>
  <c r="Q200" i="4" s="1"/>
  <c r="W149" i="5"/>
  <c r="Y149"/>
  <c r="W200" i="4" s="1"/>
  <c r="AA149" i="5"/>
  <c r="Y200" i="4" s="1"/>
  <c r="AC149" i="5"/>
  <c r="AA200" i="4" s="1"/>
  <c r="AG149" i="5"/>
  <c r="AH200" i="4" s="1"/>
  <c r="AJ149" i="5"/>
  <c r="AJ200" i="4" s="1"/>
  <c r="AM149" i="5"/>
  <c r="AL200" i="4" s="1"/>
  <c r="AO149" i="5"/>
  <c r="AP200" i="4" s="1"/>
  <c r="AQ149" i="5"/>
  <c r="AR200" i="4" s="1"/>
  <c r="AS149" i="5"/>
  <c r="AT200" i="4" s="1"/>
  <c r="AU149" i="5"/>
  <c r="AX200" i="4" s="1"/>
  <c r="AW149" i="5"/>
  <c r="AZ200" i="4" s="1"/>
  <c r="AY149" i="5"/>
  <c r="BB200" i="4" s="1"/>
  <c r="K150" i="5"/>
  <c r="G201" i="4" s="1"/>
  <c r="N150" i="5"/>
  <c r="I201" i="4" s="1"/>
  <c r="Q150" i="5"/>
  <c r="K201" i="4" s="1"/>
  <c r="S150" i="5"/>
  <c r="O201" i="4" s="1"/>
  <c r="U150" i="5"/>
  <c r="Q201" i="4" s="1"/>
  <c r="W150" i="5"/>
  <c r="Y150"/>
  <c r="W201" i="4" s="1"/>
  <c r="AA150" i="5"/>
  <c r="Y201" i="4" s="1"/>
  <c r="AC150" i="5"/>
  <c r="AA201" i="4" s="1"/>
  <c r="AG150" i="5"/>
  <c r="AH201" i="4" s="1"/>
  <c r="AH145" i="11" s="1"/>
  <c r="AJ150" i="5"/>
  <c r="AJ201" i="4" s="1"/>
  <c r="AJ145" i="11" s="1"/>
  <c r="AM150" i="5"/>
  <c r="AL201" i="4" s="1"/>
  <c r="AL145" i="11" s="1"/>
  <c r="AO150" i="5"/>
  <c r="AP201" i="4" s="1"/>
  <c r="AQ150" i="5"/>
  <c r="AR201" i="4" s="1"/>
  <c r="AS150" i="5"/>
  <c r="AT201" i="4" s="1"/>
  <c r="AU150" i="5"/>
  <c r="AX201" i="4" s="1"/>
  <c r="AW150" i="5"/>
  <c r="AZ201" i="4" s="1"/>
  <c r="AY150" i="5"/>
  <c r="BB201" i="4" s="1"/>
  <c r="K151" i="5"/>
  <c r="G202" i="4" s="1"/>
  <c r="N151" i="5"/>
  <c r="I202" i="4" s="1"/>
  <c r="Q151" i="5"/>
  <c r="K202" i="4" s="1"/>
  <c r="S151" i="5"/>
  <c r="O202" i="4" s="1"/>
  <c r="U151" i="5"/>
  <c r="Q202" i="4" s="1"/>
  <c r="W151" i="5"/>
  <c r="Y151"/>
  <c r="W202" i="4" s="1"/>
  <c r="AA151" i="5"/>
  <c r="Y202" i="4" s="1"/>
  <c r="AC151" i="5"/>
  <c r="AA202" i="4" s="1"/>
  <c r="AG151" i="5"/>
  <c r="AH202" i="4" s="1"/>
  <c r="AJ151" i="5"/>
  <c r="AJ202" i="4" s="1"/>
  <c r="AM151" i="5"/>
  <c r="AL202" i="4" s="1"/>
  <c r="AO151" i="5"/>
  <c r="AP202" i="4" s="1"/>
  <c r="AQ151" i="5"/>
  <c r="AR202" i="4" s="1"/>
  <c r="AS151" i="5"/>
  <c r="AT202" i="4" s="1"/>
  <c r="AU151" i="5"/>
  <c r="AX202" i="4" s="1"/>
  <c r="AW151" i="5"/>
  <c r="AZ202" i="4" s="1"/>
  <c r="AY151" i="5"/>
  <c r="BB202" i="4" s="1"/>
  <c r="K152" i="5"/>
  <c r="G203" i="4" s="1"/>
  <c r="N152" i="5"/>
  <c r="I203" i="4" s="1"/>
  <c r="Q152" i="5"/>
  <c r="K203" i="4" s="1"/>
  <c r="S152" i="5"/>
  <c r="O203" i="4" s="1"/>
  <c r="U152" i="5"/>
  <c r="Q203" i="4" s="1"/>
  <c r="W152" i="5"/>
  <c r="Y152"/>
  <c r="W203" i="4" s="1"/>
  <c r="AA152" i="5"/>
  <c r="Y203" i="4" s="1"/>
  <c r="AC152" i="5"/>
  <c r="AA203" i="4" s="1"/>
  <c r="AG152" i="5"/>
  <c r="AH203" i="4" s="1"/>
  <c r="AJ152" i="5"/>
  <c r="AJ203" i="4" s="1"/>
  <c r="AJ147" i="11" s="1"/>
  <c r="AM152" i="5"/>
  <c r="AL203" i="4" s="1"/>
  <c r="AL147" i="11" s="1"/>
  <c r="AO152" i="5"/>
  <c r="AP203" i="4" s="1"/>
  <c r="AQ152" i="5"/>
  <c r="AR203" i="4" s="1"/>
  <c r="AR147" i="11" s="1"/>
  <c r="AS152" i="5"/>
  <c r="AT203" i="4" s="1"/>
  <c r="AT147" i="11" s="1"/>
  <c r="AU152" i="5"/>
  <c r="AX203" i="4" s="1"/>
  <c r="AX147" i="11" s="1"/>
  <c r="AW152" i="5"/>
  <c r="AZ203" i="4" s="1"/>
  <c r="AZ147" i="11" s="1"/>
  <c r="AY152" i="5"/>
  <c r="BB203" i="4" s="1"/>
  <c r="K153" i="5"/>
  <c r="G204" i="4" s="1"/>
  <c r="N153" i="5"/>
  <c r="I204" i="4" s="1"/>
  <c r="Q153" i="5"/>
  <c r="K204" i="4" s="1"/>
  <c r="S153" i="5"/>
  <c r="O204" i="4" s="1"/>
  <c r="U153" i="5"/>
  <c r="Q204" i="4" s="1"/>
  <c r="W153" i="5"/>
  <c r="Y153"/>
  <c r="W204" i="4" s="1"/>
  <c r="AA153" i="5"/>
  <c r="Y204" i="4" s="1"/>
  <c r="AC153" i="5"/>
  <c r="AA204" i="4" s="1"/>
  <c r="AG153" i="5"/>
  <c r="AH204" i="4" s="1"/>
  <c r="AJ153" i="5"/>
  <c r="AJ204" i="4" s="1"/>
  <c r="AM153" i="5"/>
  <c r="AL204" i="4" s="1"/>
  <c r="AO153" i="5"/>
  <c r="AP204" i="4" s="1"/>
  <c r="AQ153" i="5"/>
  <c r="AR204" i="4" s="1"/>
  <c r="AS153" i="5"/>
  <c r="AT204" i="4" s="1"/>
  <c r="AU153" i="5"/>
  <c r="AX204" i="4" s="1"/>
  <c r="AW153" i="5"/>
  <c r="AZ204" i="4" s="1"/>
  <c r="AY153" i="5"/>
  <c r="BB204" i="4" s="1"/>
  <c r="K154" i="5"/>
  <c r="G205" i="4" s="1"/>
  <c r="N154" i="5"/>
  <c r="I205" i="4" s="1"/>
  <c r="Q154" i="5"/>
  <c r="K205" i="4" s="1"/>
  <c r="S154" i="5"/>
  <c r="O205" i="4" s="1"/>
  <c r="U154" i="5"/>
  <c r="Q205" i="4" s="1"/>
  <c r="W154" i="5"/>
  <c r="Y154"/>
  <c r="W205" i="4" s="1"/>
  <c r="AA154" i="5"/>
  <c r="Y205" i="4" s="1"/>
  <c r="AC154" i="5"/>
  <c r="AA205" i="4" s="1"/>
  <c r="AG154" i="5"/>
  <c r="AH205" i="4" s="1"/>
  <c r="AJ154" i="5"/>
  <c r="AJ205" i="4" s="1"/>
  <c r="AM154" i="5"/>
  <c r="AL205" i="4" s="1"/>
  <c r="AO154" i="5"/>
  <c r="AP205" i="4" s="1"/>
  <c r="AQ154" i="5"/>
  <c r="AR205" i="4" s="1"/>
  <c r="AS154" i="5"/>
  <c r="AT205" i="4" s="1"/>
  <c r="AU154" i="5"/>
  <c r="AX205" i="4" s="1"/>
  <c r="AW154" i="5"/>
  <c r="AZ205" i="4" s="1"/>
  <c r="AY154" i="5"/>
  <c r="BB205" i="4" s="1"/>
  <c r="K155" i="5"/>
  <c r="G206" i="4" s="1"/>
  <c r="N155" i="5"/>
  <c r="I206" i="4" s="1"/>
  <c r="Q155" i="5"/>
  <c r="K206" i="4" s="1"/>
  <c r="S155" i="5"/>
  <c r="O206" i="4" s="1"/>
  <c r="U155" i="5"/>
  <c r="Q206" i="4" s="1"/>
  <c r="W155" i="5"/>
  <c r="Y155"/>
  <c r="W206" i="4" s="1"/>
  <c r="AA155" i="5"/>
  <c r="Y206" i="4" s="1"/>
  <c r="AC155" i="5"/>
  <c r="AA206" i="4" s="1"/>
  <c r="AG155" i="5"/>
  <c r="AH206" i="4" s="1"/>
  <c r="AJ155" i="5"/>
  <c r="AJ206" i="4" s="1"/>
  <c r="AM155" i="5"/>
  <c r="AL206" i="4" s="1"/>
  <c r="AO155" i="5"/>
  <c r="AP206" i="4" s="1"/>
  <c r="AQ155" i="5"/>
  <c r="AR206" i="4" s="1"/>
  <c r="AS155" i="5"/>
  <c r="AT206" i="4" s="1"/>
  <c r="AU155" i="5"/>
  <c r="AX206" i="4" s="1"/>
  <c r="AW155" i="5"/>
  <c r="AZ206" i="4" s="1"/>
  <c r="AY155" i="5"/>
  <c r="BB206" i="4" s="1"/>
  <c r="K156" i="5"/>
  <c r="G207" i="4" s="1"/>
  <c r="N156" i="5"/>
  <c r="I207" i="4" s="1"/>
  <c r="Q156" i="5"/>
  <c r="K207" i="4" s="1"/>
  <c r="S156" i="5"/>
  <c r="O207" i="4" s="1"/>
  <c r="U156" i="5"/>
  <c r="Q207" i="4" s="1"/>
  <c r="W156" i="5"/>
  <c r="Y156"/>
  <c r="W207" i="4" s="1"/>
  <c r="AA156" i="5"/>
  <c r="Y207" i="4" s="1"/>
  <c r="AC156" i="5"/>
  <c r="AA207" i="4" s="1"/>
  <c r="AG156" i="5"/>
  <c r="AH207" i="4" s="1"/>
  <c r="AJ156" i="5"/>
  <c r="AJ207" i="4" s="1"/>
  <c r="AJ151" i="11" s="1"/>
  <c r="AM156" i="5"/>
  <c r="AL207" i="4" s="1"/>
  <c r="AL151" i="11" s="1"/>
  <c r="AO156" i="5"/>
  <c r="AP207" i="4" s="1"/>
  <c r="AQ156" i="5"/>
  <c r="AR207" i="4" s="1"/>
  <c r="AR151" i="11" s="1"/>
  <c r="AS156" i="5"/>
  <c r="AT207" i="4" s="1"/>
  <c r="AT151" i="11" s="1"/>
  <c r="AU156" i="5"/>
  <c r="AX207" i="4" s="1"/>
  <c r="AX151" i="11" s="1"/>
  <c r="AW156" i="5"/>
  <c r="AZ207" i="4" s="1"/>
  <c r="AZ151" i="11" s="1"/>
  <c r="AY156" i="5"/>
  <c r="BB207" i="4" s="1"/>
  <c r="K157" i="5"/>
  <c r="G208" i="4" s="1"/>
  <c r="N157" i="5"/>
  <c r="I208" i="4" s="1"/>
  <c r="Q157" i="5"/>
  <c r="K208" i="4" s="1"/>
  <c r="S157" i="5"/>
  <c r="O208" i="4" s="1"/>
  <c r="U157" i="5"/>
  <c r="Q208" i="4" s="1"/>
  <c r="W157" i="5"/>
  <c r="Y157"/>
  <c r="W208" i="4" s="1"/>
  <c r="AA157" i="5"/>
  <c r="Y208" i="4" s="1"/>
  <c r="AC157" i="5"/>
  <c r="AA208" i="4" s="1"/>
  <c r="AG157" i="5"/>
  <c r="AH208" i="4" s="1"/>
  <c r="AJ157" i="5"/>
  <c r="AJ208" i="4" s="1"/>
  <c r="AM157" i="5"/>
  <c r="AL208" i="4" s="1"/>
  <c r="AO157" i="5"/>
  <c r="AP208" i="4" s="1"/>
  <c r="AQ157" i="5"/>
  <c r="AR208" i="4" s="1"/>
  <c r="AS157" i="5"/>
  <c r="AT208" i="4" s="1"/>
  <c r="AU157" i="5"/>
  <c r="AX208" i="4" s="1"/>
  <c r="AW157" i="5"/>
  <c r="AZ208" i="4" s="1"/>
  <c r="AY157" i="5"/>
  <c r="BB208" i="4" s="1"/>
  <c r="K158" i="5"/>
  <c r="G209" i="4" s="1"/>
  <c r="H209" s="1"/>
  <c r="H153" i="11" s="1"/>
  <c r="N158" i="5"/>
  <c r="I209" i="4" s="1"/>
  <c r="Q158" i="5"/>
  <c r="K209" i="4" s="1"/>
  <c r="S158" i="5"/>
  <c r="O209" i="4" s="1"/>
  <c r="U158" i="5"/>
  <c r="Q209" i="4" s="1"/>
  <c r="W158" i="5"/>
  <c r="Y158"/>
  <c r="W209" i="4" s="1"/>
  <c r="AA158" i="5"/>
  <c r="Y209" i="4" s="1"/>
  <c r="AC158" i="5"/>
  <c r="AA209" i="4" s="1"/>
  <c r="AG158" i="5"/>
  <c r="AH209" i="4" s="1"/>
  <c r="AJ158" i="5"/>
  <c r="AJ209" i="4" s="1"/>
  <c r="AM158" i="5"/>
  <c r="AL209" i="4" s="1"/>
  <c r="AO158" i="5"/>
  <c r="AP209" i="4" s="1"/>
  <c r="AQ158" i="5"/>
  <c r="AR209" i="4" s="1"/>
  <c r="AS158" i="5"/>
  <c r="AT209" i="4" s="1"/>
  <c r="AU158" i="5"/>
  <c r="AX209" i="4" s="1"/>
  <c r="AW158" i="5"/>
  <c r="AZ209" i="4" s="1"/>
  <c r="AY158" i="5"/>
  <c r="BB209" i="4" s="1"/>
  <c r="K159" i="5"/>
  <c r="G210" i="4" s="1"/>
  <c r="N159" i="5"/>
  <c r="I210" i="4" s="1"/>
  <c r="Q159" i="5"/>
  <c r="K210" i="4" s="1"/>
  <c r="S159" i="5"/>
  <c r="O210" i="4" s="1"/>
  <c r="U159" i="5"/>
  <c r="Q210" i="4" s="1"/>
  <c r="W159" i="5"/>
  <c r="Y159"/>
  <c r="W210" i="4" s="1"/>
  <c r="AA159" i="5"/>
  <c r="Y210" i="4" s="1"/>
  <c r="AC159" i="5"/>
  <c r="AA210" i="4" s="1"/>
  <c r="AG159" i="5"/>
  <c r="AH210" i="4" s="1"/>
  <c r="AJ159" i="5"/>
  <c r="AJ210" i="4" s="1"/>
  <c r="AM159" i="5"/>
  <c r="AL210" i="4" s="1"/>
  <c r="AO159" i="5"/>
  <c r="AP210" i="4" s="1"/>
  <c r="AQ159" i="5"/>
  <c r="AR210" i="4" s="1"/>
  <c r="AS159" i="5"/>
  <c r="AT210" i="4" s="1"/>
  <c r="AU159" i="5"/>
  <c r="AX210" i="4" s="1"/>
  <c r="AW159" i="5"/>
  <c r="AZ210" i="4" s="1"/>
  <c r="AY159" i="5"/>
  <c r="BB210" i="4" s="1"/>
  <c r="K160" i="5"/>
  <c r="G225" i="4" s="1"/>
  <c r="G155" i="11" s="1"/>
  <c r="N160" i="5"/>
  <c r="I225" i="4" s="1"/>
  <c r="I155" i="11" s="1"/>
  <c r="K225" i="4"/>
  <c r="K155" i="11" s="1"/>
  <c r="S160" i="5"/>
  <c r="O225" i="4" s="1"/>
  <c r="O155" i="11" s="1"/>
  <c r="U160" i="5"/>
  <c r="Q225" i="4" s="1"/>
  <c r="Q155" i="11" s="1"/>
  <c r="W160" i="5"/>
  <c r="S225" i="4" s="1"/>
  <c r="S155" i="11" s="1"/>
  <c r="Y160" i="5"/>
  <c r="W225" i="4" s="1"/>
  <c r="W155" i="11" s="1"/>
  <c r="AA160" i="5"/>
  <c r="Y225" i="4" s="1"/>
  <c r="Y155" i="11" s="1"/>
  <c r="AC160" i="5"/>
  <c r="AA225" i="4" s="1"/>
  <c r="AA155" i="11" s="1"/>
  <c r="AG160" i="5"/>
  <c r="AH225" i="4" s="1"/>
  <c r="AH155" i="11" s="1"/>
  <c r="AJ160" i="5"/>
  <c r="AJ225" i="4" s="1"/>
  <c r="AJ155" i="11" s="1"/>
  <c r="AM160" i="5"/>
  <c r="AL225" i="4" s="1"/>
  <c r="AL155" i="11" s="1"/>
  <c r="AO160" i="5"/>
  <c r="AP225" i="4" s="1"/>
  <c r="AP155" i="11" s="1"/>
  <c r="AQ160" i="5"/>
  <c r="AR225" i="4" s="1"/>
  <c r="AR155" i="11" s="1"/>
  <c r="AS160" i="5"/>
  <c r="AT225" i="4" s="1"/>
  <c r="AT155" i="11" s="1"/>
  <c r="AU160" i="5"/>
  <c r="AX225" i="4" s="1"/>
  <c r="AX155" i="11" s="1"/>
  <c r="AW160" i="5"/>
  <c r="AZ225" i="4" s="1"/>
  <c r="AZ155" i="11" s="1"/>
  <c r="AY160" i="5"/>
  <c r="BB225" i="4" s="1"/>
  <c r="BB155" i="11" s="1"/>
  <c r="K161" i="5"/>
  <c r="G226" i="4" s="1"/>
  <c r="N161" i="5"/>
  <c r="I226" i="4" s="1"/>
  <c r="Q161" i="5"/>
  <c r="K226" i="4" s="1"/>
  <c r="S161" i="5"/>
  <c r="O226" i="4" s="1"/>
  <c r="U161" i="5"/>
  <c r="Q226" i="4" s="1"/>
  <c r="W161" i="5"/>
  <c r="Y161"/>
  <c r="W226" i="4" s="1"/>
  <c r="AA161" i="5"/>
  <c r="Y226" i="4" s="1"/>
  <c r="AC161" i="5"/>
  <c r="AA226" i="4" s="1"/>
  <c r="AG161" i="5"/>
  <c r="AH226" i="4" s="1"/>
  <c r="AJ161" i="5"/>
  <c r="AJ226" i="4" s="1"/>
  <c r="AM161" i="5"/>
  <c r="AL226" i="4" s="1"/>
  <c r="AO161" i="5"/>
  <c r="AP226" i="4" s="1"/>
  <c r="AQ161" i="5"/>
  <c r="AR226" i="4" s="1"/>
  <c r="AS161" i="5"/>
  <c r="AT226" i="4" s="1"/>
  <c r="AU161" i="5"/>
  <c r="AX226" i="4" s="1"/>
  <c r="AW161" i="5"/>
  <c r="AZ226" i="4" s="1"/>
  <c r="AY161" i="5"/>
  <c r="BB226" i="4" s="1"/>
  <c r="K162" i="5"/>
  <c r="G227" i="4" s="1"/>
  <c r="N162" i="5"/>
  <c r="I227" i="4" s="1"/>
  <c r="Q162" i="5"/>
  <c r="K227" i="4" s="1"/>
  <c r="S162" i="5"/>
  <c r="O227" i="4" s="1"/>
  <c r="U162" i="5"/>
  <c r="Q227" i="4" s="1"/>
  <c r="W162" i="5"/>
  <c r="Y162"/>
  <c r="W227" i="4" s="1"/>
  <c r="AA162" i="5"/>
  <c r="Y227" i="4" s="1"/>
  <c r="AC162" i="5"/>
  <c r="AA227" i="4" s="1"/>
  <c r="AG162" i="5"/>
  <c r="AH227" i="4" s="1"/>
  <c r="AJ162" i="5"/>
  <c r="AJ227" i="4" s="1"/>
  <c r="AJ157" i="11" s="1"/>
  <c r="AM162" i="5"/>
  <c r="AL227" i="4" s="1"/>
  <c r="AL157" i="11" s="1"/>
  <c r="AO162" i="5"/>
  <c r="AP227" i="4" s="1"/>
  <c r="AQ162" i="5"/>
  <c r="AR227" i="4" s="1"/>
  <c r="AR157" i="11" s="1"/>
  <c r="AS162" i="5"/>
  <c r="AT227" i="4" s="1"/>
  <c r="AT157" i="11" s="1"/>
  <c r="AU162" i="5"/>
  <c r="AX227" i="4" s="1"/>
  <c r="AX157" i="11" s="1"/>
  <c r="AW162" i="5"/>
  <c r="AZ227" i="4" s="1"/>
  <c r="AZ157" i="11" s="1"/>
  <c r="AY162" i="5"/>
  <c r="BB227" i="4" s="1"/>
  <c r="K163" i="5"/>
  <c r="G228" i="4" s="1"/>
  <c r="N163" i="5"/>
  <c r="I228" i="4" s="1"/>
  <c r="Q163" i="5"/>
  <c r="K228" i="4" s="1"/>
  <c r="S163" i="5"/>
  <c r="O228" i="4" s="1"/>
  <c r="U163" i="5"/>
  <c r="Q228" i="4" s="1"/>
  <c r="W163" i="5"/>
  <c r="Y163"/>
  <c r="W228" i="4" s="1"/>
  <c r="AA163" i="5"/>
  <c r="Y228" i="4" s="1"/>
  <c r="AC163" i="5"/>
  <c r="AA228" i="4" s="1"/>
  <c r="AG163" i="5"/>
  <c r="AH228" i="4" s="1"/>
  <c r="AJ163" i="5"/>
  <c r="AJ228" i="4" s="1"/>
  <c r="AM163" i="5"/>
  <c r="AL228" i="4" s="1"/>
  <c r="AO163" i="5"/>
  <c r="AP228" i="4" s="1"/>
  <c r="AQ163" i="5"/>
  <c r="AR228" i="4" s="1"/>
  <c r="AS163" i="5"/>
  <c r="AT228" i="4" s="1"/>
  <c r="AU163" i="5"/>
  <c r="AX228" i="4" s="1"/>
  <c r="AW163" i="5"/>
  <c r="AZ228" i="4" s="1"/>
  <c r="AY163" i="5"/>
  <c r="BB228" i="4" s="1"/>
  <c r="K164" i="5"/>
  <c r="G229" i="4" s="1"/>
  <c r="N164" i="5"/>
  <c r="I229" i="4" s="1"/>
  <c r="Q164" i="5"/>
  <c r="K229" i="4" s="1"/>
  <c r="S164" i="5"/>
  <c r="O229" i="4" s="1"/>
  <c r="U164" i="5"/>
  <c r="Q229" i="4" s="1"/>
  <c r="W164" i="5"/>
  <c r="Y164"/>
  <c r="W229" i="4" s="1"/>
  <c r="AA164" i="5"/>
  <c r="Y229" i="4" s="1"/>
  <c r="AC164" i="5"/>
  <c r="AA229" i="4" s="1"/>
  <c r="AG164" i="5"/>
  <c r="AH229" i="4" s="1"/>
  <c r="AJ164" i="5"/>
  <c r="AJ229" i="4" s="1"/>
  <c r="AJ159" i="11" s="1"/>
  <c r="AM164" i="5"/>
  <c r="AL229" i="4" s="1"/>
  <c r="AL159" i="11" s="1"/>
  <c r="AO164" i="5"/>
  <c r="AP229" i="4" s="1"/>
  <c r="AQ164" i="5"/>
  <c r="AR229" i="4" s="1"/>
  <c r="AS164" i="5"/>
  <c r="AT229" i="4" s="1"/>
  <c r="AU164" i="5"/>
  <c r="AX229" i="4" s="1"/>
  <c r="AX159" i="11" s="1"/>
  <c r="AW164" i="5"/>
  <c r="AZ229" i="4" s="1"/>
  <c r="AZ159" i="11" s="1"/>
  <c r="AY164" i="5"/>
  <c r="BB229" i="4" s="1"/>
  <c r="BB159" i="11" s="1"/>
  <c r="K165" i="5"/>
  <c r="G230" i="4" s="1"/>
  <c r="N165" i="5"/>
  <c r="I230" i="4" s="1"/>
  <c r="Q165" i="5"/>
  <c r="K230" i="4" s="1"/>
  <c r="S165" i="5"/>
  <c r="O230" i="4" s="1"/>
  <c r="U165" i="5"/>
  <c r="Q230" i="4" s="1"/>
  <c r="W165" i="5"/>
  <c r="Y165"/>
  <c r="W230" i="4" s="1"/>
  <c r="AA165" i="5"/>
  <c r="Y230" i="4" s="1"/>
  <c r="AC165" i="5"/>
  <c r="AA230" i="4" s="1"/>
  <c r="AG165" i="5"/>
  <c r="AH230" i="4" s="1"/>
  <c r="AJ165" i="5"/>
  <c r="AJ230" i="4" s="1"/>
  <c r="AM165" i="5"/>
  <c r="AL230" i="4" s="1"/>
  <c r="AO165" i="5"/>
  <c r="AP230" i="4" s="1"/>
  <c r="AQ165" i="5"/>
  <c r="AR230" i="4" s="1"/>
  <c r="AS165" i="5"/>
  <c r="AT230" i="4" s="1"/>
  <c r="AU165" i="5"/>
  <c r="AX230" i="4" s="1"/>
  <c r="AW165" i="5"/>
  <c r="AZ230" i="4" s="1"/>
  <c r="AY165" i="5"/>
  <c r="BB230" i="4" s="1"/>
  <c r="K166" i="5"/>
  <c r="G231" i="4" s="1"/>
  <c r="N166" i="5"/>
  <c r="I231" i="4" s="1"/>
  <c r="Q166" i="5"/>
  <c r="K231" i="4" s="1"/>
  <c r="S166" i="5"/>
  <c r="O231" i="4" s="1"/>
  <c r="U166" i="5"/>
  <c r="Q231" i="4" s="1"/>
  <c r="W166" i="5"/>
  <c r="Y166"/>
  <c r="W231" i="4" s="1"/>
  <c r="AA166" i="5"/>
  <c r="Y231" i="4" s="1"/>
  <c r="AC166" i="5"/>
  <c r="AA231" i="4" s="1"/>
  <c r="AG166" i="5"/>
  <c r="AH231" i="4" s="1"/>
  <c r="AJ166" i="5"/>
  <c r="AJ231" i="4" s="1"/>
  <c r="AJ161" i="11" s="1"/>
  <c r="AM166" i="5"/>
  <c r="AL231" i="4" s="1"/>
  <c r="AL161" i="11" s="1"/>
  <c r="AO166" i="5"/>
  <c r="AP231" i="4" s="1"/>
  <c r="AQ166" i="5"/>
  <c r="AR231" i="4" s="1"/>
  <c r="AR161" i="11" s="1"/>
  <c r="AS166" i="5"/>
  <c r="AT231" i="4" s="1"/>
  <c r="AT161" i="11" s="1"/>
  <c r="AU166" i="5"/>
  <c r="AX231" i="4" s="1"/>
  <c r="AX161" i="11" s="1"/>
  <c r="AW166" i="5"/>
  <c r="AZ231" i="4" s="1"/>
  <c r="AZ161" i="11" s="1"/>
  <c r="AY166" i="5"/>
  <c r="BB231" i="4" s="1"/>
  <c r="K167" i="5"/>
  <c r="G232" i="4" s="1"/>
  <c r="N167" i="5"/>
  <c r="I232" i="4" s="1"/>
  <c r="Q167" i="5"/>
  <c r="K232" i="4" s="1"/>
  <c r="S167" i="5"/>
  <c r="O232" i="4" s="1"/>
  <c r="U167" i="5"/>
  <c r="Q232" i="4" s="1"/>
  <c r="W167" i="5"/>
  <c r="Y167"/>
  <c r="W232" i="4" s="1"/>
  <c r="AA167" i="5"/>
  <c r="Y232" i="4" s="1"/>
  <c r="AC167" i="5"/>
  <c r="AA232" i="4" s="1"/>
  <c r="AG167" i="5"/>
  <c r="AH232" i="4" s="1"/>
  <c r="AJ167" i="5"/>
  <c r="AJ232" i="4" s="1"/>
  <c r="AM167" i="5"/>
  <c r="AL232" i="4" s="1"/>
  <c r="AO167" i="5"/>
  <c r="AP232" i="4" s="1"/>
  <c r="AQ167" i="5"/>
  <c r="AR232" i="4" s="1"/>
  <c r="AS167" i="5"/>
  <c r="AT232" i="4" s="1"/>
  <c r="AU167" i="5"/>
  <c r="AX232" i="4" s="1"/>
  <c r="AW167" i="5"/>
  <c r="AZ232" i="4" s="1"/>
  <c r="AY167" i="5"/>
  <c r="BB232" i="4" s="1"/>
  <c r="K168" i="5"/>
  <c r="G233" i="4" s="1"/>
  <c r="N168" i="5"/>
  <c r="I233" i="4" s="1"/>
  <c r="Q168" i="5"/>
  <c r="K233" i="4" s="1"/>
  <c r="S168" i="5"/>
  <c r="O233" i="4" s="1"/>
  <c r="U168" i="5"/>
  <c r="Q233" i="4" s="1"/>
  <c r="W168" i="5"/>
  <c r="Y168"/>
  <c r="W233" i="4" s="1"/>
  <c r="AA168" i="5"/>
  <c r="Y233" i="4" s="1"/>
  <c r="AC168" i="5"/>
  <c r="AA233" i="4" s="1"/>
  <c r="AG168" i="5"/>
  <c r="AH233" i="4" s="1"/>
  <c r="AJ168" i="5"/>
  <c r="AJ233" i="4" s="1"/>
  <c r="AJ163" i="11" s="1"/>
  <c r="AM168" i="5"/>
  <c r="AL233" i="4" s="1"/>
  <c r="AL163" i="11" s="1"/>
  <c r="AO168" i="5"/>
  <c r="AP233" i="4" s="1"/>
  <c r="AQ168" i="5"/>
  <c r="AR233" i="4" s="1"/>
  <c r="AR163" i="11" s="1"/>
  <c r="AS168" i="5"/>
  <c r="AT233" i="4" s="1"/>
  <c r="AT163" i="11" s="1"/>
  <c r="AU168" i="5"/>
  <c r="AX233" i="4" s="1"/>
  <c r="AX163" i="11" s="1"/>
  <c r="AW168" i="5"/>
  <c r="AZ233" i="4" s="1"/>
  <c r="AZ163" i="11" s="1"/>
  <c r="AY168" i="5"/>
  <c r="BB233" i="4" s="1"/>
  <c r="K169" i="5"/>
  <c r="G234" i="4" s="1"/>
  <c r="N169" i="5"/>
  <c r="I234" i="4" s="1"/>
  <c r="Q169" i="5"/>
  <c r="K234" i="4" s="1"/>
  <c r="S169" i="5"/>
  <c r="O234" i="4" s="1"/>
  <c r="U169" i="5"/>
  <c r="Q234" i="4" s="1"/>
  <c r="W169" i="5"/>
  <c r="Y169"/>
  <c r="W234" i="4" s="1"/>
  <c r="AA169" i="5"/>
  <c r="Y234" i="4" s="1"/>
  <c r="AC169" i="5"/>
  <c r="AA234" i="4" s="1"/>
  <c r="AG169" i="5"/>
  <c r="AH234" i="4" s="1"/>
  <c r="AJ169" i="5"/>
  <c r="AJ234" i="4" s="1"/>
  <c r="AM169" i="5"/>
  <c r="AL234" i="4" s="1"/>
  <c r="AO169" i="5"/>
  <c r="AP234" i="4" s="1"/>
  <c r="AQ169" i="5"/>
  <c r="AR234" i="4" s="1"/>
  <c r="AS169" i="5"/>
  <c r="AT234" i="4" s="1"/>
  <c r="AU169" i="5"/>
  <c r="AX234" i="4" s="1"/>
  <c r="AW169" i="5"/>
  <c r="AZ234" i="4" s="1"/>
  <c r="AY169" i="5"/>
  <c r="BB234" i="4" s="1"/>
  <c r="K170" i="5"/>
  <c r="G235" i="4" s="1"/>
  <c r="N170" i="5"/>
  <c r="I235" i="4" s="1"/>
  <c r="Q170" i="5"/>
  <c r="K235" i="4" s="1"/>
  <c r="S170" i="5"/>
  <c r="O235" i="4" s="1"/>
  <c r="U170" i="5"/>
  <c r="Q235" i="4" s="1"/>
  <c r="W170" i="5"/>
  <c r="Y170"/>
  <c r="W235" i="4" s="1"/>
  <c r="AA170" i="5"/>
  <c r="Y235" i="4" s="1"/>
  <c r="AC170" i="5"/>
  <c r="AA235" i="4" s="1"/>
  <c r="AG170" i="5"/>
  <c r="AH235" i="4" s="1"/>
  <c r="AH165" i="11" s="1"/>
  <c r="AJ170" i="5"/>
  <c r="AJ235" i="4" s="1"/>
  <c r="AJ165" i="11" s="1"/>
  <c r="AM170" i="5"/>
  <c r="AL235" i="4" s="1"/>
  <c r="AL165" i="11" s="1"/>
  <c r="AO170" i="5"/>
  <c r="AP235" i="4" s="1"/>
  <c r="AP165" i="11" s="1"/>
  <c r="AQ170" i="5"/>
  <c r="AR235" i="4" s="1"/>
  <c r="AR165" i="11" s="1"/>
  <c r="AS170" i="5"/>
  <c r="AT235" i="4" s="1"/>
  <c r="AT165" i="11" s="1"/>
  <c r="AU170" i="5"/>
  <c r="AX235" i="4" s="1"/>
  <c r="AX165" i="11" s="1"/>
  <c r="AW170" i="5"/>
  <c r="AZ235" i="4" s="1"/>
  <c r="AZ165" i="11" s="1"/>
  <c r="AY170" i="5"/>
  <c r="BB235" i="4" s="1"/>
  <c r="BB165" i="11" s="1"/>
  <c r="K171" i="5"/>
  <c r="G236" i="4" s="1"/>
  <c r="N171" i="5"/>
  <c r="I236" i="4" s="1"/>
  <c r="Q171" i="5"/>
  <c r="K236" i="4" s="1"/>
  <c r="S171" i="5"/>
  <c r="O236" i="4" s="1"/>
  <c r="U171" i="5"/>
  <c r="Q236" i="4" s="1"/>
  <c r="W171" i="5"/>
  <c r="Y171"/>
  <c r="W236" i="4" s="1"/>
  <c r="AA171" i="5"/>
  <c r="Y236" i="4" s="1"/>
  <c r="AC171" i="5"/>
  <c r="AA236" i="4" s="1"/>
  <c r="AG171" i="5"/>
  <c r="AH236" i="4" s="1"/>
  <c r="AJ171" i="5"/>
  <c r="AJ236" i="4" s="1"/>
  <c r="AM171" i="5"/>
  <c r="AL236" i="4" s="1"/>
  <c r="AO171" i="5"/>
  <c r="AP236" i="4" s="1"/>
  <c r="AQ171" i="5"/>
  <c r="AR236" i="4" s="1"/>
  <c r="AS171" i="5"/>
  <c r="AT236" i="4" s="1"/>
  <c r="AU171" i="5"/>
  <c r="AX236" i="4" s="1"/>
  <c r="AW171" i="5"/>
  <c r="AZ236" i="4" s="1"/>
  <c r="AY171" i="5"/>
  <c r="BB236" i="4" s="1"/>
  <c r="K172" i="5"/>
  <c r="G237" i="4" s="1"/>
  <c r="N172" i="5"/>
  <c r="I237" i="4" s="1"/>
  <c r="Q172" i="5"/>
  <c r="K237" i="4" s="1"/>
  <c r="S172" i="5"/>
  <c r="O237" i="4" s="1"/>
  <c r="U172" i="5"/>
  <c r="Q237" i="4" s="1"/>
  <c r="W172" i="5"/>
  <c r="Y172"/>
  <c r="W237" i="4" s="1"/>
  <c r="AA172" i="5"/>
  <c r="Y237" i="4" s="1"/>
  <c r="AC172" i="5"/>
  <c r="AA237" i="4" s="1"/>
  <c r="AG172" i="5"/>
  <c r="AH237" i="4" s="1"/>
  <c r="AJ172" i="5"/>
  <c r="AJ237" i="4" s="1"/>
  <c r="AJ167" i="11" s="1"/>
  <c r="AM172" i="5"/>
  <c r="AL237" i="4" s="1"/>
  <c r="AL167" i="11" s="1"/>
  <c r="AO172" i="5"/>
  <c r="AP237" i="4" s="1"/>
  <c r="AQ172" i="5"/>
  <c r="AR237" i="4" s="1"/>
  <c r="AR167" i="11" s="1"/>
  <c r="AS172" i="5"/>
  <c r="AT237" i="4" s="1"/>
  <c r="AT167" i="11" s="1"/>
  <c r="AU172" i="5"/>
  <c r="AX237" i="4" s="1"/>
  <c r="AX167" i="11" s="1"/>
  <c r="AW172" i="5"/>
  <c r="AZ237" i="4" s="1"/>
  <c r="AZ167" i="11" s="1"/>
  <c r="AY172" i="5"/>
  <c r="BB237" i="4" s="1"/>
  <c r="K173" i="5"/>
  <c r="G238" i="4" s="1"/>
  <c r="N173" i="5"/>
  <c r="I238" i="4" s="1"/>
  <c r="Q173" i="5"/>
  <c r="K238" i="4" s="1"/>
  <c r="S173" i="5"/>
  <c r="O238" i="4" s="1"/>
  <c r="U173" i="5"/>
  <c r="Q238" i="4" s="1"/>
  <c r="W173" i="5"/>
  <c r="Y173"/>
  <c r="W238" i="4" s="1"/>
  <c r="AA173" i="5"/>
  <c r="Y238" i="4" s="1"/>
  <c r="AC173" i="5"/>
  <c r="AA238" i="4" s="1"/>
  <c r="AG173" i="5"/>
  <c r="AH238" i="4" s="1"/>
  <c r="AJ173" i="5"/>
  <c r="AJ238" i="4" s="1"/>
  <c r="AM173" i="5"/>
  <c r="AL238" i="4" s="1"/>
  <c r="AO173" i="5"/>
  <c r="AP238" i="4" s="1"/>
  <c r="AQ173" i="5"/>
  <c r="AR238" i="4" s="1"/>
  <c r="AS173" i="5"/>
  <c r="AT238" i="4" s="1"/>
  <c r="AU173" i="5"/>
  <c r="AX238" i="4" s="1"/>
  <c r="AW173" i="5"/>
  <c r="AZ238" i="4" s="1"/>
  <c r="AY173" i="5"/>
  <c r="BB238" i="4" s="1"/>
  <c r="K174" i="5"/>
  <c r="G239" i="4" s="1"/>
  <c r="N174" i="5"/>
  <c r="I239" i="4" s="1"/>
  <c r="Q174" i="5"/>
  <c r="K239" i="4" s="1"/>
  <c r="S174" i="5"/>
  <c r="O239" i="4" s="1"/>
  <c r="U174" i="5"/>
  <c r="Q239" i="4" s="1"/>
  <c r="W174" i="5"/>
  <c r="Y174"/>
  <c r="W239" i="4" s="1"/>
  <c r="AA174" i="5"/>
  <c r="Y239" i="4" s="1"/>
  <c r="AC174" i="5"/>
  <c r="AA239" i="4" s="1"/>
  <c r="AG174" i="5"/>
  <c r="AH239" i="4" s="1"/>
  <c r="AH169" i="11" s="1"/>
  <c r="AJ174" i="5"/>
  <c r="AJ239" i="4" s="1"/>
  <c r="AJ169" i="11" s="1"/>
  <c r="AM174" i="5"/>
  <c r="AL239" i="4" s="1"/>
  <c r="AL169" i="11" s="1"/>
  <c r="AO174" i="5"/>
  <c r="AP239" i="4" s="1"/>
  <c r="AP169" i="11" s="1"/>
  <c r="AQ174" i="5"/>
  <c r="AR239" i="4" s="1"/>
  <c r="AR169" i="11" s="1"/>
  <c r="AS174" i="5"/>
  <c r="AT239" i="4" s="1"/>
  <c r="AT169" i="11" s="1"/>
  <c r="AU174" i="5"/>
  <c r="AX239" i="4" s="1"/>
  <c r="AX169" i="11" s="1"/>
  <c r="AW174" i="5"/>
  <c r="AZ239" i="4" s="1"/>
  <c r="AZ169" i="11" s="1"/>
  <c r="AY174" i="5"/>
  <c r="BB239" i="4" s="1"/>
  <c r="BB169" i="11" s="1"/>
  <c r="K175" i="5"/>
  <c r="G240" i="4" s="1"/>
  <c r="N175" i="5"/>
  <c r="I240" i="4" s="1"/>
  <c r="Q175" i="5"/>
  <c r="K240" i="4" s="1"/>
  <c r="S175" i="5"/>
  <c r="O240" i="4" s="1"/>
  <c r="U175" i="5"/>
  <c r="Q240" i="4" s="1"/>
  <c r="W175" i="5"/>
  <c r="Y175"/>
  <c r="W240" i="4" s="1"/>
  <c r="AA175" i="5"/>
  <c r="Y240" i="4" s="1"/>
  <c r="AC175" i="5"/>
  <c r="AA240" i="4" s="1"/>
  <c r="AG175" i="5"/>
  <c r="AH240" i="4" s="1"/>
  <c r="AJ175" i="5"/>
  <c r="AJ240" i="4" s="1"/>
  <c r="AM175" i="5"/>
  <c r="AL240" i="4" s="1"/>
  <c r="AO175" i="5"/>
  <c r="AP240" i="4" s="1"/>
  <c r="AQ175" i="5"/>
  <c r="AR240" i="4" s="1"/>
  <c r="AS175" i="5"/>
  <c r="AT240" i="4" s="1"/>
  <c r="AU175" i="5"/>
  <c r="AX240" i="4" s="1"/>
  <c r="AW175" i="5"/>
  <c r="AZ240" i="4" s="1"/>
  <c r="AY175" i="5"/>
  <c r="BB240" i="4" s="1"/>
  <c r="K176" i="5"/>
  <c r="G241" i="4" s="1"/>
  <c r="N176" i="5"/>
  <c r="I241" i="4" s="1"/>
  <c r="Q176" i="5"/>
  <c r="K241" i="4" s="1"/>
  <c r="S176" i="5"/>
  <c r="O241" i="4" s="1"/>
  <c r="U176" i="5"/>
  <c r="Q241" i="4" s="1"/>
  <c r="W176" i="5"/>
  <c r="Y176"/>
  <c r="W241" i="4" s="1"/>
  <c r="AA176" i="5"/>
  <c r="Y241" i="4" s="1"/>
  <c r="AC176" i="5"/>
  <c r="AA241" i="4" s="1"/>
  <c r="AG176" i="5"/>
  <c r="AH241" i="4" s="1"/>
  <c r="AJ176" i="5"/>
  <c r="AJ241" i="4" s="1"/>
  <c r="AJ171" i="11" s="1"/>
  <c r="AM176" i="5"/>
  <c r="AL241" i="4" s="1"/>
  <c r="AL171" i="11" s="1"/>
  <c r="AO176" i="5"/>
  <c r="AP241" i="4" s="1"/>
  <c r="AQ176" i="5"/>
  <c r="AR241" i="4" s="1"/>
  <c r="AR171" i="11" s="1"/>
  <c r="AS176" i="5"/>
  <c r="AT241" i="4" s="1"/>
  <c r="AT171" i="11" s="1"/>
  <c r="AU176" i="5"/>
  <c r="AX241" i="4" s="1"/>
  <c r="AX171" i="11" s="1"/>
  <c r="AW176" i="5"/>
  <c r="AZ241" i="4" s="1"/>
  <c r="AZ171" i="11" s="1"/>
  <c r="AY176" i="5"/>
  <c r="BB241" i="4" s="1"/>
  <c r="K177" i="5"/>
  <c r="G242" i="4" s="1"/>
  <c r="N177" i="5"/>
  <c r="I242" i="4" s="1"/>
  <c r="Q177" i="5"/>
  <c r="K242" i="4" s="1"/>
  <c r="S177" i="5"/>
  <c r="O242" i="4" s="1"/>
  <c r="U177" i="5"/>
  <c r="Q242" i="4" s="1"/>
  <c r="W177" i="5"/>
  <c r="Y177"/>
  <c r="W242" i="4" s="1"/>
  <c r="AA177" i="5"/>
  <c r="Y242" i="4" s="1"/>
  <c r="AC177" i="5"/>
  <c r="AA242" i="4" s="1"/>
  <c r="AG177" i="5"/>
  <c r="AH242" i="4" s="1"/>
  <c r="AJ177" i="5"/>
  <c r="AJ242" i="4" s="1"/>
  <c r="AM177" i="5"/>
  <c r="AL242" i="4" s="1"/>
  <c r="AO177" i="5"/>
  <c r="AP242" i="4" s="1"/>
  <c r="AQ177" i="5"/>
  <c r="AR242" i="4" s="1"/>
  <c r="AS177" i="5"/>
  <c r="AT242" i="4" s="1"/>
  <c r="AU177" i="5"/>
  <c r="AX242" i="4" s="1"/>
  <c r="AW177" i="5"/>
  <c r="AZ242" i="4" s="1"/>
  <c r="AY177" i="5"/>
  <c r="BB242" i="4" s="1"/>
  <c r="K178" i="5"/>
  <c r="G243" i="4" s="1"/>
  <c r="N178" i="5"/>
  <c r="I243" i="4" s="1"/>
  <c r="Q178" i="5"/>
  <c r="K243" i="4" s="1"/>
  <c r="S178" i="5"/>
  <c r="O243" i="4" s="1"/>
  <c r="U178" i="5"/>
  <c r="Q243" i="4" s="1"/>
  <c r="W178" i="5"/>
  <c r="Y178"/>
  <c r="W243" i="4" s="1"/>
  <c r="AA178" i="5"/>
  <c r="Y243" i="4" s="1"/>
  <c r="AC178" i="5"/>
  <c r="AA243" i="4" s="1"/>
  <c r="AG178" i="5"/>
  <c r="AH243" i="4" s="1"/>
  <c r="AH173" i="11" s="1"/>
  <c r="AJ178" i="5"/>
  <c r="AJ243" i="4" s="1"/>
  <c r="AJ173" i="11" s="1"/>
  <c r="AM178" i="5"/>
  <c r="AL243" i="4" s="1"/>
  <c r="AL173" i="11" s="1"/>
  <c r="AO178" i="5"/>
  <c r="AP243" i="4" s="1"/>
  <c r="AP173" i="11" s="1"/>
  <c r="AQ178" i="5"/>
  <c r="AR243" i="4" s="1"/>
  <c r="AR173" i="11" s="1"/>
  <c r="AS178" i="5"/>
  <c r="AT243" i="4" s="1"/>
  <c r="AT173" i="11" s="1"/>
  <c r="AU178" i="5"/>
  <c r="AX243" i="4" s="1"/>
  <c r="AX173" i="11" s="1"/>
  <c r="AW178" i="5"/>
  <c r="AZ243" i="4" s="1"/>
  <c r="AZ173" i="11" s="1"/>
  <c r="AY178" i="5"/>
  <c r="BB243" i="4" s="1"/>
  <c r="BB173" i="11" s="1"/>
  <c r="K179" i="5"/>
  <c r="G244" i="4" s="1"/>
  <c r="N179" i="5"/>
  <c r="I244" i="4" s="1"/>
  <c r="Q179" i="5"/>
  <c r="K244" i="4" s="1"/>
  <c r="S179" i="5"/>
  <c r="O244" i="4" s="1"/>
  <c r="U179" i="5"/>
  <c r="Q244" i="4" s="1"/>
  <c r="W179" i="5"/>
  <c r="Y179"/>
  <c r="W244" i="4" s="1"/>
  <c r="AA179" i="5"/>
  <c r="Y244" i="4" s="1"/>
  <c r="AC179" i="5"/>
  <c r="AA244" i="4" s="1"/>
  <c r="AG179" i="5"/>
  <c r="AH244" i="4" s="1"/>
  <c r="AJ179" i="5"/>
  <c r="AJ244" i="4" s="1"/>
  <c r="AM179" i="5"/>
  <c r="AL244" i="4" s="1"/>
  <c r="AO179" i="5"/>
  <c r="AP244" i="4" s="1"/>
  <c r="AQ179" i="5"/>
  <c r="AR244" i="4" s="1"/>
  <c r="AS179" i="5"/>
  <c r="AT244" i="4" s="1"/>
  <c r="AU179" i="5"/>
  <c r="AX244" i="4" s="1"/>
  <c r="AW179" i="5"/>
  <c r="AZ244" i="4" s="1"/>
  <c r="AY179" i="5"/>
  <c r="BB244" i="4" s="1"/>
  <c r="K180" i="5"/>
  <c r="G245" i="4" s="1"/>
  <c r="N180" i="5"/>
  <c r="I245" i="4" s="1"/>
  <c r="Q180" i="5"/>
  <c r="K245" i="4" s="1"/>
  <c r="S180" i="5"/>
  <c r="O245" i="4" s="1"/>
  <c r="U180" i="5"/>
  <c r="Q245" i="4" s="1"/>
  <c r="W180" i="5"/>
  <c r="Y180"/>
  <c r="W245" i="4" s="1"/>
  <c r="AA180" i="5"/>
  <c r="Y245" i="4" s="1"/>
  <c r="AC180" i="5"/>
  <c r="AA245" i="4" s="1"/>
  <c r="AG180" i="5"/>
  <c r="AH245" i="4" s="1"/>
  <c r="AH175" i="11" s="1"/>
  <c r="AJ180" i="5"/>
  <c r="AJ245" i="4" s="1"/>
  <c r="AJ175" i="11" s="1"/>
  <c r="AM180" i="5"/>
  <c r="AL245" i="4" s="1"/>
  <c r="AL175" i="11" s="1"/>
  <c r="AO180" i="5"/>
  <c r="AP245" i="4" s="1"/>
  <c r="AP175" i="11" s="1"/>
  <c r="AQ180" i="5"/>
  <c r="AR245" i="4" s="1"/>
  <c r="AR175" i="11" s="1"/>
  <c r="AS180" i="5"/>
  <c r="AT245" i="4" s="1"/>
  <c r="AT175" i="11" s="1"/>
  <c r="AU180" i="5"/>
  <c r="AX245" i="4" s="1"/>
  <c r="AX175" i="11" s="1"/>
  <c r="AW180" i="5"/>
  <c r="AZ245" i="4" s="1"/>
  <c r="AZ175" i="11" s="1"/>
  <c r="AY180" i="5"/>
  <c r="BB245" i="4" s="1"/>
  <c r="BB175" i="11" s="1"/>
  <c r="K181" i="5"/>
  <c r="G246" i="4" s="1"/>
  <c r="N181" i="5"/>
  <c r="I246" i="4" s="1"/>
  <c r="Q181" i="5"/>
  <c r="K246" i="4" s="1"/>
  <c r="S181" i="5"/>
  <c r="O246" i="4" s="1"/>
  <c r="U181" i="5"/>
  <c r="Q246" i="4" s="1"/>
  <c r="W181" i="5"/>
  <c r="Y181"/>
  <c r="W246" i="4" s="1"/>
  <c r="AA181" i="5"/>
  <c r="AC181"/>
  <c r="AA246" i="4" s="1"/>
  <c r="AG181" i="5"/>
  <c r="AH246" i="4" s="1"/>
  <c r="AJ181" i="5"/>
  <c r="AJ246" i="4" s="1"/>
  <c r="AM181" i="5"/>
  <c r="AL246" i="4" s="1"/>
  <c r="AO181" i="5"/>
  <c r="AP246" i="4" s="1"/>
  <c r="AQ181" i="5"/>
  <c r="AR246" i="4" s="1"/>
  <c r="AS181" i="5"/>
  <c r="AT246" i="4" s="1"/>
  <c r="AU181" i="5"/>
  <c r="AX246" i="4" s="1"/>
  <c r="AW181" i="5"/>
  <c r="AZ246" i="4" s="1"/>
  <c r="AY181" i="5"/>
  <c r="BB246" i="4" s="1"/>
  <c r="K182" i="5"/>
  <c r="G247" i="4" s="1"/>
  <c r="N182" i="5"/>
  <c r="I247" i="4" s="1"/>
  <c r="Q182" i="5"/>
  <c r="K247" i="4" s="1"/>
  <c r="S182" i="5"/>
  <c r="O247" i="4" s="1"/>
  <c r="U182" i="5"/>
  <c r="Q247" i="4" s="1"/>
  <c r="W182" i="5"/>
  <c r="Y182"/>
  <c r="W247" i="4" s="1"/>
  <c r="AA182" i="5"/>
  <c r="Y247" i="4" s="1"/>
  <c r="AC182" i="5"/>
  <c r="AA247" i="4" s="1"/>
  <c r="AG182" i="5"/>
  <c r="AH247" i="4" s="1"/>
  <c r="AH177" i="11" s="1"/>
  <c r="AJ182" i="5"/>
  <c r="AJ247" i="4" s="1"/>
  <c r="AJ177" i="11" s="1"/>
  <c r="AM182" i="5"/>
  <c r="AL247" i="4" s="1"/>
  <c r="AL177" i="11" s="1"/>
  <c r="AO182" i="5"/>
  <c r="AP247" i="4" s="1"/>
  <c r="AP177" i="11" s="1"/>
  <c r="AQ182" i="5"/>
  <c r="AR247" i="4" s="1"/>
  <c r="AR177" i="11" s="1"/>
  <c r="AS182" i="5"/>
  <c r="AT247" i="4" s="1"/>
  <c r="AT177" i="11" s="1"/>
  <c r="AU182" i="5"/>
  <c r="AX247" i="4" s="1"/>
  <c r="AX177" i="11" s="1"/>
  <c r="AW182" i="5"/>
  <c r="AZ247" i="4" s="1"/>
  <c r="AZ177" i="11" s="1"/>
  <c r="AY182" i="5"/>
  <c r="BB247" i="4" s="1"/>
  <c r="BB177" i="11" s="1"/>
  <c r="K183" i="5"/>
  <c r="G248" i="4" s="1"/>
  <c r="N183" i="5"/>
  <c r="I248" i="4" s="1"/>
  <c r="Q183" i="5"/>
  <c r="K248" i="4" s="1"/>
  <c r="S183" i="5"/>
  <c r="O248" i="4" s="1"/>
  <c r="U183" i="5"/>
  <c r="Q248" i="4" s="1"/>
  <c r="W183" i="5"/>
  <c r="Y183"/>
  <c r="W248" i="4" s="1"/>
  <c r="AA183" i="5"/>
  <c r="Y248" i="4" s="1"/>
  <c r="AC183" i="5"/>
  <c r="AA248" i="4" s="1"/>
  <c r="AG183" i="5"/>
  <c r="AH248" i="4" s="1"/>
  <c r="AJ183" i="5"/>
  <c r="AJ248" i="4" s="1"/>
  <c r="AM183" i="5"/>
  <c r="AL248" i="4" s="1"/>
  <c r="AO183" i="5"/>
  <c r="AP248" i="4" s="1"/>
  <c r="AQ183" i="5"/>
  <c r="AR248" i="4" s="1"/>
  <c r="AS183" i="5"/>
  <c r="AT248" i="4" s="1"/>
  <c r="AU183" i="5"/>
  <c r="AX248" i="4" s="1"/>
  <c r="AW183" i="5"/>
  <c r="AZ248" i="4" s="1"/>
  <c r="AY183" i="5"/>
  <c r="BB248" i="4" s="1"/>
  <c r="K184" i="5"/>
  <c r="G249" i="4" s="1"/>
  <c r="N184" i="5"/>
  <c r="I249" i="4" s="1"/>
  <c r="Q184" i="5"/>
  <c r="K249" i="4" s="1"/>
  <c r="S184" i="5"/>
  <c r="O249" i="4" s="1"/>
  <c r="U184" i="5"/>
  <c r="Q249" i="4" s="1"/>
  <c r="W184" i="5"/>
  <c r="Y184"/>
  <c r="W249" i="4" s="1"/>
  <c r="AA184" i="5"/>
  <c r="Y249" i="4" s="1"/>
  <c r="AC184" i="5"/>
  <c r="AA249" i="4" s="1"/>
  <c r="AG184" i="5"/>
  <c r="AH249" i="4" s="1"/>
  <c r="AJ184" i="5"/>
  <c r="AJ249" i="4" s="1"/>
  <c r="AJ179" i="11" s="1"/>
  <c r="AM184" i="5"/>
  <c r="AL249" i="4" s="1"/>
  <c r="AL179" i="11" s="1"/>
  <c r="AO184" i="5"/>
  <c r="AP249" i="4" s="1"/>
  <c r="AQ184" i="5"/>
  <c r="AR249" i="4" s="1"/>
  <c r="AR179" i="11" s="1"/>
  <c r="AS184" i="5"/>
  <c r="AT249" i="4" s="1"/>
  <c r="AT179" i="11" s="1"/>
  <c r="AU184" i="5"/>
  <c r="AX249" i="4" s="1"/>
  <c r="AX179" i="11" s="1"/>
  <c r="AW184" i="5"/>
  <c r="AZ249" i="4" s="1"/>
  <c r="AZ179" i="11" s="1"/>
  <c r="AY184" i="5"/>
  <c r="BB249" i="4" s="1"/>
  <c r="K185" i="5"/>
  <c r="G250" i="4" s="1"/>
  <c r="N185" i="5"/>
  <c r="I250" i="4" s="1"/>
  <c r="Q185" i="5"/>
  <c r="K250" i="4" s="1"/>
  <c r="S185" i="5"/>
  <c r="O250" i="4" s="1"/>
  <c r="U185" i="5"/>
  <c r="Q250" i="4" s="1"/>
  <c r="W185" i="5"/>
  <c r="Y185"/>
  <c r="W250" i="4" s="1"/>
  <c r="AA185" i="5"/>
  <c r="Y250" i="4" s="1"/>
  <c r="AC185" i="5"/>
  <c r="AA250" i="4" s="1"/>
  <c r="AG185" i="5"/>
  <c r="AH250" i="4" s="1"/>
  <c r="AJ185" i="5"/>
  <c r="AJ250" i="4" s="1"/>
  <c r="AM185" i="5"/>
  <c r="AL250" i="4" s="1"/>
  <c r="AO185" i="5"/>
  <c r="AP250" i="4" s="1"/>
  <c r="AQ185" i="5"/>
  <c r="AR250" i="4" s="1"/>
  <c r="AS185" i="5"/>
  <c r="AT250" i="4" s="1"/>
  <c r="AU185" i="5"/>
  <c r="AX250" i="4" s="1"/>
  <c r="AW185" i="5"/>
  <c r="AZ250" i="4" s="1"/>
  <c r="AY185" i="5"/>
  <c r="BB250" i="4" s="1"/>
  <c r="K186" i="5"/>
  <c r="G251" i="4" s="1"/>
  <c r="N186" i="5"/>
  <c r="I251" i="4" s="1"/>
  <c r="Q186" i="5"/>
  <c r="K251" i="4" s="1"/>
  <c r="S186" i="5"/>
  <c r="O251" i="4" s="1"/>
  <c r="U186" i="5"/>
  <c r="Q251" i="4" s="1"/>
  <c r="W186" i="5"/>
  <c r="Y186"/>
  <c r="W251" i="4" s="1"/>
  <c r="AA186" i="5"/>
  <c r="Y251" i="4" s="1"/>
  <c r="AC186" i="5"/>
  <c r="AA251" i="4" s="1"/>
  <c r="AG186" i="5"/>
  <c r="AH251" i="4" s="1"/>
  <c r="AJ186" i="5"/>
  <c r="AJ251" i="4" s="1"/>
  <c r="AM186" i="5"/>
  <c r="AL251" i="4" s="1"/>
  <c r="AO186" i="5"/>
  <c r="AP251" i="4" s="1"/>
  <c r="AQ186" i="5"/>
  <c r="AR251" i="4" s="1"/>
  <c r="AS186" i="5"/>
  <c r="AT251" i="4" s="1"/>
  <c r="AU186" i="5"/>
  <c r="AX251" i="4" s="1"/>
  <c r="AW186" i="5"/>
  <c r="AZ251" i="4" s="1"/>
  <c r="AY186" i="5"/>
  <c r="BB251" i="4" s="1"/>
  <c r="K187" i="5"/>
  <c r="G252" i="4" s="1"/>
  <c r="N187" i="5"/>
  <c r="I252" i="4" s="1"/>
  <c r="Q187" i="5"/>
  <c r="K252" i="4" s="1"/>
  <c r="S187" i="5"/>
  <c r="O252" i="4" s="1"/>
  <c r="U187" i="5"/>
  <c r="Q252" i="4" s="1"/>
  <c r="W187" i="5"/>
  <c r="Y187"/>
  <c r="W252" i="4" s="1"/>
  <c r="AA187" i="5"/>
  <c r="Y252" i="4" s="1"/>
  <c r="AC187" i="5"/>
  <c r="AA252" i="4" s="1"/>
  <c r="AG187" i="5"/>
  <c r="AH252" i="4" s="1"/>
  <c r="AJ187" i="5"/>
  <c r="AJ252" i="4" s="1"/>
  <c r="AM187" i="5"/>
  <c r="AL252" i="4" s="1"/>
  <c r="AO187" i="5"/>
  <c r="AP252" i="4" s="1"/>
  <c r="AQ187" i="5"/>
  <c r="AR252" i="4" s="1"/>
  <c r="AS187" i="5"/>
  <c r="AT252" i="4" s="1"/>
  <c r="AU187" i="5"/>
  <c r="AX252" i="4" s="1"/>
  <c r="AW187" i="5"/>
  <c r="AZ252" i="4" s="1"/>
  <c r="AY187" i="5"/>
  <c r="BB252" i="4" s="1"/>
  <c r="K188" i="5"/>
  <c r="G267" i="4" s="1"/>
  <c r="G183" i="11" s="1"/>
  <c r="N188" i="5"/>
  <c r="I267" i="4" s="1"/>
  <c r="I183" i="11" s="1"/>
  <c r="Q188" i="5"/>
  <c r="K267" i="4" s="1"/>
  <c r="K183" i="11" s="1"/>
  <c r="S188" i="5"/>
  <c r="O267" i="4" s="1"/>
  <c r="O183" i="11" s="1"/>
  <c r="U188" i="5"/>
  <c r="Q267" i="4" s="1"/>
  <c r="Q183" i="11" s="1"/>
  <c r="W188" i="5"/>
  <c r="S267" i="4" s="1"/>
  <c r="S183" i="11" s="1"/>
  <c r="Y188" i="5"/>
  <c r="W267" i="4" s="1"/>
  <c r="W183" i="11" s="1"/>
  <c r="AA188" i="5"/>
  <c r="Y267" i="4" s="1"/>
  <c r="Y183" i="11" s="1"/>
  <c r="AC188" i="5"/>
  <c r="AA267" i="4" s="1"/>
  <c r="AA183" i="11" s="1"/>
  <c r="AG188" i="5"/>
  <c r="AH267" i="4" s="1"/>
  <c r="AH183" i="11" s="1"/>
  <c r="AJ188" i="5"/>
  <c r="AJ267" i="4" s="1"/>
  <c r="AJ183" i="11" s="1"/>
  <c r="AM188" i="5"/>
  <c r="AL267" i="4" s="1"/>
  <c r="AL183" i="11" s="1"/>
  <c r="AO188" i="5"/>
  <c r="AP267" i="4" s="1"/>
  <c r="AP183" i="11" s="1"/>
  <c r="AQ188" i="5"/>
  <c r="AR267" i="4" s="1"/>
  <c r="AR183" i="11" s="1"/>
  <c r="AS188" i="5"/>
  <c r="AT267" i="4" s="1"/>
  <c r="AT183" i="11" s="1"/>
  <c r="AU188" i="5"/>
  <c r="AX267" i="4" s="1"/>
  <c r="AX183" i="11" s="1"/>
  <c r="AW188" i="5"/>
  <c r="AZ267" i="4" s="1"/>
  <c r="AZ183" i="11" s="1"/>
  <c r="AY188" i="5"/>
  <c r="BB267" i="4" s="1"/>
  <c r="BB183" i="11" s="1"/>
  <c r="K189" i="5"/>
  <c r="G268" i="4" s="1"/>
  <c r="N189" i="5"/>
  <c r="I268" i="4" s="1"/>
  <c r="Q189" i="5"/>
  <c r="K268" i="4" s="1"/>
  <c r="S189" i="5"/>
  <c r="O268" i="4" s="1"/>
  <c r="U189" i="5"/>
  <c r="Q268" i="4" s="1"/>
  <c r="W189" i="5"/>
  <c r="Y189"/>
  <c r="W268" i="4" s="1"/>
  <c r="AA189" i="5"/>
  <c r="Y268" i="4" s="1"/>
  <c r="AC189" i="5"/>
  <c r="AA268" i="4" s="1"/>
  <c r="AG189" i="5"/>
  <c r="AH268" i="4" s="1"/>
  <c r="AH184" i="11" s="1"/>
  <c r="AJ189" i="5"/>
  <c r="AJ268" i="4" s="1"/>
  <c r="AJ184" i="11" s="1"/>
  <c r="AM189" i="5"/>
  <c r="AL268" i="4" s="1"/>
  <c r="AL184" i="11" s="1"/>
  <c r="AO189" i="5"/>
  <c r="AP268" i="4" s="1"/>
  <c r="AP184" i="11" s="1"/>
  <c r="AQ189" i="5"/>
  <c r="AR268" i="4" s="1"/>
  <c r="AR184" i="11" s="1"/>
  <c r="AS189" i="5"/>
  <c r="AT268" i="4" s="1"/>
  <c r="AT184" i="11" s="1"/>
  <c r="AU189" i="5"/>
  <c r="AX268" i="4" s="1"/>
  <c r="AX184" i="11" s="1"/>
  <c r="AW189" i="5"/>
  <c r="AZ268" i="4" s="1"/>
  <c r="AZ184" i="11" s="1"/>
  <c r="AY189" i="5"/>
  <c r="BB268" i="4" s="1"/>
  <c r="BB184" i="11" s="1"/>
  <c r="K190" i="5"/>
  <c r="G269" i="4" s="1"/>
  <c r="N190" i="5"/>
  <c r="I269" i="4" s="1"/>
  <c r="Q190" i="5"/>
  <c r="K269" i="4" s="1"/>
  <c r="S190" i="5"/>
  <c r="O269" i="4" s="1"/>
  <c r="U190" i="5"/>
  <c r="Q269" i="4" s="1"/>
  <c r="W190" i="5"/>
  <c r="Y190"/>
  <c r="W269" i="4" s="1"/>
  <c r="AA190" i="5"/>
  <c r="Y269" i="4" s="1"/>
  <c r="AC190" i="5"/>
  <c r="AA269" i="4" s="1"/>
  <c r="AG190" i="5"/>
  <c r="AH269" i="4" s="1"/>
  <c r="AJ190" i="5"/>
  <c r="AJ269" i="4" s="1"/>
  <c r="AM190" i="5"/>
  <c r="AL269" i="4" s="1"/>
  <c r="AO190" i="5"/>
  <c r="AP269" i="4" s="1"/>
  <c r="AQ190" i="5"/>
  <c r="AR269" i="4" s="1"/>
  <c r="AS190" i="5"/>
  <c r="AT269" i="4" s="1"/>
  <c r="AU190" i="5"/>
  <c r="AX269" i="4" s="1"/>
  <c r="AW190" i="5"/>
  <c r="AZ269" i="4" s="1"/>
  <c r="AY190" i="5"/>
  <c r="BB269" i="4" s="1"/>
  <c r="K191" i="5"/>
  <c r="G270" i="4" s="1"/>
  <c r="N191" i="5"/>
  <c r="I270" i="4" s="1"/>
  <c r="Q191" i="5"/>
  <c r="K270" i="4" s="1"/>
  <c r="S191" i="5"/>
  <c r="O270" i="4" s="1"/>
  <c r="U191" i="5"/>
  <c r="Q270" i="4" s="1"/>
  <c r="W191" i="5"/>
  <c r="Y191"/>
  <c r="W270" i="4" s="1"/>
  <c r="AA191" i="5"/>
  <c r="Y270" i="4" s="1"/>
  <c r="AC191" i="5"/>
  <c r="AA270" i="4" s="1"/>
  <c r="AG191" i="5"/>
  <c r="AH270" i="4" s="1"/>
  <c r="AJ191" i="5"/>
  <c r="AJ270" i="4" s="1"/>
  <c r="AM191" i="5"/>
  <c r="AL270" i="4" s="1"/>
  <c r="AO191" i="5"/>
  <c r="AP270" i="4" s="1"/>
  <c r="AQ191" i="5"/>
  <c r="AR270" i="4" s="1"/>
  <c r="AR186" i="11" s="1"/>
  <c r="AS191" i="5"/>
  <c r="AT270" i="4" s="1"/>
  <c r="AT186" i="11" s="1"/>
  <c r="AU191" i="5"/>
  <c r="AX270" i="4" s="1"/>
  <c r="AX186" i="11" s="1"/>
  <c r="AW191" i="5"/>
  <c r="AZ270" i="4" s="1"/>
  <c r="AZ186" i="11" s="1"/>
  <c r="AY191" i="5"/>
  <c r="BB270" i="4" s="1"/>
  <c r="K192" i="5"/>
  <c r="G271" i="4" s="1"/>
  <c r="N192" i="5"/>
  <c r="I271" i="4" s="1"/>
  <c r="Q192" i="5"/>
  <c r="K271" i="4" s="1"/>
  <c r="S192" i="5"/>
  <c r="O271" i="4" s="1"/>
  <c r="U192" i="5"/>
  <c r="Q271" i="4" s="1"/>
  <c r="W192" i="5"/>
  <c r="Y192"/>
  <c r="W271" i="4" s="1"/>
  <c r="AA192" i="5"/>
  <c r="Y271" i="4" s="1"/>
  <c r="AC192" i="5"/>
  <c r="AA271" i="4" s="1"/>
  <c r="AG192" i="5"/>
  <c r="AH271" i="4" s="1"/>
  <c r="AJ192" i="5"/>
  <c r="AJ271" i="4" s="1"/>
  <c r="AM192" i="5"/>
  <c r="AL271" i="4" s="1"/>
  <c r="AO192" i="5"/>
  <c r="AP271" i="4" s="1"/>
  <c r="AQ192" i="5"/>
  <c r="AR271" i="4" s="1"/>
  <c r="AS192" i="5"/>
  <c r="AT271" i="4" s="1"/>
  <c r="AU192" i="5"/>
  <c r="AX271" i="4" s="1"/>
  <c r="AW192" i="5"/>
  <c r="AZ271" i="4" s="1"/>
  <c r="AY192" i="5"/>
  <c r="BB271" i="4" s="1"/>
  <c r="K193" i="5"/>
  <c r="G272" i="4" s="1"/>
  <c r="N193" i="5"/>
  <c r="I272" i="4" s="1"/>
  <c r="Q193" i="5"/>
  <c r="K272" i="4" s="1"/>
  <c r="S193" i="5"/>
  <c r="O272" i="4" s="1"/>
  <c r="U193" i="5"/>
  <c r="Q272" i="4" s="1"/>
  <c r="W193" i="5"/>
  <c r="Y193"/>
  <c r="W272" i="4" s="1"/>
  <c r="AA193" i="5"/>
  <c r="Y272" i="4" s="1"/>
  <c r="AC193" i="5"/>
  <c r="AA272" i="4" s="1"/>
  <c r="AG193" i="5"/>
  <c r="AH272" i="4" s="1"/>
  <c r="AJ193" i="5"/>
  <c r="AJ272" i="4" s="1"/>
  <c r="AJ188" i="11" s="1"/>
  <c r="AM193" i="5"/>
  <c r="AL272" i="4" s="1"/>
  <c r="AL188" i="11" s="1"/>
  <c r="AO193" i="5"/>
  <c r="AP272" i="4" s="1"/>
  <c r="AQ193" i="5"/>
  <c r="AR272" i="4" s="1"/>
  <c r="AR188" i="11" s="1"/>
  <c r="AS193" i="5"/>
  <c r="AT272" i="4" s="1"/>
  <c r="AT188" i="11" s="1"/>
  <c r="AU193" i="5"/>
  <c r="AX272" i="4" s="1"/>
  <c r="AX188" i="11" s="1"/>
  <c r="AW193" i="5"/>
  <c r="AZ272" i="4" s="1"/>
  <c r="AZ188" i="11" s="1"/>
  <c r="AY193" i="5"/>
  <c r="BB272" i="4" s="1"/>
  <c r="K194" i="5"/>
  <c r="G273" i="4" s="1"/>
  <c r="N194" i="5"/>
  <c r="I273" i="4" s="1"/>
  <c r="Q194" i="5"/>
  <c r="K273" i="4" s="1"/>
  <c r="S194" i="5"/>
  <c r="O273" i="4" s="1"/>
  <c r="U194" i="5"/>
  <c r="Q273" i="4" s="1"/>
  <c r="W194" i="5"/>
  <c r="Y194"/>
  <c r="W273" i="4" s="1"/>
  <c r="AA194" i="5"/>
  <c r="Y273" i="4" s="1"/>
  <c r="AC194" i="5"/>
  <c r="AA273" i="4" s="1"/>
  <c r="AG194" i="5"/>
  <c r="AH273" i="4" s="1"/>
  <c r="AJ194" i="5"/>
  <c r="AJ273" i="4" s="1"/>
  <c r="AM194" i="5"/>
  <c r="AL273" i="4" s="1"/>
  <c r="AO194" i="5"/>
  <c r="AP273" i="4" s="1"/>
  <c r="AQ194" i="5"/>
  <c r="AR273" i="4" s="1"/>
  <c r="AS194" i="5"/>
  <c r="AT273" i="4" s="1"/>
  <c r="AU194" i="5"/>
  <c r="AX273" i="4" s="1"/>
  <c r="AW194" i="5"/>
  <c r="AZ273" i="4" s="1"/>
  <c r="AY194" i="5"/>
  <c r="BB273" i="4" s="1"/>
  <c r="K195" i="5"/>
  <c r="G274" i="4" s="1"/>
  <c r="N195" i="5"/>
  <c r="I274" i="4" s="1"/>
  <c r="Q195" i="5"/>
  <c r="K274" i="4" s="1"/>
  <c r="S195" i="5"/>
  <c r="O274" i="4" s="1"/>
  <c r="U195" i="5"/>
  <c r="Q274" i="4" s="1"/>
  <c r="W195" i="5"/>
  <c r="Y195"/>
  <c r="W274" i="4" s="1"/>
  <c r="AA195" i="5"/>
  <c r="Y274" i="4" s="1"/>
  <c r="AC195" i="5"/>
  <c r="AA274" i="4" s="1"/>
  <c r="AG195" i="5"/>
  <c r="AH274" i="4" s="1"/>
  <c r="AJ195" i="5"/>
  <c r="AJ274" i="4" s="1"/>
  <c r="AJ190" i="11" s="1"/>
  <c r="AM195" i="5"/>
  <c r="AL274" i="4" s="1"/>
  <c r="AL190" i="11" s="1"/>
  <c r="AO195" i="5"/>
  <c r="AP274" i="4" s="1"/>
  <c r="AQ195" i="5"/>
  <c r="AR274" i="4" s="1"/>
  <c r="AR190" i="11" s="1"/>
  <c r="AS195" i="5"/>
  <c r="AT274" i="4" s="1"/>
  <c r="AT190" i="11" s="1"/>
  <c r="AU195" i="5"/>
  <c r="AX274" i="4" s="1"/>
  <c r="AX190" i="11" s="1"/>
  <c r="AW195" i="5"/>
  <c r="AZ274" i="4" s="1"/>
  <c r="AZ190" i="11" s="1"/>
  <c r="AY195" i="5"/>
  <c r="BB274" i="4" s="1"/>
  <c r="K196" i="5"/>
  <c r="G275" i="4" s="1"/>
  <c r="N196" i="5"/>
  <c r="I275" i="4" s="1"/>
  <c r="Q196" i="5"/>
  <c r="K275" i="4" s="1"/>
  <c r="S196" i="5"/>
  <c r="O275" i="4" s="1"/>
  <c r="U196" i="5"/>
  <c r="Q275" i="4" s="1"/>
  <c r="W196" i="5"/>
  <c r="Y196"/>
  <c r="W275" i="4" s="1"/>
  <c r="AA196" i="5"/>
  <c r="Y275" i="4" s="1"/>
  <c r="AC196" i="5"/>
  <c r="AA275" i="4" s="1"/>
  <c r="AG196" i="5"/>
  <c r="AH275" i="4" s="1"/>
  <c r="AJ196" i="5"/>
  <c r="AJ275" i="4" s="1"/>
  <c r="AM196" i="5"/>
  <c r="AL275" i="4" s="1"/>
  <c r="AO196" i="5"/>
  <c r="AP275" i="4" s="1"/>
  <c r="AQ196" i="5"/>
  <c r="AR275" i="4" s="1"/>
  <c r="AS196" i="5"/>
  <c r="AT275" i="4" s="1"/>
  <c r="AU196" i="5"/>
  <c r="AX275" i="4" s="1"/>
  <c r="AW196" i="5"/>
  <c r="AZ275" i="4" s="1"/>
  <c r="AY196" i="5"/>
  <c r="BB275" i="4" s="1"/>
  <c r="K197" i="5"/>
  <c r="G276" i="4" s="1"/>
  <c r="N197" i="5"/>
  <c r="I276" i="4" s="1"/>
  <c r="Q197" i="5"/>
  <c r="K276" i="4" s="1"/>
  <c r="S197" i="5"/>
  <c r="O276" i="4" s="1"/>
  <c r="U197" i="5"/>
  <c r="Q276" i="4" s="1"/>
  <c r="W197" i="5"/>
  <c r="Y197"/>
  <c r="W276" i="4" s="1"/>
  <c r="AA197" i="5"/>
  <c r="Y276" i="4" s="1"/>
  <c r="AC197" i="5"/>
  <c r="AA276" i="4" s="1"/>
  <c r="AG197" i="5"/>
  <c r="AH276" i="4" s="1"/>
  <c r="AH192" i="11" s="1"/>
  <c r="AJ197" i="5"/>
  <c r="AJ276" i="4" s="1"/>
  <c r="AJ192" i="11" s="1"/>
  <c r="AM197" i="5"/>
  <c r="AL276" i="4" s="1"/>
  <c r="AL192" i="11" s="1"/>
  <c r="AO197" i="5"/>
  <c r="AP276" i="4" s="1"/>
  <c r="AP192" i="11" s="1"/>
  <c r="AQ197" i="5"/>
  <c r="AR276" i="4" s="1"/>
  <c r="AR192" i="11" s="1"/>
  <c r="AS197" i="5"/>
  <c r="AT276" i="4" s="1"/>
  <c r="AT192" i="11" s="1"/>
  <c r="AU197" i="5"/>
  <c r="AX276" i="4" s="1"/>
  <c r="AX192" i="11" s="1"/>
  <c r="AW197" i="5"/>
  <c r="AZ276" i="4" s="1"/>
  <c r="AZ192" i="11" s="1"/>
  <c r="AY197" i="5"/>
  <c r="BB276" i="4" s="1"/>
  <c r="BB192" i="11" s="1"/>
  <c r="K198" i="5"/>
  <c r="G277" i="4" s="1"/>
  <c r="N198" i="5"/>
  <c r="I277" i="4" s="1"/>
  <c r="Q198" i="5"/>
  <c r="K277" i="4" s="1"/>
  <c r="S198" i="5"/>
  <c r="O277" i="4" s="1"/>
  <c r="U198" i="5"/>
  <c r="Q277" i="4" s="1"/>
  <c r="W198" i="5"/>
  <c r="Y198"/>
  <c r="W277" i="4" s="1"/>
  <c r="AA198" i="5"/>
  <c r="Y277" i="4" s="1"/>
  <c r="AC198" i="5"/>
  <c r="AA277" i="4" s="1"/>
  <c r="AG198" i="5"/>
  <c r="AH277" i="4" s="1"/>
  <c r="AJ198" i="5"/>
  <c r="AJ277" i="4" s="1"/>
  <c r="AM198" i="5"/>
  <c r="AL277" i="4" s="1"/>
  <c r="AO198" i="5"/>
  <c r="AP277" i="4" s="1"/>
  <c r="AQ198" i="5"/>
  <c r="AR277" i="4" s="1"/>
  <c r="AS198" i="5"/>
  <c r="AT277" i="4" s="1"/>
  <c r="AU198" i="5"/>
  <c r="AX277" i="4" s="1"/>
  <c r="AW198" i="5"/>
  <c r="AZ277" i="4" s="1"/>
  <c r="AY198" i="5"/>
  <c r="BB277" i="4" s="1"/>
  <c r="K199" i="5"/>
  <c r="G278" i="4" s="1"/>
  <c r="N199" i="5"/>
  <c r="I278" i="4" s="1"/>
  <c r="Q199" i="5"/>
  <c r="K278" i="4" s="1"/>
  <c r="S199" i="5"/>
  <c r="O278" i="4" s="1"/>
  <c r="U199" i="5"/>
  <c r="Q278" i="4" s="1"/>
  <c r="W199" i="5"/>
  <c r="Y199"/>
  <c r="W278" i="4" s="1"/>
  <c r="AA199" i="5"/>
  <c r="Y278" i="4" s="1"/>
  <c r="AC199" i="5"/>
  <c r="AA278" i="4" s="1"/>
  <c r="AG199" i="5"/>
  <c r="AH278" i="4" s="1"/>
  <c r="AJ199" i="5"/>
  <c r="AJ278" i="4" s="1"/>
  <c r="AJ194" i="11" s="1"/>
  <c r="AM199" i="5"/>
  <c r="AL278" i="4" s="1"/>
  <c r="AL194" i="11" s="1"/>
  <c r="AO199" i="5"/>
  <c r="AP278" i="4" s="1"/>
  <c r="AP194" i="11" s="1"/>
  <c r="AQ199" i="5"/>
  <c r="AR278" i="4" s="1"/>
  <c r="AR194" i="11" s="1"/>
  <c r="AS199" i="5"/>
  <c r="AT278" i="4" s="1"/>
  <c r="AT194" i="11" s="1"/>
  <c r="AU199" i="5"/>
  <c r="AX278" i="4" s="1"/>
  <c r="AX194" i="11" s="1"/>
  <c r="AW199" i="5"/>
  <c r="AZ278" i="4" s="1"/>
  <c r="AZ194" i="11" s="1"/>
  <c r="AY199" i="5"/>
  <c r="BB278" i="4" s="1"/>
  <c r="BB194" i="11" s="1"/>
  <c r="K200" i="5"/>
  <c r="G279" i="4" s="1"/>
  <c r="N200" i="5"/>
  <c r="I279" i="4" s="1"/>
  <c r="Q200" i="5"/>
  <c r="K279" i="4" s="1"/>
  <c r="S200" i="5"/>
  <c r="O279" i="4" s="1"/>
  <c r="U200" i="5"/>
  <c r="Q279" i="4" s="1"/>
  <c r="W200" i="5"/>
  <c r="Y200"/>
  <c r="W279" i="4" s="1"/>
  <c r="AA200" i="5"/>
  <c r="Y279" i="4" s="1"/>
  <c r="AC200" i="5"/>
  <c r="AA279" i="4" s="1"/>
  <c r="AG200" i="5"/>
  <c r="AH279" i="4" s="1"/>
  <c r="AJ200" i="5"/>
  <c r="AJ279" i="4" s="1"/>
  <c r="AM200" i="5"/>
  <c r="AL279" i="4" s="1"/>
  <c r="AO200" i="5"/>
  <c r="AP279" i="4" s="1"/>
  <c r="AQ200" i="5"/>
  <c r="AR279" i="4" s="1"/>
  <c r="AS200" i="5"/>
  <c r="AT279" i="4" s="1"/>
  <c r="AU200" i="5"/>
  <c r="AX279" i="4" s="1"/>
  <c r="AW200" i="5"/>
  <c r="AZ279" i="4" s="1"/>
  <c r="AY200" i="5"/>
  <c r="BB279" i="4" s="1"/>
  <c r="K201" i="5"/>
  <c r="G280" i="4" s="1"/>
  <c r="N201" i="5"/>
  <c r="I280" i="4" s="1"/>
  <c r="Q201" i="5"/>
  <c r="K280" i="4" s="1"/>
  <c r="S201" i="5"/>
  <c r="O280" i="4" s="1"/>
  <c r="U201" i="5"/>
  <c r="Q280" i="4" s="1"/>
  <c r="W201" i="5"/>
  <c r="Y201"/>
  <c r="W280" i="4" s="1"/>
  <c r="AA201" i="5"/>
  <c r="Y280" i="4" s="1"/>
  <c r="AC201" i="5"/>
  <c r="AA280" i="4" s="1"/>
  <c r="AG201" i="5"/>
  <c r="AH280" i="4" s="1"/>
  <c r="AJ201" i="5"/>
  <c r="AJ280" i="4" s="1"/>
  <c r="AJ196" i="11" s="1"/>
  <c r="AM201" i="5"/>
  <c r="AL280" i="4" s="1"/>
  <c r="AL196" i="11" s="1"/>
  <c r="AO201" i="5"/>
  <c r="AP280" i="4" s="1"/>
  <c r="AQ201" i="5"/>
  <c r="AR280" i="4" s="1"/>
  <c r="AR196" i="11" s="1"/>
  <c r="AS201" i="5"/>
  <c r="AT280" i="4" s="1"/>
  <c r="AT196" i="11" s="1"/>
  <c r="AU201" i="5"/>
  <c r="AX280" i="4" s="1"/>
  <c r="AX196" i="11" s="1"/>
  <c r="AW201" i="5"/>
  <c r="AZ280" i="4" s="1"/>
  <c r="AZ196" i="11" s="1"/>
  <c r="AY201" i="5"/>
  <c r="BB280" i="4" s="1"/>
  <c r="K202" i="5"/>
  <c r="G281" i="4" s="1"/>
  <c r="N202" i="5"/>
  <c r="I281" i="4" s="1"/>
  <c r="Q202" i="5"/>
  <c r="K281" i="4" s="1"/>
  <c r="S202" i="5"/>
  <c r="O281" i="4" s="1"/>
  <c r="U202" i="5"/>
  <c r="Q281" i="4" s="1"/>
  <c r="W202" i="5"/>
  <c r="Y202"/>
  <c r="W281" i="4" s="1"/>
  <c r="AA202" i="5"/>
  <c r="Y281" i="4" s="1"/>
  <c r="AC202" i="5"/>
  <c r="AA281" i="4" s="1"/>
  <c r="AG202" i="5"/>
  <c r="AH281" i="4" s="1"/>
  <c r="AJ202" i="5"/>
  <c r="AJ281" i="4" s="1"/>
  <c r="AM202" i="5"/>
  <c r="AL281" i="4" s="1"/>
  <c r="AO202" i="5"/>
  <c r="AP281" i="4" s="1"/>
  <c r="AQ202" i="5"/>
  <c r="AR281" i="4" s="1"/>
  <c r="AS202" i="5"/>
  <c r="AT281" i="4" s="1"/>
  <c r="AU202" i="5"/>
  <c r="AX281" i="4" s="1"/>
  <c r="AW202" i="5"/>
  <c r="AZ281" i="4" s="1"/>
  <c r="AY202" i="5"/>
  <c r="BB281" i="4" s="1"/>
  <c r="K203" i="5"/>
  <c r="G282" i="4" s="1"/>
  <c r="N203" i="5"/>
  <c r="I282" i="4" s="1"/>
  <c r="Q203" i="5"/>
  <c r="K282" i="4" s="1"/>
  <c r="S203" i="5"/>
  <c r="O282" i="4" s="1"/>
  <c r="U203" i="5"/>
  <c r="Q282" i="4" s="1"/>
  <c r="W203" i="5"/>
  <c r="Y203"/>
  <c r="W282" i="4" s="1"/>
  <c r="AA203" i="5"/>
  <c r="Y282" i="4" s="1"/>
  <c r="AC203" i="5"/>
  <c r="AA282" i="4" s="1"/>
  <c r="AG203" i="5"/>
  <c r="AH282" i="4" s="1"/>
  <c r="AH198" i="11" s="1"/>
  <c r="AJ203" i="5"/>
  <c r="AJ282" i="4" s="1"/>
  <c r="AJ198" i="11" s="1"/>
  <c r="AM203" i="5"/>
  <c r="AL282" i="4" s="1"/>
  <c r="AL198" i="11" s="1"/>
  <c r="AO203" i="5"/>
  <c r="AP282" i="4" s="1"/>
  <c r="AP198" i="11" s="1"/>
  <c r="AQ203" i="5"/>
  <c r="AR282" i="4" s="1"/>
  <c r="AR198" i="11" s="1"/>
  <c r="AS203" i="5"/>
  <c r="AT282" i="4" s="1"/>
  <c r="AT198" i="11" s="1"/>
  <c r="AU203" i="5"/>
  <c r="AX282" i="4" s="1"/>
  <c r="AX198" i="11" s="1"/>
  <c r="AW203" i="5"/>
  <c r="AZ282" i="4" s="1"/>
  <c r="AZ198" i="11" s="1"/>
  <c r="AY203" i="5"/>
  <c r="BB282" i="4" s="1"/>
  <c r="K204" i="5"/>
  <c r="G283" i="4" s="1"/>
  <c r="N204" i="5"/>
  <c r="I283" i="4" s="1"/>
  <c r="Q204" i="5"/>
  <c r="K283" i="4" s="1"/>
  <c r="S204" i="5"/>
  <c r="O283" i="4" s="1"/>
  <c r="U204" i="5"/>
  <c r="Q283" i="4" s="1"/>
  <c r="W204" i="5"/>
  <c r="Y204"/>
  <c r="W283" i="4" s="1"/>
  <c r="AA204" i="5"/>
  <c r="Y283" i="4" s="1"/>
  <c r="AC204" i="5"/>
  <c r="AA283" i="4" s="1"/>
  <c r="AG204" i="5"/>
  <c r="AH283" i="4" s="1"/>
  <c r="AJ204" i="5"/>
  <c r="AJ283" i="4" s="1"/>
  <c r="AM204" i="5"/>
  <c r="AL283" i="4" s="1"/>
  <c r="AO204" i="5"/>
  <c r="AP283" i="4" s="1"/>
  <c r="AQ204" i="5"/>
  <c r="AR283" i="4" s="1"/>
  <c r="AS204" i="5"/>
  <c r="AT283" i="4" s="1"/>
  <c r="AU204" i="5"/>
  <c r="AX283" i="4" s="1"/>
  <c r="AW204" i="5"/>
  <c r="AZ283" i="4" s="1"/>
  <c r="AY204" i="5"/>
  <c r="BB283" i="4" s="1"/>
  <c r="K205" i="5"/>
  <c r="G284" i="4" s="1"/>
  <c r="N205" i="5"/>
  <c r="I284" i="4" s="1"/>
  <c r="Q205" i="5"/>
  <c r="K284" i="4" s="1"/>
  <c r="S205" i="5"/>
  <c r="O284" i="4" s="1"/>
  <c r="U205" i="5"/>
  <c r="Q284" i="4" s="1"/>
  <c r="W205" i="5"/>
  <c r="Y205"/>
  <c r="W284" i="4" s="1"/>
  <c r="AA205" i="5"/>
  <c r="Y284" i="4" s="1"/>
  <c r="AC205" i="5"/>
  <c r="AA284" i="4" s="1"/>
  <c r="AG205" i="5"/>
  <c r="AH284" i="4" s="1"/>
  <c r="AJ205" i="5"/>
  <c r="AJ284" i="4" s="1"/>
  <c r="AJ200" i="11" s="1"/>
  <c r="AM205" i="5"/>
  <c r="AL284" i="4" s="1"/>
  <c r="AL200" i="11" s="1"/>
  <c r="AO205" i="5"/>
  <c r="AP284" i="4" s="1"/>
  <c r="AQ205" i="5"/>
  <c r="AR284" i="4" s="1"/>
  <c r="AR200" i="11" s="1"/>
  <c r="AS205" i="5"/>
  <c r="AT284" i="4" s="1"/>
  <c r="AT200" i="11" s="1"/>
  <c r="AU205" i="5"/>
  <c r="AX284" i="4" s="1"/>
  <c r="AX200" i="11" s="1"/>
  <c r="AW205" i="5"/>
  <c r="AZ284" i="4" s="1"/>
  <c r="AZ200" i="11" s="1"/>
  <c r="AY205" i="5"/>
  <c r="BB284" i="4" s="1"/>
  <c r="K206" i="5"/>
  <c r="G285" i="4" s="1"/>
  <c r="N206" i="5"/>
  <c r="I285" i="4" s="1"/>
  <c r="Q206" i="5"/>
  <c r="K285" i="4" s="1"/>
  <c r="S206" i="5"/>
  <c r="O285" i="4" s="1"/>
  <c r="U206" i="5"/>
  <c r="Q285" i="4" s="1"/>
  <c r="W206" i="5"/>
  <c r="Y206"/>
  <c r="W285" i="4" s="1"/>
  <c r="AA206" i="5"/>
  <c r="Y285" i="4" s="1"/>
  <c r="AC206" i="5"/>
  <c r="AA285" i="4" s="1"/>
  <c r="AG206" i="5"/>
  <c r="AH285" i="4" s="1"/>
  <c r="AJ206" i="5"/>
  <c r="AJ285" i="4" s="1"/>
  <c r="AM206" i="5"/>
  <c r="AL285" i="4" s="1"/>
  <c r="AL201" i="11" s="1"/>
  <c r="AO206" i="5"/>
  <c r="AP285" i="4" s="1"/>
  <c r="AP201" i="11" s="1"/>
  <c r="AQ206" i="5"/>
  <c r="AR285" i="4" s="1"/>
  <c r="AR201" i="11" s="1"/>
  <c r="AS206" i="5"/>
  <c r="AT285" i="4" s="1"/>
  <c r="AT201" i="11" s="1"/>
  <c r="AU206" i="5"/>
  <c r="AX285" i="4" s="1"/>
  <c r="AX201" i="11" s="1"/>
  <c r="AW206" i="5"/>
  <c r="AZ285" i="4" s="1"/>
  <c r="AZ201" i="11" s="1"/>
  <c r="AY206" i="5"/>
  <c r="BB285" i="4" s="1"/>
  <c r="BB201" i="11" s="1"/>
  <c r="K207" i="5"/>
  <c r="G286" i="4" s="1"/>
  <c r="N207" i="5"/>
  <c r="I286" i="4" s="1"/>
  <c r="Q207" i="5"/>
  <c r="K286" i="4" s="1"/>
  <c r="S207" i="5"/>
  <c r="O286" i="4" s="1"/>
  <c r="U207" i="5"/>
  <c r="Q286" i="4" s="1"/>
  <c r="W207" i="5"/>
  <c r="Y207"/>
  <c r="W286" i="4" s="1"/>
  <c r="AA207" i="5"/>
  <c r="Y286" i="4" s="1"/>
  <c r="AC207" i="5"/>
  <c r="AA286" i="4" s="1"/>
  <c r="AG207" i="5"/>
  <c r="AH286" i="4" s="1"/>
  <c r="AJ207" i="5"/>
  <c r="AJ286" i="4" s="1"/>
  <c r="AM207" i="5"/>
  <c r="AL286" i="4" s="1"/>
  <c r="AO207" i="5"/>
  <c r="AP286" i="4" s="1"/>
  <c r="AQ207" i="5"/>
  <c r="AR286" i="4" s="1"/>
  <c r="AS207" i="5"/>
  <c r="AT286" i="4" s="1"/>
  <c r="AU207" i="5"/>
  <c r="AX286" i="4" s="1"/>
  <c r="AW207" i="5"/>
  <c r="AZ286" i="4" s="1"/>
  <c r="AY207" i="5"/>
  <c r="BB286" i="4" s="1"/>
  <c r="K208" i="5"/>
  <c r="G287" i="4" s="1"/>
  <c r="N208" i="5"/>
  <c r="I287" i="4" s="1"/>
  <c r="Q208" i="5"/>
  <c r="K287" i="4" s="1"/>
  <c r="S208" i="5"/>
  <c r="O287" i="4" s="1"/>
  <c r="U208" i="5"/>
  <c r="Q287" i="4" s="1"/>
  <c r="W208" i="5"/>
  <c r="Y208"/>
  <c r="W287" i="4" s="1"/>
  <c r="AA208" i="5"/>
  <c r="Y287" i="4" s="1"/>
  <c r="AC208" i="5"/>
  <c r="AA287" i="4" s="1"/>
  <c r="AG208" i="5"/>
  <c r="AH287" i="4" s="1"/>
  <c r="AH203" i="11" s="1"/>
  <c r="AJ208" i="5"/>
  <c r="AJ287" i="4" s="1"/>
  <c r="AJ203" i="11" s="1"/>
  <c r="AM208" i="5"/>
  <c r="AL287" i="4" s="1"/>
  <c r="AL203" i="11" s="1"/>
  <c r="AO208" i="5"/>
  <c r="AP287" i="4" s="1"/>
  <c r="AP203" i="11" s="1"/>
  <c r="AQ208" i="5"/>
  <c r="AR287" i="4" s="1"/>
  <c r="AR203" i="11" s="1"/>
  <c r="AS208" i="5"/>
  <c r="AT287" i="4" s="1"/>
  <c r="AT203" i="11" s="1"/>
  <c r="AU208" i="5"/>
  <c r="AX287" i="4" s="1"/>
  <c r="AX203" i="11" s="1"/>
  <c r="AW208" i="5"/>
  <c r="AZ287" i="4" s="1"/>
  <c r="AZ203" i="11" s="1"/>
  <c r="AY208" i="5"/>
  <c r="BB287" i="4" s="1"/>
  <c r="BB203" i="11" s="1"/>
  <c r="K209" i="5"/>
  <c r="G288" i="4" s="1"/>
  <c r="N209" i="5"/>
  <c r="I288" i="4" s="1"/>
  <c r="Q209" i="5"/>
  <c r="K288" i="4" s="1"/>
  <c r="S209" i="5"/>
  <c r="O288" i="4" s="1"/>
  <c r="U209" i="5"/>
  <c r="Q288" i="4" s="1"/>
  <c r="W209" i="5"/>
  <c r="Y209"/>
  <c r="W288" i="4" s="1"/>
  <c r="AA209" i="5"/>
  <c r="Y288" i="4" s="1"/>
  <c r="AC209" i="5"/>
  <c r="AA288" i="4" s="1"/>
  <c r="AG209" i="5"/>
  <c r="AH288" i="4" s="1"/>
  <c r="AJ209" i="5"/>
  <c r="AJ288" i="4" s="1"/>
  <c r="AM209" i="5"/>
  <c r="AL288" i="4" s="1"/>
  <c r="AO209" i="5"/>
  <c r="AP288" i="4" s="1"/>
  <c r="AQ209" i="5"/>
  <c r="AR288" i="4" s="1"/>
  <c r="AS209" i="5"/>
  <c r="AT288" i="4" s="1"/>
  <c r="AU209" i="5"/>
  <c r="AX288" i="4" s="1"/>
  <c r="AW209" i="5"/>
  <c r="AZ288" i="4" s="1"/>
  <c r="AY209" i="5"/>
  <c r="BB288" i="4" s="1"/>
  <c r="K210" i="5"/>
  <c r="G289" i="4" s="1"/>
  <c r="N210" i="5"/>
  <c r="I289" i="4" s="1"/>
  <c r="Q210" i="5"/>
  <c r="K289" i="4" s="1"/>
  <c r="S210" i="5"/>
  <c r="O289" i="4" s="1"/>
  <c r="U210" i="5"/>
  <c r="Q289" i="4" s="1"/>
  <c r="W210" i="5"/>
  <c r="Y210"/>
  <c r="W289" i="4" s="1"/>
  <c r="AA210" i="5"/>
  <c r="Y289" i="4" s="1"/>
  <c r="AC210" i="5"/>
  <c r="AA289" i="4" s="1"/>
  <c r="AG210" i="5"/>
  <c r="AH289" i="4" s="1"/>
  <c r="AH205" i="11" s="1"/>
  <c r="AJ210" i="5"/>
  <c r="AJ289" i="4" s="1"/>
  <c r="AJ205" i="11" s="1"/>
  <c r="AM210" i="5"/>
  <c r="AL289" i="4" s="1"/>
  <c r="AL205" i="11" s="1"/>
  <c r="AO210" i="5"/>
  <c r="AP289" i="4" s="1"/>
  <c r="AP205" i="11" s="1"/>
  <c r="AQ210" i="5"/>
  <c r="AR289" i="4" s="1"/>
  <c r="AR205" i="11" s="1"/>
  <c r="AS210" i="5"/>
  <c r="AT289" i="4" s="1"/>
  <c r="AT205" i="11" s="1"/>
  <c r="AU210" i="5"/>
  <c r="AX289" i="4" s="1"/>
  <c r="AX205" i="11" s="1"/>
  <c r="AW210" i="5"/>
  <c r="AZ289" i="4" s="1"/>
  <c r="AZ205" i="11" s="1"/>
  <c r="AY210" i="5"/>
  <c r="BB289" i="4" s="1"/>
  <c r="BB205" i="11" s="1"/>
  <c r="K211" i="5"/>
  <c r="G290" i="4" s="1"/>
  <c r="N211" i="5"/>
  <c r="I290" i="4" s="1"/>
  <c r="Q211" i="5"/>
  <c r="K290" i="4" s="1"/>
  <c r="S211" i="5"/>
  <c r="O290" i="4" s="1"/>
  <c r="U211" i="5"/>
  <c r="Q290" i="4" s="1"/>
  <c r="W211" i="5"/>
  <c r="S290" i="4" s="1"/>
  <c r="Y211" i="5"/>
  <c r="W290" i="4" s="1"/>
  <c r="AA211" i="5"/>
  <c r="Y290" i="4" s="1"/>
  <c r="AC211" i="5"/>
  <c r="AA290" i="4" s="1"/>
  <c r="AG211" i="5"/>
  <c r="AH290" i="4" s="1"/>
  <c r="AJ211" i="5"/>
  <c r="AJ290" i="4" s="1"/>
  <c r="AM211" i="5"/>
  <c r="AL290" i="4" s="1"/>
  <c r="AO211" i="5"/>
  <c r="AP290" i="4" s="1"/>
  <c r="AQ211" i="5"/>
  <c r="AR290" i="4" s="1"/>
  <c r="AS211" i="5"/>
  <c r="AT290" i="4" s="1"/>
  <c r="AU211" i="5"/>
  <c r="AX290" i="4" s="1"/>
  <c r="AW211" i="5"/>
  <c r="AZ290" i="4" s="1"/>
  <c r="AY211" i="5"/>
  <c r="BB290" i="4" s="1"/>
  <c r="K212" i="5"/>
  <c r="G291" i="4" s="1"/>
  <c r="N212" i="5"/>
  <c r="I291" i="4" s="1"/>
  <c r="Q212" i="5"/>
  <c r="K291" i="4" s="1"/>
  <c r="S212" i="5"/>
  <c r="O291" i="4" s="1"/>
  <c r="U212" i="5"/>
  <c r="Q291" i="4" s="1"/>
  <c r="W212" i="5"/>
  <c r="Y212"/>
  <c r="W291" i="4" s="1"/>
  <c r="AA212" i="5"/>
  <c r="Y291" i="4" s="1"/>
  <c r="AC212" i="5"/>
  <c r="AA291" i="4" s="1"/>
  <c r="AG212" i="5"/>
  <c r="AH291" i="4" s="1"/>
  <c r="AJ212" i="5"/>
  <c r="AJ291" i="4" s="1"/>
  <c r="AJ207" i="11" s="1"/>
  <c r="AM212" i="5"/>
  <c r="AL291" i="4" s="1"/>
  <c r="AL207" i="11" s="1"/>
  <c r="AO212" i="5"/>
  <c r="AP291" i="4" s="1"/>
  <c r="AQ212" i="5"/>
  <c r="AR291" i="4" s="1"/>
  <c r="AR207" i="11" s="1"/>
  <c r="AS212" i="5"/>
  <c r="AT291" i="4" s="1"/>
  <c r="AT207" i="11" s="1"/>
  <c r="AU212" i="5"/>
  <c r="AX291" i="4" s="1"/>
  <c r="AX207" i="11" s="1"/>
  <c r="AW212" i="5"/>
  <c r="AZ291" i="4" s="1"/>
  <c r="AZ207" i="11" s="1"/>
  <c r="AY212" i="5"/>
  <c r="BB291" i="4" s="1"/>
  <c r="K213" i="5"/>
  <c r="G292" i="4" s="1"/>
  <c r="N213" i="5"/>
  <c r="I292" i="4" s="1"/>
  <c r="Q213" i="5"/>
  <c r="K292" i="4" s="1"/>
  <c r="S213" i="5"/>
  <c r="O292" i="4" s="1"/>
  <c r="U213" i="5"/>
  <c r="Q292" i="4" s="1"/>
  <c r="W213" i="5"/>
  <c r="Y213"/>
  <c r="W292" i="4" s="1"/>
  <c r="AA213" i="5"/>
  <c r="Y292" i="4" s="1"/>
  <c r="AC213" i="5"/>
  <c r="AA292" i="4" s="1"/>
  <c r="AG213" i="5"/>
  <c r="AH292" i="4" s="1"/>
  <c r="AJ213" i="5"/>
  <c r="AJ292" i="4" s="1"/>
  <c r="AM213" i="5"/>
  <c r="AL292" i="4" s="1"/>
  <c r="AO213" i="5"/>
  <c r="AP292" i="4" s="1"/>
  <c r="AQ213" i="5"/>
  <c r="AR292" i="4" s="1"/>
  <c r="AS213" i="5"/>
  <c r="AT292" i="4" s="1"/>
  <c r="AU213" i="5"/>
  <c r="AX292" i="4" s="1"/>
  <c r="AW213" i="5"/>
  <c r="AZ292" i="4" s="1"/>
  <c r="AY213" i="5"/>
  <c r="BB292" i="4" s="1"/>
  <c r="K214" i="5"/>
  <c r="G293" i="4" s="1"/>
  <c r="N214" i="5"/>
  <c r="I293" i="4" s="1"/>
  <c r="Q214" i="5"/>
  <c r="K293" i="4" s="1"/>
  <c r="S214" i="5"/>
  <c r="O293" i="4" s="1"/>
  <c r="U214" i="5"/>
  <c r="Q293" i="4" s="1"/>
  <c r="W214" i="5"/>
  <c r="Y214"/>
  <c r="W293" i="4" s="1"/>
  <c r="AA214" i="5"/>
  <c r="Y293" i="4" s="1"/>
  <c r="AC214" i="5"/>
  <c r="AA293" i="4" s="1"/>
  <c r="AG214" i="5"/>
  <c r="AH293" i="4" s="1"/>
  <c r="AJ214" i="5"/>
  <c r="AJ293" i="4" s="1"/>
  <c r="AJ209" i="11" s="1"/>
  <c r="AM214" i="5"/>
  <c r="AL293" i="4" s="1"/>
  <c r="AL209" i="11" s="1"/>
  <c r="AO214" i="5"/>
  <c r="AP293" i="4" s="1"/>
  <c r="AP209" i="11" s="1"/>
  <c r="AQ214" i="5"/>
  <c r="AR293" i="4" s="1"/>
  <c r="AR209" i="11" s="1"/>
  <c r="AS214" i="5"/>
  <c r="AT293" i="4" s="1"/>
  <c r="AT209" i="11" s="1"/>
  <c r="AU214" i="5"/>
  <c r="AX293" i="4" s="1"/>
  <c r="AX209" i="11" s="1"/>
  <c r="AW214" i="5"/>
  <c r="AZ293" i="4" s="1"/>
  <c r="AZ209" i="11" s="1"/>
  <c r="AY214" i="5"/>
  <c r="BB293" i="4" s="1"/>
  <c r="BB209" i="11" s="1"/>
  <c r="K215" i="5"/>
  <c r="G294" i="4" s="1"/>
  <c r="N215" i="5"/>
  <c r="I294" i="4" s="1"/>
  <c r="Q215" i="5"/>
  <c r="K294" i="4" s="1"/>
  <c r="S215" i="5"/>
  <c r="O294" i="4" s="1"/>
  <c r="U215" i="5"/>
  <c r="Q294" i="4" s="1"/>
  <c r="W215" i="5"/>
  <c r="Y215"/>
  <c r="W294" i="4" s="1"/>
  <c r="AA215" i="5"/>
  <c r="Y294" i="4" s="1"/>
  <c r="AC215" i="5"/>
  <c r="AA294" i="4" s="1"/>
  <c r="AG215" i="5"/>
  <c r="AH294" i="4" s="1"/>
  <c r="AJ215" i="5"/>
  <c r="AJ294" i="4" s="1"/>
  <c r="AM215" i="5"/>
  <c r="AL294" i="4" s="1"/>
  <c r="AO215" i="5"/>
  <c r="AP294" i="4" s="1"/>
  <c r="AQ215" i="5"/>
  <c r="AR294" i="4" s="1"/>
  <c r="AS215" i="5"/>
  <c r="AT294" i="4" s="1"/>
  <c r="AU215" i="5"/>
  <c r="AX294" i="4" s="1"/>
  <c r="AW215" i="5"/>
  <c r="AZ294" i="4" s="1"/>
  <c r="AY215" i="5"/>
  <c r="BB294" i="4" s="1"/>
  <c r="K216" i="5"/>
  <c r="G309" i="4" s="1"/>
  <c r="G211" i="11" s="1"/>
  <c r="N216" i="5"/>
  <c r="I309" i="4" s="1"/>
  <c r="I211" i="11" s="1"/>
  <c r="Q216" i="5"/>
  <c r="K309" i="4" s="1"/>
  <c r="K211" i="11" s="1"/>
  <c r="S216" i="5"/>
  <c r="O309" i="4" s="1"/>
  <c r="O211" i="11" s="1"/>
  <c r="U216" i="5"/>
  <c r="Q309" i="4" s="1"/>
  <c r="Q211" i="11" s="1"/>
  <c r="W216" i="5"/>
  <c r="S309" i="4" s="1"/>
  <c r="S211" i="11" s="1"/>
  <c r="Y216" i="5"/>
  <c r="W309" i="4" s="1"/>
  <c r="W211" i="11" s="1"/>
  <c r="AA216" i="5"/>
  <c r="Y309" i="4" s="1"/>
  <c r="Y211" i="11" s="1"/>
  <c r="AC216" i="5"/>
  <c r="AA309" i="4" s="1"/>
  <c r="AA211" i="11" s="1"/>
  <c r="AG216" i="5"/>
  <c r="AH309" i="4" s="1"/>
  <c r="AH211" i="11" s="1"/>
  <c r="AJ216" i="5"/>
  <c r="AJ309" i="4" s="1"/>
  <c r="AJ211" i="11" s="1"/>
  <c r="AM216" i="5"/>
  <c r="AL309" i="4" s="1"/>
  <c r="AL211" i="11" s="1"/>
  <c r="AO216" i="5"/>
  <c r="AP309" i="4" s="1"/>
  <c r="AP211" i="11" s="1"/>
  <c r="AQ216" i="5"/>
  <c r="AR309" i="4" s="1"/>
  <c r="AR211" i="11" s="1"/>
  <c r="AS216" i="5"/>
  <c r="AT309" i="4" s="1"/>
  <c r="AT211" i="11" s="1"/>
  <c r="AU216" i="5"/>
  <c r="AX309" i="4" s="1"/>
  <c r="AX211" i="11" s="1"/>
  <c r="AW216" i="5"/>
  <c r="AZ309" i="4" s="1"/>
  <c r="AZ211" i="11" s="1"/>
  <c r="AY216" i="5"/>
  <c r="BB309" i="4" s="1"/>
  <c r="BB211" i="11" s="1"/>
  <c r="K217" i="5"/>
  <c r="G310" i="4" s="1"/>
  <c r="N217" i="5"/>
  <c r="I310" i="4" s="1"/>
  <c r="Q217" i="5"/>
  <c r="K310" i="4" s="1"/>
  <c r="S217" i="5"/>
  <c r="O310" i="4" s="1"/>
  <c r="U217" i="5"/>
  <c r="Q310" i="4" s="1"/>
  <c r="W217" i="5"/>
  <c r="Y217"/>
  <c r="W310" i="4" s="1"/>
  <c r="AA217" i="5"/>
  <c r="Y310" i="4" s="1"/>
  <c r="AC217" i="5"/>
  <c r="AA310" i="4" s="1"/>
  <c r="AG217" i="5"/>
  <c r="AH310" i="4" s="1"/>
  <c r="AH212" i="11" s="1"/>
  <c r="AJ217" i="5"/>
  <c r="AJ310" i="4" s="1"/>
  <c r="AJ212" i="11" s="1"/>
  <c r="AM217" i="5"/>
  <c r="AL310" i="4" s="1"/>
  <c r="AL212" i="11" s="1"/>
  <c r="AO217" i="5"/>
  <c r="AP310" i="4" s="1"/>
  <c r="AP212" i="11" s="1"/>
  <c r="AQ217" i="5"/>
  <c r="AR310" i="4" s="1"/>
  <c r="AR212" i="11" s="1"/>
  <c r="AS217" i="5"/>
  <c r="AT310" i="4" s="1"/>
  <c r="AT212" i="11" s="1"/>
  <c r="AU217" i="5"/>
  <c r="AX310" i="4" s="1"/>
  <c r="AX212" i="11" s="1"/>
  <c r="AW217" i="5"/>
  <c r="AZ310" i="4" s="1"/>
  <c r="AZ212" i="11" s="1"/>
  <c r="AY217" i="5"/>
  <c r="BB310" i="4" s="1"/>
  <c r="BB212" i="11" s="1"/>
  <c r="K218" i="5"/>
  <c r="G311" i="4" s="1"/>
  <c r="N218" i="5"/>
  <c r="I311" i="4" s="1"/>
  <c r="Q218" i="5"/>
  <c r="K311" i="4" s="1"/>
  <c r="S218" i="5"/>
  <c r="O311" i="4" s="1"/>
  <c r="U218" i="5"/>
  <c r="Q311" i="4" s="1"/>
  <c r="W218" i="5"/>
  <c r="Y218"/>
  <c r="W311" i="4" s="1"/>
  <c r="AA218" i="5"/>
  <c r="Y311" i="4" s="1"/>
  <c r="AC218" i="5"/>
  <c r="AA311" i="4" s="1"/>
  <c r="AG218" i="5"/>
  <c r="AH311" i="4" s="1"/>
  <c r="AJ218" i="5"/>
  <c r="AJ311" i="4" s="1"/>
  <c r="AM218" i="5"/>
  <c r="AL311" i="4" s="1"/>
  <c r="AO218" i="5"/>
  <c r="AP311" i="4" s="1"/>
  <c r="AQ218" i="5"/>
  <c r="AR311" i="4" s="1"/>
  <c r="AS218" i="5"/>
  <c r="AT311" i="4" s="1"/>
  <c r="AU218" i="5"/>
  <c r="AX311" i="4" s="1"/>
  <c r="AW218" i="5"/>
  <c r="AZ311" i="4" s="1"/>
  <c r="AY218" i="5"/>
  <c r="BB311" i="4" s="1"/>
  <c r="K219" i="5"/>
  <c r="G312" i="4" s="1"/>
  <c r="N219" i="5"/>
  <c r="I312" i="4" s="1"/>
  <c r="Q219" i="5"/>
  <c r="K312" i="4" s="1"/>
  <c r="S219" i="5"/>
  <c r="O312" i="4" s="1"/>
  <c r="U219" i="5"/>
  <c r="Q312" i="4" s="1"/>
  <c r="W219" i="5"/>
  <c r="Y219"/>
  <c r="W312" i="4" s="1"/>
  <c r="AA219" i="5"/>
  <c r="Y312" i="4" s="1"/>
  <c r="AC219" i="5"/>
  <c r="AA312" i="4" s="1"/>
  <c r="AG219" i="5"/>
  <c r="AH312" i="4" s="1"/>
  <c r="AJ219" i="5"/>
  <c r="AJ312" i="4" s="1"/>
  <c r="AJ214" i="11" s="1"/>
  <c r="AM219" i="5"/>
  <c r="AL312" i="4" s="1"/>
  <c r="AL214" i="11" s="1"/>
  <c r="AO219" i="5"/>
  <c r="AP312" i="4" s="1"/>
  <c r="AQ219" i="5"/>
  <c r="AR312" i="4" s="1"/>
  <c r="AR214" i="11" s="1"/>
  <c r="AS219" i="5"/>
  <c r="AT312" i="4" s="1"/>
  <c r="AT214" i="11" s="1"/>
  <c r="AU219" i="5"/>
  <c r="AX312" i="4" s="1"/>
  <c r="AX214" i="11" s="1"/>
  <c r="AW219" i="5"/>
  <c r="AZ312" i="4" s="1"/>
  <c r="AZ214" i="11" s="1"/>
  <c r="AY219" i="5"/>
  <c r="BB312" i="4" s="1"/>
  <c r="K220" i="5"/>
  <c r="G313" i="4" s="1"/>
  <c r="N220" i="5"/>
  <c r="I313" i="4" s="1"/>
  <c r="Q220" i="5"/>
  <c r="K313" i="4" s="1"/>
  <c r="S220" i="5"/>
  <c r="O313" i="4" s="1"/>
  <c r="U220" i="5"/>
  <c r="Q313" i="4" s="1"/>
  <c r="W220" i="5"/>
  <c r="Y220"/>
  <c r="W313" i="4" s="1"/>
  <c r="AA220" i="5"/>
  <c r="Y313" i="4" s="1"/>
  <c r="AC220" i="5"/>
  <c r="AA313" i="4" s="1"/>
  <c r="AG220" i="5"/>
  <c r="AH313" i="4" s="1"/>
  <c r="AJ220" i="5"/>
  <c r="AJ313" i="4" s="1"/>
  <c r="AM220" i="5"/>
  <c r="AL313" i="4" s="1"/>
  <c r="AO220" i="5"/>
  <c r="AP313" i="4" s="1"/>
  <c r="AQ220" i="5"/>
  <c r="AR313" i="4" s="1"/>
  <c r="AS220" i="5"/>
  <c r="AT313" i="4" s="1"/>
  <c r="AU220" i="5"/>
  <c r="AX313" i="4" s="1"/>
  <c r="AW220" i="5"/>
  <c r="AZ313" i="4" s="1"/>
  <c r="AY220" i="5"/>
  <c r="BB313" i="4" s="1"/>
  <c r="K221" i="5"/>
  <c r="G314" i="4" s="1"/>
  <c r="N221" i="5"/>
  <c r="I314" i="4" s="1"/>
  <c r="Q221" i="5"/>
  <c r="K314" i="4" s="1"/>
  <c r="S221" i="5"/>
  <c r="O314" i="4" s="1"/>
  <c r="U221" i="5"/>
  <c r="Q314" i="4" s="1"/>
  <c r="W221" i="5"/>
  <c r="Y221"/>
  <c r="W314" i="4" s="1"/>
  <c r="AA221" i="5"/>
  <c r="Y314" i="4" s="1"/>
  <c r="AC221" i="5"/>
  <c r="AA314" i="4" s="1"/>
  <c r="AG221" i="5"/>
  <c r="AH314" i="4" s="1"/>
  <c r="AH216" i="11" s="1"/>
  <c r="AJ221" i="5"/>
  <c r="AJ314" i="4" s="1"/>
  <c r="AJ216" i="11" s="1"/>
  <c r="AM221" i="5"/>
  <c r="AL314" i="4" s="1"/>
  <c r="AL216" i="11" s="1"/>
  <c r="AO221" i="5"/>
  <c r="AP314" i="4" s="1"/>
  <c r="AP216" i="11" s="1"/>
  <c r="AQ221" i="5"/>
  <c r="AR314" i="4" s="1"/>
  <c r="AR216" i="11" s="1"/>
  <c r="AS221" i="5"/>
  <c r="AT314" i="4" s="1"/>
  <c r="AT216" i="11" s="1"/>
  <c r="AU221" i="5"/>
  <c r="AX314" i="4" s="1"/>
  <c r="AX216" i="11" s="1"/>
  <c r="AW221" i="5"/>
  <c r="AZ314" i="4" s="1"/>
  <c r="AZ216" i="11" s="1"/>
  <c r="AY221" i="5"/>
  <c r="BB314" i="4" s="1"/>
  <c r="BB216" i="11" s="1"/>
  <c r="K222" i="5"/>
  <c r="G315" i="4" s="1"/>
  <c r="N222" i="5"/>
  <c r="I315" i="4" s="1"/>
  <c r="Q222" i="5"/>
  <c r="K315" i="4" s="1"/>
  <c r="S222" i="5"/>
  <c r="O315" i="4" s="1"/>
  <c r="U222" i="5"/>
  <c r="Q315" i="4" s="1"/>
  <c r="W222" i="5"/>
  <c r="Y222"/>
  <c r="W315" i="4" s="1"/>
  <c r="AA222" i="5"/>
  <c r="Y315" i="4" s="1"/>
  <c r="AC222" i="5"/>
  <c r="AA315" i="4" s="1"/>
  <c r="AG222" i="5"/>
  <c r="AH315" i="4" s="1"/>
  <c r="AJ222" i="5"/>
  <c r="AJ315" i="4" s="1"/>
  <c r="AM222" i="5"/>
  <c r="AL315" i="4" s="1"/>
  <c r="AO222" i="5"/>
  <c r="AP315" i="4" s="1"/>
  <c r="AQ222" i="5"/>
  <c r="AR315" i="4" s="1"/>
  <c r="AS222" i="5"/>
  <c r="AT315" i="4" s="1"/>
  <c r="AU222" i="5"/>
  <c r="AX315" i="4" s="1"/>
  <c r="AW222" i="5"/>
  <c r="AZ315" i="4" s="1"/>
  <c r="AY222" i="5"/>
  <c r="BB315" i="4" s="1"/>
  <c r="K223" i="5"/>
  <c r="G316" i="4" s="1"/>
  <c r="N223" i="5"/>
  <c r="I316" i="4" s="1"/>
  <c r="Q223" i="5"/>
  <c r="K316" i="4" s="1"/>
  <c r="S223" i="5"/>
  <c r="O316" i="4" s="1"/>
  <c r="U223" i="5"/>
  <c r="Q316" i="4" s="1"/>
  <c r="W223" i="5"/>
  <c r="Y223"/>
  <c r="W316" i="4" s="1"/>
  <c r="AA223" i="5"/>
  <c r="Y316" i="4" s="1"/>
  <c r="AC223" i="5"/>
  <c r="AA316" i="4" s="1"/>
  <c r="AG223" i="5"/>
  <c r="AH316" i="4" s="1"/>
  <c r="AH218" i="11" s="1"/>
  <c r="AJ223" i="5"/>
  <c r="AJ316" i="4" s="1"/>
  <c r="AJ218" i="11" s="1"/>
  <c r="AM223" i="5"/>
  <c r="AL316" i="4" s="1"/>
  <c r="AL218" i="11" s="1"/>
  <c r="AO223" i="5"/>
  <c r="AP316" i="4" s="1"/>
  <c r="AP218" i="11" s="1"/>
  <c r="AQ223" i="5"/>
  <c r="AR316" i="4" s="1"/>
  <c r="AR218" i="11" s="1"/>
  <c r="AS223" i="5"/>
  <c r="AT316" i="4" s="1"/>
  <c r="AT218" i="11" s="1"/>
  <c r="AU223" i="5"/>
  <c r="AX316" i="4" s="1"/>
  <c r="AX218" i="11" s="1"/>
  <c r="AW223" i="5"/>
  <c r="AZ316" i="4" s="1"/>
  <c r="AZ218" i="11" s="1"/>
  <c r="AY223" i="5"/>
  <c r="BB316" i="4" s="1"/>
  <c r="BB218" i="11" s="1"/>
  <c r="K224" i="5"/>
  <c r="G317" i="4" s="1"/>
  <c r="N224" i="5"/>
  <c r="I317" i="4" s="1"/>
  <c r="Q224" i="5"/>
  <c r="K317" i="4" s="1"/>
  <c r="S224" i="5"/>
  <c r="O317" i="4" s="1"/>
  <c r="U224" i="5"/>
  <c r="Q317" i="4" s="1"/>
  <c r="W224" i="5"/>
  <c r="Y224"/>
  <c r="W317" i="4" s="1"/>
  <c r="AA224" i="5"/>
  <c r="Y317" i="4" s="1"/>
  <c r="AC224" i="5"/>
  <c r="AA317" i="4" s="1"/>
  <c r="AG224" i="5"/>
  <c r="AH317" i="4" s="1"/>
  <c r="AJ224" i="5"/>
  <c r="AJ317" i="4" s="1"/>
  <c r="AM224" i="5"/>
  <c r="AL317" i="4" s="1"/>
  <c r="AO224" i="5"/>
  <c r="AP317" i="4" s="1"/>
  <c r="AQ224" i="5"/>
  <c r="AR317" i="4" s="1"/>
  <c r="AS224" i="5"/>
  <c r="AT317" i="4" s="1"/>
  <c r="AU224" i="5"/>
  <c r="AX317" i="4" s="1"/>
  <c r="AW224" i="5"/>
  <c r="AZ317" i="4" s="1"/>
  <c r="AY224" i="5"/>
  <c r="BB317" i="4" s="1"/>
  <c r="K225" i="5"/>
  <c r="G318" i="4" s="1"/>
  <c r="N225" i="5"/>
  <c r="I318" i="4" s="1"/>
  <c r="Q225" i="5"/>
  <c r="K318" i="4" s="1"/>
  <c r="S225" i="5"/>
  <c r="O318" i="4" s="1"/>
  <c r="U225" i="5"/>
  <c r="Q318" i="4" s="1"/>
  <c r="W225" i="5"/>
  <c r="Y225"/>
  <c r="W318" i="4" s="1"/>
  <c r="AA225" i="5"/>
  <c r="Y318" i="4" s="1"/>
  <c r="AC225" i="5"/>
  <c r="AA318" i="4" s="1"/>
  <c r="AG225" i="5"/>
  <c r="AH318" i="4" s="1"/>
  <c r="AJ225" i="5"/>
  <c r="AJ318" i="4" s="1"/>
  <c r="AJ220" i="11" s="1"/>
  <c r="AM225" i="5"/>
  <c r="AL318" i="4" s="1"/>
  <c r="AL220" i="11" s="1"/>
  <c r="AO225" i="5"/>
  <c r="AP318" i="4" s="1"/>
  <c r="AQ225" i="5"/>
  <c r="AR318" i="4" s="1"/>
  <c r="AR220" i="11" s="1"/>
  <c r="AS225" i="5"/>
  <c r="AT318" i="4" s="1"/>
  <c r="AT220" i="11" s="1"/>
  <c r="AU225" i="5"/>
  <c r="AX318" i="4" s="1"/>
  <c r="AX220" i="11" s="1"/>
  <c r="AW225" i="5"/>
  <c r="AZ318" i="4" s="1"/>
  <c r="AZ220" i="11" s="1"/>
  <c r="AY225" i="5"/>
  <c r="BB318" i="4" s="1"/>
  <c r="K226" i="5"/>
  <c r="G319" i="4" s="1"/>
  <c r="N226" i="5"/>
  <c r="I319" i="4" s="1"/>
  <c r="Q226" i="5"/>
  <c r="K319" i="4" s="1"/>
  <c r="S226" i="5"/>
  <c r="O319" i="4" s="1"/>
  <c r="U226" i="5"/>
  <c r="Q319" i="4" s="1"/>
  <c r="W226" i="5"/>
  <c r="Y226"/>
  <c r="W319" i="4" s="1"/>
  <c r="AA226" i="5"/>
  <c r="Y319" i="4" s="1"/>
  <c r="AC226" i="5"/>
  <c r="AA319" i="4" s="1"/>
  <c r="AG226" i="5"/>
  <c r="AH319" i="4" s="1"/>
  <c r="AJ226" i="5"/>
  <c r="AJ319" i="4" s="1"/>
  <c r="AM226" i="5"/>
  <c r="AL319" i="4" s="1"/>
  <c r="AO226" i="5"/>
  <c r="AP319" i="4" s="1"/>
  <c r="AQ226" i="5"/>
  <c r="AR319" i="4" s="1"/>
  <c r="AS226" i="5"/>
  <c r="AT319" i="4" s="1"/>
  <c r="AU226" i="5"/>
  <c r="AX319" i="4" s="1"/>
  <c r="AW226" i="5"/>
  <c r="AZ319" i="4" s="1"/>
  <c r="AY226" i="5"/>
  <c r="BB319" i="4" s="1"/>
  <c r="G320"/>
  <c r="I320"/>
  <c r="Q227" i="5"/>
  <c r="K320" i="4" s="1"/>
  <c r="S227" i="5"/>
  <c r="O320" i="4" s="1"/>
  <c r="U227" i="5"/>
  <c r="Q320" i="4" s="1"/>
  <c r="W227" i="5"/>
  <c r="Y227"/>
  <c r="W320" i="4" s="1"/>
  <c r="AA227" i="5"/>
  <c r="Y320" i="4" s="1"/>
  <c r="AC227" i="5"/>
  <c r="AA320" i="4" s="1"/>
  <c r="AG227" i="5"/>
  <c r="AH320" i="4" s="1"/>
  <c r="AH222" i="11" s="1"/>
  <c r="AJ227" i="5"/>
  <c r="AJ320" i="4" s="1"/>
  <c r="AJ222" i="11" s="1"/>
  <c r="AM227" i="5"/>
  <c r="AL320" i="4" s="1"/>
  <c r="AL222" i="11" s="1"/>
  <c r="AO227" i="5"/>
  <c r="AP320" i="4" s="1"/>
  <c r="AP222" i="11" s="1"/>
  <c r="AQ227" i="5"/>
  <c r="AR320" i="4" s="1"/>
  <c r="AR222" i="11" s="1"/>
  <c r="AS227" i="5"/>
  <c r="AT320" i="4" s="1"/>
  <c r="AT222" i="11" s="1"/>
  <c r="AU227" i="5"/>
  <c r="AX320" i="4" s="1"/>
  <c r="AX222" i="11" s="1"/>
  <c r="AW227" i="5"/>
  <c r="AZ320" i="4" s="1"/>
  <c r="AZ222" i="11" s="1"/>
  <c r="AY227" i="5"/>
  <c r="BB320" i="4" s="1"/>
  <c r="BB222" i="11" s="1"/>
  <c r="K228" i="5"/>
  <c r="G321" i="4" s="1"/>
  <c r="N228" i="5"/>
  <c r="I321" i="4" s="1"/>
  <c r="Q228" i="5"/>
  <c r="K321" i="4" s="1"/>
  <c r="S228" i="5"/>
  <c r="O321" i="4" s="1"/>
  <c r="U228" i="5"/>
  <c r="Q321" i="4" s="1"/>
  <c r="W228" i="5"/>
  <c r="Y228"/>
  <c r="W321" i="4" s="1"/>
  <c r="AA228" i="5"/>
  <c r="Y321" i="4" s="1"/>
  <c r="AC228" i="5"/>
  <c r="AA321" i="4" s="1"/>
  <c r="AG228" i="5"/>
  <c r="AH321" i="4" s="1"/>
  <c r="AJ228" i="5"/>
  <c r="AJ321" i="4" s="1"/>
  <c r="AM228" i="5"/>
  <c r="AL321" i="4" s="1"/>
  <c r="AO228" i="5"/>
  <c r="AP321" i="4" s="1"/>
  <c r="AQ228" i="5"/>
  <c r="AR321" i="4" s="1"/>
  <c r="AS228" i="5"/>
  <c r="AT321" i="4" s="1"/>
  <c r="AU228" i="5"/>
  <c r="AX321" i="4" s="1"/>
  <c r="AW228" i="5"/>
  <c r="AZ321" i="4" s="1"/>
  <c r="AY228" i="5"/>
  <c r="BB321" i="4" s="1"/>
  <c r="K229" i="5"/>
  <c r="G322" i="4" s="1"/>
  <c r="N229" i="5"/>
  <c r="I322" i="4" s="1"/>
  <c r="Q229" i="5"/>
  <c r="K322" i="4" s="1"/>
  <c r="S229" i="5"/>
  <c r="O322" i="4" s="1"/>
  <c r="U229" i="5"/>
  <c r="Q322" i="4" s="1"/>
  <c r="W229" i="5"/>
  <c r="Y229"/>
  <c r="W322" i="4" s="1"/>
  <c r="AA229" i="5"/>
  <c r="Y322" i="4" s="1"/>
  <c r="AC229" i="5"/>
  <c r="AA322" i="4" s="1"/>
  <c r="AG229" i="5"/>
  <c r="AH322" i="4" s="1"/>
  <c r="AJ229" i="5"/>
  <c r="AJ322" i="4" s="1"/>
  <c r="AJ224" i="11" s="1"/>
  <c r="AM229" i="5"/>
  <c r="AL322" i="4" s="1"/>
  <c r="AL224" i="11" s="1"/>
  <c r="AO229" i="5"/>
  <c r="AP322" i="4" s="1"/>
  <c r="AQ229" i="5"/>
  <c r="AR322" i="4" s="1"/>
  <c r="AR224" i="11" s="1"/>
  <c r="AS229" i="5"/>
  <c r="AT322" i="4" s="1"/>
  <c r="AT224" i="11" s="1"/>
  <c r="AU229" i="5"/>
  <c r="AX322" i="4" s="1"/>
  <c r="AX224" i="11" s="1"/>
  <c r="AW229" i="5"/>
  <c r="AZ322" i="4" s="1"/>
  <c r="AZ224" i="11" s="1"/>
  <c r="AY229" i="5"/>
  <c r="BB322" i="4" s="1"/>
  <c r="K230" i="5"/>
  <c r="G323" i="4" s="1"/>
  <c r="N230" i="5"/>
  <c r="I323" i="4" s="1"/>
  <c r="Q230" i="5"/>
  <c r="K323" i="4" s="1"/>
  <c r="S230" i="5"/>
  <c r="O323" i="4" s="1"/>
  <c r="U230" i="5"/>
  <c r="Q323" i="4" s="1"/>
  <c r="W230" i="5"/>
  <c r="Y230"/>
  <c r="W323" i="4" s="1"/>
  <c r="AA230" i="5"/>
  <c r="Y323" i="4" s="1"/>
  <c r="AC230" i="5"/>
  <c r="AA323" i="4" s="1"/>
  <c r="AG230" i="5"/>
  <c r="AH323" i="4" s="1"/>
  <c r="AJ230" i="5"/>
  <c r="AJ323" i="4" s="1"/>
  <c r="AM230" i="5"/>
  <c r="AL323" i="4" s="1"/>
  <c r="AO230" i="5"/>
  <c r="AP323" i="4" s="1"/>
  <c r="AQ230" i="5"/>
  <c r="AR323" i="4" s="1"/>
  <c r="AS230" i="5"/>
  <c r="AT323" i="4" s="1"/>
  <c r="AU230" i="5"/>
  <c r="AX323" i="4" s="1"/>
  <c r="AW230" i="5"/>
  <c r="AZ323" i="4" s="1"/>
  <c r="AY230" i="5"/>
  <c r="BB323" i="4" s="1"/>
  <c r="K231" i="5"/>
  <c r="G324" i="4" s="1"/>
  <c r="N231" i="5"/>
  <c r="I324" i="4" s="1"/>
  <c r="Q231" i="5"/>
  <c r="K324" i="4" s="1"/>
  <c r="S231" i="5"/>
  <c r="O324" i="4" s="1"/>
  <c r="U231" i="5"/>
  <c r="Q324" i="4" s="1"/>
  <c r="W231" i="5"/>
  <c r="Y231"/>
  <c r="W324" i="4" s="1"/>
  <c r="AA231" i="5"/>
  <c r="Y324" i="4" s="1"/>
  <c r="AC231" i="5"/>
  <c r="AA324" i="4" s="1"/>
  <c r="AG231" i="5"/>
  <c r="AH324" i="4" s="1"/>
  <c r="AH226" i="11" s="1"/>
  <c r="AJ231" i="5"/>
  <c r="AJ324" i="4" s="1"/>
  <c r="AJ226" i="11" s="1"/>
  <c r="AM231" i="5"/>
  <c r="AL324" i="4" s="1"/>
  <c r="AL226" i="11" s="1"/>
  <c r="AO231" i="5"/>
  <c r="AP324" i="4" s="1"/>
  <c r="AP226" i="11" s="1"/>
  <c r="AQ231" i="5"/>
  <c r="AR324" i="4" s="1"/>
  <c r="AR226" i="11" s="1"/>
  <c r="AS231" i="5"/>
  <c r="AT324" i="4" s="1"/>
  <c r="AT226" i="11" s="1"/>
  <c r="AU231" i="5"/>
  <c r="AX324" i="4" s="1"/>
  <c r="AX226" i="11" s="1"/>
  <c r="AW231" i="5"/>
  <c r="AZ324" i="4" s="1"/>
  <c r="AZ226" i="11" s="1"/>
  <c r="AY231" i="5"/>
  <c r="BB324" i="4" s="1"/>
  <c r="K232" i="5"/>
  <c r="G325" i="4" s="1"/>
  <c r="N232" i="5"/>
  <c r="I325" i="4" s="1"/>
  <c r="Q232" i="5"/>
  <c r="K325" i="4" s="1"/>
  <c r="S232" i="5"/>
  <c r="O325" i="4" s="1"/>
  <c r="U232" i="5"/>
  <c r="Q325" i="4" s="1"/>
  <c r="W232" i="5"/>
  <c r="Y232"/>
  <c r="W325" i="4" s="1"/>
  <c r="AA232" i="5"/>
  <c r="Y325" i="4" s="1"/>
  <c r="AC232" i="5"/>
  <c r="AA325" i="4" s="1"/>
  <c r="AG232" i="5"/>
  <c r="AH325" i="4" s="1"/>
  <c r="AJ232" i="5"/>
  <c r="AJ325" i="4" s="1"/>
  <c r="AM232" i="5"/>
  <c r="AL325" i="4" s="1"/>
  <c r="AO232" i="5"/>
  <c r="AP325" i="4" s="1"/>
  <c r="AQ325" s="1"/>
  <c r="AQ227" i="11" s="1"/>
  <c r="AQ232" i="5"/>
  <c r="AR325" i="4" s="1"/>
  <c r="AS325" s="1"/>
  <c r="AS227" i="11" s="1"/>
  <c r="AS232" i="5"/>
  <c r="AT325" i="4" s="1"/>
  <c r="AU325" s="1"/>
  <c r="AU227" i="11" s="1"/>
  <c r="AU232" i="5"/>
  <c r="AX325" i="4" s="1"/>
  <c r="AY325" s="1"/>
  <c r="AY227" i="11" s="1"/>
  <c r="AW232" i="5"/>
  <c r="AZ325" i="4" s="1"/>
  <c r="BA325" s="1"/>
  <c r="BA227" i="11" s="1"/>
  <c r="AY232" i="5"/>
  <c r="BB325" i="4" s="1"/>
  <c r="BC325" s="1"/>
  <c r="BC227" i="11" s="1"/>
  <c r="K233" i="5"/>
  <c r="G326" i="4" s="1"/>
  <c r="N233" i="5"/>
  <c r="I326" i="4" s="1"/>
  <c r="Q233" i="5"/>
  <c r="K326" i="4" s="1"/>
  <c r="S233" i="5"/>
  <c r="O326" i="4" s="1"/>
  <c r="U233" i="5"/>
  <c r="Q326" i="4" s="1"/>
  <c r="W233" i="5"/>
  <c r="Y233"/>
  <c r="W326" i="4" s="1"/>
  <c r="AA233" i="5"/>
  <c r="Y326" i="4" s="1"/>
  <c r="AC233" i="5"/>
  <c r="AA326" i="4" s="1"/>
  <c r="AG233" i="5"/>
  <c r="AH326" i="4" s="1"/>
  <c r="AH228" i="11" s="1"/>
  <c r="AJ233" i="5"/>
  <c r="AJ326" i="4" s="1"/>
  <c r="AJ228" i="11" s="1"/>
  <c r="AM233" i="5"/>
  <c r="AL326" i="4" s="1"/>
  <c r="AL228" i="11" s="1"/>
  <c r="AO233" i="5"/>
  <c r="AP326" i="4" s="1"/>
  <c r="AQ233" i="5"/>
  <c r="AR326" i="4" s="1"/>
  <c r="AR228" i="11" s="1"/>
  <c r="AS233" i="5"/>
  <c r="AT326" i="4" s="1"/>
  <c r="AT228" i="11" s="1"/>
  <c r="AU233" i="5"/>
  <c r="AX326" i="4" s="1"/>
  <c r="AX228" i="11" s="1"/>
  <c r="AW233" i="5"/>
  <c r="AZ326" i="4" s="1"/>
  <c r="AZ228" i="11" s="1"/>
  <c r="AY233" i="5"/>
  <c r="BB326" i="4" s="1"/>
  <c r="K234" i="5"/>
  <c r="G327" i="4" s="1"/>
  <c r="N234" i="5"/>
  <c r="I327" i="4" s="1"/>
  <c r="Q234" i="5"/>
  <c r="K327" i="4" s="1"/>
  <c r="S234" i="5"/>
  <c r="O327" i="4" s="1"/>
  <c r="U234" i="5"/>
  <c r="Q327" i="4" s="1"/>
  <c r="W234" i="5"/>
  <c r="Y234"/>
  <c r="W327" i="4" s="1"/>
  <c r="AA234" i="5"/>
  <c r="Y327" i="4" s="1"/>
  <c r="AC234" i="5"/>
  <c r="AA327" i="4" s="1"/>
  <c r="AG234" i="5"/>
  <c r="AH327" i="4" s="1"/>
  <c r="AI327" s="1"/>
  <c r="AI229" i="11" s="1"/>
  <c r="AJ234" i="5"/>
  <c r="AJ327" i="4" s="1"/>
  <c r="AK327" s="1"/>
  <c r="AK229" i="11" s="1"/>
  <c r="AM234" i="5"/>
  <c r="AL327" i="4" s="1"/>
  <c r="AM327" s="1"/>
  <c r="AM229" i="11" s="1"/>
  <c r="AO234" i="5"/>
  <c r="AP327" i="4" s="1"/>
  <c r="AQ327" s="1"/>
  <c r="AQ229" i="11" s="1"/>
  <c r="AQ234" i="5"/>
  <c r="AR327" i="4" s="1"/>
  <c r="AS327" s="1"/>
  <c r="AS229" i="11" s="1"/>
  <c r="AS234" i="5"/>
  <c r="AT327" i="4" s="1"/>
  <c r="AU327" s="1"/>
  <c r="AU229" i="11" s="1"/>
  <c r="AU234" i="5"/>
  <c r="AX327" i="4" s="1"/>
  <c r="AY327" s="1"/>
  <c r="AY229" i="11" s="1"/>
  <c r="AW234" i="5"/>
  <c r="AZ327" i="4" s="1"/>
  <c r="BA327" s="1"/>
  <c r="BA229" i="11" s="1"/>
  <c r="AY234" i="5"/>
  <c r="BB327" i="4" s="1"/>
  <c r="BC327" s="1"/>
  <c r="BC229" i="11" s="1"/>
  <c r="K235" i="5"/>
  <c r="G328" i="4" s="1"/>
  <c r="N235" i="5"/>
  <c r="I328" i="4" s="1"/>
  <c r="Q235" i="5"/>
  <c r="K328" i="4" s="1"/>
  <c r="S235" i="5"/>
  <c r="O328" i="4" s="1"/>
  <c r="U235" i="5"/>
  <c r="Q328" i="4" s="1"/>
  <c r="W235" i="5"/>
  <c r="Y235"/>
  <c r="W328" i="4" s="1"/>
  <c r="AA235" i="5"/>
  <c r="Y328" i="4" s="1"/>
  <c r="AC235" i="5"/>
  <c r="AA328" i="4" s="1"/>
  <c r="AG235" i="5"/>
  <c r="AH328" i="4" s="1"/>
  <c r="AH230" i="11" s="1"/>
  <c r="AJ235" i="5"/>
  <c r="AJ328" i="4" s="1"/>
  <c r="AJ230" i="11" s="1"/>
  <c r="AM235" i="5"/>
  <c r="AL328" i="4" s="1"/>
  <c r="AL230" i="11" s="1"/>
  <c r="AO235" i="5"/>
  <c r="AP328" i="4" s="1"/>
  <c r="AP230" i="11" s="1"/>
  <c r="AQ235" i="5"/>
  <c r="AR328" i="4" s="1"/>
  <c r="AR230" i="11" s="1"/>
  <c r="AS235" i="5"/>
  <c r="AT328" i="4" s="1"/>
  <c r="AT230" i="11" s="1"/>
  <c r="AU235" i="5"/>
  <c r="AX328" i="4" s="1"/>
  <c r="AX230" i="11" s="1"/>
  <c r="AW235" i="5"/>
  <c r="AZ328" i="4" s="1"/>
  <c r="AZ230" i="11" s="1"/>
  <c r="AY235" i="5"/>
  <c r="BB328" i="4" s="1"/>
  <c r="BB230" i="11" s="1"/>
  <c r="K236" i="5"/>
  <c r="G329" i="4" s="1"/>
  <c r="N236" i="5"/>
  <c r="I329" i="4" s="1"/>
  <c r="Q236" i="5"/>
  <c r="K329" i="4" s="1"/>
  <c r="S236" i="5"/>
  <c r="O329" i="4" s="1"/>
  <c r="U236" i="5"/>
  <c r="Q329" i="4" s="1"/>
  <c r="W236" i="5"/>
  <c r="Y236"/>
  <c r="W329" i="4" s="1"/>
  <c r="AA236" i="5"/>
  <c r="Y329" i="4" s="1"/>
  <c r="AC236" i="5"/>
  <c r="AA329" i="4" s="1"/>
  <c r="AG236" i="5"/>
  <c r="AH329" i="4" s="1"/>
  <c r="AI329" s="1"/>
  <c r="AI231" i="11" s="1"/>
  <c r="AJ236" i="5"/>
  <c r="AJ329" i="4" s="1"/>
  <c r="AK329" s="1"/>
  <c r="AK231" i="11" s="1"/>
  <c r="AM236" i="5"/>
  <c r="AL329" i="4" s="1"/>
  <c r="AM329" s="1"/>
  <c r="AM231" i="11" s="1"/>
  <c r="AO236" i="5"/>
  <c r="AP329" i="4" s="1"/>
  <c r="AQ329" s="1"/>
  <c r="AQ231" i="11" s="1"/>
  <c r="AQ236" i="5"/>
  <c r="AR329" i="4" s="1"/>
  <c r="AS329" s="1"/>
  <c r="AS231" i="11" s="1"/>
  <c r="AS236" i="5"/>
  <c r="AT329" i="4" s="1"/>
  <c r="AU329" s="1"/>
  <c r="AU231" i="11" s="1"/>
  <c r="AU236" i="5"/>
  <c r="AX329" i="4" s="1"/>
  <c r="AY329" s="1"/>
  <c r="AY231" i="11" s="1"/>
  <c r="AW236" i="5"/>
  <c r="AZ329" i="4" s="1"/>
  <c r="BA329" s="1"/>
  <c r="BA231" i="11" s="1"/>
  <c r="AY236" i="5"/>
  <c r="BB329" i="4" s="1"/>
  <c r="BC329" s="1"/>
  <c r="BC231" i="11" s="1"/>
  <c r="K237" i="5"/>
  <c r="G330" i="4" s="1"/>
  <c r="N237" i="5"/>
  <c r="I330" i="4" s="1"/>
  <c r="Q237" i="5"/>
  <c r="K330" i="4" s="1"/>
  <c r="S237" i="5"/>
  <c r="O330" i="4" s="1"/>
  <c r="U237" i="5"/>
  <c r="Q330" i="4" s="1"/>
  <c r="W237" i="5"/>
  <c r="Y237"/>
  <c r="W330" i="4" s="1"/>
  <c r="AA237" i="5"/>
  <c r="Y330" i="4" s="1"/>
  <c r="AC237" i="5"/>
  <c r="AA330" i="4" s="1"/>
  <c r="AG237" i="5"/>
  <c r="AH330" i="4" s="1"/>
  <c r="AJ237" i="5"/>
  <c r="AJ330" i="4" s="1"/>
  <c r="AM237" i="5"/>
  <c r="AL330" i="4" s="1"/>
  <c r="AL232" i="11" s="1"/>
  <c r="AO237" i="5"/>
  <c r="AP330" i="4" s="1"/>
  <c r="AQ237" i="5"/>
  <c r="AR330" i="4" s="1"/>
  <c r="AR232" i="11" s="1"/>
  <c r="AS237" i="5"/>
  <c r="AT330" i="4" s="1"/>
  <c r="AT232" i="11" s="1"/>
  <c r="AU237" i="5"/>
  <c r="AX330" i="4" s="1"/>
  <c r="AX232" i="11" s="1"/>
  <c r="AW237" i="5"/>
  <c r="AZ330" i="4" s="1"/>
  <c r="AZ232" i="11" s="1"/>
  <c r="AY237" i="5"/>
  <c r="BB330" i="4" s="1"/>
  <c r="K238" i="5"/>
  <c r="G331" i="4" s="1"/>
  <c r="N238" i="5"/>
  <c r="I331" i="4" s="1"/>
  <c r="Q238" i="5"/>
  <c r="K331" i="4" s="1"/>
  <c r="S238" i="5"/>
  <c r="U238"/>
  <c r="Q331" i="4" s="1"/>
  <c r="W238" i="5"/>
  <c r="Y238"/>
  <c r="W331" i="4" s="1"/>
  <c r="AA238" i="5"/>
  <c r="Y331" i="4" s="1"/>
  <c r="AC238" i="5"/>
  <c r="AA331" i="4" s="1"/>
  <c r="AG238" i="5"/>
  <c r="AH331" i="4" s="1"/>
  <c r="AI331" s="1"/>
  <c r="AI233" i="11" s="1"/>
  <c r="AJ238" i="5"/>
  <c r="AJ331" i="4" s="1"/>
  <c r="AK331" s="1"/>
  <c r="AK233" i="11" s="1"/>
  <c r="AM238" i="5"/>
  <c r="AL331" i="4" s="1"/>
  <c r="AM331" s="1"/>
  <c r="AM233" i="11" s="1"/>
  <c r="AO238" i="5"/>
  <c r="AP331" i="4" s="1"/>
  <c r="AQ331" s="1"/>
  <c r="AQ233" i="11" s="1"/>
  <c r="AQ238" i="5"/>
  <c r="AR331" i="4" s="1"/>
  <c r="AS331" s="1"/>
  <c r="AS233" i="11" s="1"/>
  <c r="AS238" i="5"/>
  <c r="AT331" i="4" s="1"/>
  <c r="AU331" s="1"/>
  <c r="AU233" i="11" s="1"/>
  <c r="AU238" i="5"/>
  <c r="AX331" i="4" s="1"/>
  <c r="AY331" s="1"/>
  <c r="AY233" i="11" s="1"/>
  <c r="AW238" i="5"/>
  <c r="AZ331" i="4" s="1"/>
  <c r="BA331" s="1"/>
  <c r="BA233" i="11" s="1"/>
  <c r="AY238" i="5"/>
  <c r="BB331" i="4" s="1"/>
  <c r="BC331" s="1"/>
  <c r="BC233" i="11" s="1"/>
  <c r="K239" i="5"/>
  <c r="G332" i="4" s="1"/>
  <c r="N239" i="5"/>
  <c r="I332" i="4" s="1"/>
  <c r="Q239" i="5"/>
  <c r="K332" i="4" s="1"/>
  <c r="S239" i="5"/>
  <c r="O332" i="4" s="1"/>
  <c r="U239" i="5"/>
  <c r="Q332" i="4" s="1"/>
  <c r="W239" i="5"/>
  <c r="Y239"/>
  <c r="W332" i="4" s="1"/>
  <c r="AA239" i="5"/>
  <c r="Y332" i="4" s="1"/>
  <c r="AC239" i="5"/>
  <c r="AA332" i="4" s="1"/>
  <c r="AG239" i="5"/>
  <c r="AH332" i="4" s="1"/>
  <c r="AJ239" i="5"/>
  <c r="AJ332" i="4" s="1"/>
  <c r="AM239" i="5"/>
  <c r="AL332" i="4" s="1"/>
  <c r="AO239" i="5"/>
  <c r="AP332" i="4" s="1"/>
  <c r="AP234" i="11" s="1"/>
  <c r="AQ239" i="5"/>
  <c r="AR332" i="4" s="1"/>
  <c r="AR234" i="11" s="1"/>
  <c r="AS239" i="5"/>
  <c r="AT332" i="4" s="1"/>
  <c r="AT234" i="11" s="1"/>
  <c r="AU239" i="5"/>
  <c r="AX332" i="4" s="1"/>
  <c r="AX234" i="11" s="1"/>
  <c r="AW239" i="5"/>
  <c r="AZ332" i="4" s="1"/>
  <c r="AZ234" i="11" s="1"/>
  <c r="AY239" i="5"/>
  <c r="BB332" i="4" s="1"/>
  <c r="BB234" i="11" s="1"/>
  <c r="K240" i="5"/>
  <c r="G333" i="4" s="1"/>
  <c r="N240" i="5"/>
  <c r="I333" i="4" s="1"/>
  <c r="Q240" i="5"/>
  <c r="K333" i="4" s="1"/>
  <c r="S240" i="5"/>
  <c r="O333" i="4" s="1"/>
  <c r="U240" i="5"/>
  <c r="Q333" i="4" s="1"/>
  <c r="W240" i="5"/>
  <c r="Y240"/>
  <c r="W333" i="4" s="1"/>
  <c r="AA240" i="5"/>
  <c r="Y333" i="4" s="1"/>
  <c r="AC240" i="5"/>
  <c r="AA333" i="4" s="1"/>
  <c r="AG240" i="5"/>
  <c r="AH333" i="4" s="1"/>
  <c r="AI333" s="1"/>
  <c r="AI235" i="11" s="1"/>
  <c r="AJ240" i="5"/>
  <c r="AJ333" i="4" s="1"/>
  <c r="AK333" s="1"/>
  <c r="AK235" i="11" s="1"/>
  <c r="AM240" i="5"/>
  <c r="AL333" i="4" s="1"/>
  <c r="AM333" s="1"/>
  <c r="AM235" i="11" s="1"/>
  <c r="AO240" i="5"/>
  <c r="AP333" i="4" s="1"/>
  <c r="AQ333" s="1"/>
  <c r="AQ235" i="11" s="1"/>
  <c r="AQ240" i="5"/>
  <c r="AR333" i="4" s="1"/>
  <c r="AS333" s="1"/>
  <c r="AS235" i="11" s="1"/>
  <c r="AS240" i="5"/>
  <c r="AT333" i="4" s="1"/>
  <c r="AU333" s="1"/>
  <c r="AU235" i="11" s="1"/>
  <c r="AU240" i="5"/>
  <c r="AX333" i="4" s="1"/>
  <c r="AY333" s="1"/>
  <c r="AY235" i="11" s="1"/>
  <c r="AW240" i="5"/>
  <c r="AZ333" i="4" s="1"/>
  <c r="BA333" s="1"/>
  <c r="BA235" i="11" s="1"/>
  <c r="AY240" i="5"/>
  <c r="BB333" i="4" s="1"/>
  <c r="BC333" s="1"/>
  <c r="BC235" i="11" s="1"/>
  <c r="K241" i="5"/>
  <c r="G334" i="4" s="1"/>
  <c r="N241" i="5"/>
  <c r="I334" i="4" s="1"/>
  <c r="Q241" i="5"/>
  <c r="K334" i="4" s="1"/>
  <c r="S241" i="5"/>
  <c r="O334" i="4" s="1"/>
  <c r="U241" i="5"/>
  <c r="Q334" i="4" s="1"/>
  <c r="W241" i="5"/>
  <c r="Y241"/>
  <c r="W334" i="4" s="1"/>
  <c r="AA241" i="5"/>
  <c r="Y334" i="4" s="1"/>
  <c r="AC241" i="5"/>
  <c r="AA334" i="4" s="1"/>
  <c r="AG241" i="5"/>
  <c r="AH334" i="4" s="1"/>
  <c r="AH236" i="11" s="1"/>
  <c r="AJ241" i="5"/>
  <c r="AJ334" i="4" s="1"/>
  <c r="AJ236" i="11" s="1"/>
  <c r="AM241" i="5"/>
  <c r="AL334" i="4" s="1"/>
  <c r="AL236" i="11" s="1"/>
  <c r="AO241" i="5"/>
  <c r="AP334" i="4" s="1"/>
  <c r="AP236" i="11" s="1"/>
  <c r="AQ241" i="5"/>
  <c r="AR334" i="4" s="1"/>
  <c r="AR236" i="11" s="1"/>
  <c r="AS241" i="5"/>
  <c r="AT334" i="4" s="1"/>
  <c r="AT236" i="11" s="1"/>
  <c r="AU241" i="5"/>
  <c r="AX334" i="4" s="1"/>
  <c r="AX236" i="11" s="1"/>
  <c r="AW241" i="5"/>
  <c r="AZ334" i="4" s="1"/>
  <c r="AZ236" i="11" s="1"/>
  <c r="AY241" i="5"/>
  <c r="BB334" i="4" s="1"/>
  <c r="BB236" i="11" s="1"/>
  <c r="K242" i="5"/>
  <c r="G335" i="4" s="1"/>
  <c r="N242" i="5"/>
  <c r="I335" i="4" s="1"/>
  <c r="Q242" i="5"/>
  <c r="K335" i="4" s="1"/>
  <c r="S242" i="5"/>
  <c r="O335" i="4" s="1"/>
  <c r="U242" i="5"/>
  <c r="Q335" i="4" s="1"/>
  <c r="W242" i="5"/>
  <c r="Y242"/>
  <c r="W335" i="4" s="1"/>
  <c r="AA242" i="5"/>
  <c r="Y335" i="4" s="1"/>
  <c r="AC242" i="5"/>
  <c r="AA335" i="4" s="1"/>
  <c r="AG242" i="5"/>
  <c r="AH335" i="4" s="1"/>
  <c r="AI335" s="1"/>
  <c r="AI237" i="11" s="1"/>
  <c r="AJ242" i="5"/>
  <c r="AJ335" i="4" s="1"/>
  <c r="AK335" s="1"/>
  <c r="AK237" i="11" s="1"/>
  <c r="AM242" i="5"/>
  <c r="AL335" i="4" s="1"/>
  <c r="AM335" s="1"/>
  <c r="AM237" i="11" s="1"/>
  <c r="AO242" i="5"/>
  <c r="AP335" i="4" s="1"/>
  <c r="AQ335" s="1"/>
  <c r="AQ237" i="11" s="1"/>
  <c r="AQ242" i="5"/>
  <c r="AR335" i="4" s="1"/>
  <c r="AS335" s="1"/>
  <c r="AS237" i="11" s="1"/>
  <c r="AS242" i="5"/>
  <c r="AT335" i="4" s="1"/>
  <c r="AU335" s="1"/>
  <c r="AU237" i="11" s="1"/>
  <c r="AU242" i="5"/>
  <c r="AX335" i="4" s="1"/>
  <c r="AY335" s="1"/>
  <c r="AY237" i="11" s="1"/>
  <c r="AW242" i="5"/>
  <c r="AZ335" i="4" s="1"/>
  <c r="BA335" s="1"/>
  <c r="BA237" i="11" s="1"/>
  <c r="AY242" i="5"/>
  <c r="BB335" i="4" s="1"/>
  <c r="BC335" s="1"/>
  <c r="BC237" i="11" s="1"/>
  <c r="K243" i="5"/>
  <c r="G336" i="4" s="1"/>
  <c r="N243" i="5"/>
  <c r="I336" i="4" s="1"/>
  <c r="Q243" i="5"/>
  <c r="K336" i="4" s="1"/>
  <c r="S243" i="5"/>
  <c r="O336" i="4" s="1"/>
  <c r="U243" i="5"/>
  <c r="Q336" i="4" s="1"/>
  <c r="W243" i="5"/>
  <c r="Y243"/>
  <c r="W336" i="4" s="1"/>
  <c r="AA243" i="5"/>
  <c r="Y336" i="4" s="1"/>
  <c r="AC243" i="5"/>
  <c r="AA336" i="4" s="1"/>
  <c r="AG243" i="5"/>
  <c r="AH336" i="4" s="1"/>
  <c r="AJ243" i="5"/>
  <c r="AJ336" i="4" s="1"/>
  <c r="AJ238" i="11" s="1"/>
  <c r="AM243" i="5"/>
  <c r="AL336" i="4" s="1"/>
  <c r="AL238" i="11" s="1"/>
  <c r="AO243" i="5"/>
  <c r="AP336" i="4" s="1"/>
  <c r="AQ243" i="5"/>
  <c r="AR336" i="4" s="1"/>
  <c r="AR238" i="11" s="1"/>
  <c r="AS243" i="5"/>
  <c r="AT336" i="4" s="1"/>
  <c r="AT238" i="11" s="1"/>
  <c r="AU243" i="5"/>
  <c r="AX336" i="4" s="1"/>
  <c r="AX238" i="11" s="1"/>
  <c r="AW243" i="5"/>
  <c r="AZ336" i="4" s="1"/>
  <c r="AZ238" i="11" s="1"/>
  <c r="AY243" i="5"/>
  <c r="BB336" i="4" s="1"/>
  <c r="K244" i="5"/>
  <c r="G351" i="4" s="1"/>
  <c r="G239" i="11" s="1"/>
  <c r="N244" i="5"/>
  <c r="I351" i="4" s="1"/>
  <c r="I239" i="11" s="1"/>
  <c r="Q244" i="5"/>
  <c r="K351" i="4" s="1"/>
  <c r="K239" i="11" s="1"/>
  <c r="S244" i="5"/>
  <c r="O351" i="4" s="1"/>
  <c r="O239" i="11" s="1"/>
  <c r="U244" i="5"/>
  <c r="Q351" i="4" s="1"/>
  <c r="Q239" i="11" s="1"/>
  <c r="W244" i="5"/>
  <c r="S351" i="4" s="1"/>
  <c r="S239" i="11" s="1"/>
  <c r="Y244" i="5"/>
  <c r="W351" i="4" s="1"/>
  <c r="W239" i="11" s="1"/>
  <c r="AA244" i="5"/>
  <c r="Y351" i="4" s="1"/>
  <c r="Y239" i="11" s="1"/>
  <c r="AC244" i="5"/>
  <c r="AA351" i="4" s="1"/>
  <c r="AA239" i="11" s="1"/>
  <c r="AG244" i="5"/>
  <c r="AH351" i="4" s="1"/>
  <c r="AH239" i="11" s="1"/>
  <c r="AJ244" i="5"/>
  <c r="AJ351" i="4" s="1"/>
  <c r="AJ239" i="11" s="1"/>
  <c r="AM244" i="5"/>
  <c r="AL351" i="4" s="1"/>
  <c r="AL239" i="11" s="1"/>
  <c r="AO244" i="5"/>
  <c r="AP351" i="4" s="1"/>
  <c r="AP239" i="11" s="1"/>
  <c r="AQ244" i="5"/>
  <c r="AR351" i="4" s="1"/>
  <c r="AR239" i="11" s="1"/>
  <c r="AS244" i="5"/>
  <c r="AT351" i="4" s="1"/>
  <c r="AT239" i="11" s="1"/>
  <c r="AU244" i="5"/>
  <c r="AX351" i="4" s="1"/>
  <c r="AX239" i="11" s="1"/>
  <c r="AW244" i="5"/>
  <c r="AZ351" i="4" s="1"/>
  <c r="AZ239" i="11" s="1"/>
  <c r="AY244" i="5"/>
  <c r="BB351" i="4" s="1"/>
  <c r="BB239" i="11" s="1"/>
  <c r="K245" i="5"/>
  <c r="G352" i="4" s="1"/>
  <c r="N245" i="5"/>
  <c r="I352" i="4" s="1"/>
  <c r="Q245" i="5"/>
  <c r="K352" i="4" s="1"/>
  <c r="S245" i="5"/>
  <c r="O352" i="4" s="1"/>
  <c r="U245" i="5"/>
  <c r="Q352" i="4" s="1"/>
  <c r="W245" i="5"/>
  <c r="Y245"/>
  <c r="W352" i="4" s="1"/>
  <c r="AA245" i="5"/>
  <c r="Y352" i="4" s="1"/>
  <c r="AC245" i="5"/>
  <c r="AA352" i="4" s="1"/>
  <c r="AG245" i="5"/>
  <c r="AH352" i="4" s="1"/>
  <c r="AH240" i="11" s="1"/>
  <c r="AJ245" i="5"/>
  <c r="AJ352" i="4" s="1"/>
  <c r="AJ240" i="11" s="1"/>
  <c r="AM245" i="5"/>
  <c r="AL352" i="4" s="1"/>
  <c r="AL240" i="11" s="1"/>
  <c r="AO245" i="5"/>
  <c r="AP352" i="4" s="1"/>
  <c r="AP240" i="11" s="1"/>
  <c r="AQ245" i="5"/>
  <c r="AR352" i="4" s="1"/>
  <c r="AR240" i="11" s="1"/>
  <c r="AS245" i="5"/>
  <c r="AT352" i="4" s="1"/>
  <c r="AT240" i="11" s="1"/>
  <c r="AU245" i="5"/>
  <c r="AX352" i="4" s="1"/>
  <c r="AX240" i="11" s="1"/>
  <c r="AW245" i="5"/>
  <c r="AZ352" i="4" s="1"/>
  <c r="AZ240" i="11" s="1"/>
  <c r="AY245" i="5"/>
  <c r="BB352" i="4" s="1"/>
  <c r="BB240" i="11" s="1"/>
  <c r="K246" i="5"/>
  <c r="G353" i="4" s="1"/>
  <c r="N246" i="5"/>
  <c r="I353" i="4" s="1"/>
  <c r="Q246" i="5"/>
  <c r="K353" i="4" s="1"/>
  <c r="S246" i="5"/>
  <c r="O353" i="4" s="1"/>
  <c r="U246" i="5"/>
  <c r="Q353" i="4" s="1"/>
  <c r="W246" i="5"/>
  <c r="Y246"/>
  <c r="W353" i="4" s="1"/>
  <c r="AA246" i="5"/>
  <c r="Y353" i="4" s="1"/>
  <c r="AC246" i="5"/>
  <c r="AA353" i="4" s="1"/>
  <c r="AG246" i="5"/>
  <c r="AH353" i="4" s="1"/>
  <c r="AI353" s="1"/>
  <c r="AI241" i="11" s="1"/>
  <c r="AJ246" i="5"/>
  <c r="AJ353" i="4" s="1"/>
  <c r="AK353" s="1"/>
  <c r="AK241" i="11" s="1"/>
  <c r="AM246" i="5"/>
  <c r="AL353" i="4" s="1"/>
  <c r="AM353" s="1"/>
  <c r="AM241" i="11" s="1"/>
  <c r="AO246" i="5"/>
  <c r="AP353" i="4" s="1"/>
  <c r="AQ353" s="1"/>
  <c r="AQ241" i="11" s="1"/>
  <c r="AQ246" i="5"/>
  <c r="AR353" i="4" s="1"/>
  <c r="AS353" s="1"/>
  <c r="AS241" i="11" s="1"/>
  <c r="AS246" i="5"/>
  <c r="AT353" i="4" s="1"/>
  <c r="AU353" s="1"/>
  <c r="AU241" i="11" s="1"/>
  <c r="AU246" i="5"/>
  <c r="AX353" i="4" s="1"/>
  <c r="AY353" s="1"/>
  <c r="AY241" i="11" s="1"/>
  <c r="AW246" i="5"/>
  <c r="AZ353" i="4" s="1"/>
  <c r="BA353" s="1"/>
  <c r="BA241" i="11" s="1"/>
  <c r="AY246" i="5"/>
  <c r="BB353" i="4" s="1"/>
  <c r="BC353" s="1"/>
  <c r="BC241" i="11" s="1"/>
  <c r="K247" i="5"/>
  <c r="G354" i="4" s="1"/>
  <c r="N247" i="5"/>
  <c r="I354" i="4" s="1"/>
  <c r="Q247" i="5"/>
  <c r="K354" i="4" s="1"/>
  <c r="S247" i="5"/>
  <c r="O354" i="4" s="1"/>
  <c r="U247" i="5"/>
  <c r="Q354" i="4" s="1"/>
  <c r="W247" i="5"/>
  <c r="Y247"/>
  <c r="W354" i="4" s="1"/>
  <c r="AA247" i="5"/>
  <c r="Y354" i="4" s="1"/>
  <c r="AC247" i="5"/>
  <c r="AA354" i="4" s="1"/>
  <c r="AG247" i="5"/>
  <c r="AH354" i="4" s="1"/>
  <c r="AJ247" i="5"/>
  <c r="AJ354" i="4" s="1"/>
  <c r="AM247" i="5"/>
  <c r="AL354" i="4" s="1"/>
  <c r="AO247" i="5"/>
  <c r="AP354" i="4" s="1"/>
  <c r="AQ247" i="5"/>
  <c r="AR354" i="4" s="1"/>
  <c r="AS247" i="5"/>
  <c r="AT354" i="4" s="1"/>
  <c r="AU247" i="5"/>
  <c r="AX354" i="4" s="1"/>
  <c r="AW247" i="5"/>
  <c r="AZ354" i="4" s="1"/>
  <c r="AZ242" i="11" s="1"/>
  <c r="AY247" i="5"/>
  <c r="BB354" i="4" s="1"/>
  <c r="BB242" i="11" s="1"/>
  <c r="K248" i="5"/>
  <c r="G355" i="4" s="1"/>
  <c r="N248" i="5"/>
  <c r="I355" i="4" s="1"/>
  <c r="Q248" i="5"/>
  <c r="K355" i="4" s="1"/>
  <c r="S248" i="5"/>
  <c r="O355" i="4" s="1"/>
  <c r="U248" i="5"/>
  <c r="Q355" i="4" s="1"/>
  <c r="W248" i="5"/>
  <c r="Y248"/>
  <c r="W355" i="4" s="1"/>
  <c r="AA248" i="5"/>
  <c r="Y355" i="4" s="1"/>
  <c r="AC248" i="5"/>
  <c r="AA355" i="4" s="1"/>
  <c r="AG248" i="5"/>
  <c r="AH355" i="4" s="1"/>
  <c r="AJ248" i="5"/>
  <c r="AJ355" i="4" s="1"/>
  <c r="AK355" s="1"/>
  <c r="AK243" i="11" s="1"/>
  <c r="AM248" i="5"/>
  <c r="AL355" i="4" s="1"/>
  <c r="AM355" s="1"/>
  <c r="AM243" i="11" s="1"/>
  <c r="AO248" i="5"/>
  <c r="AP355" i="4" s="1"/>
  <c r="AQ248" i="5"/>
  <c r="AR355" i="4" s="1"/>
  <c r="AS355" s="1"/>
  <c r="AS243" i="11" s="1"/>
  <c r="AS248" i="5"/>
  <c r="AT355" i="4" s="1"/>
  <c r="AU355" s="1"/>
  <c r="AU243" i="11" s="1"/>
  <c r="AU248" i="5"/>
  <c r="AX355" i="4" s="1"/>
  <c r="AY355" s="1"/>
  <c r="AY243" i="11" s="1"/>
  <c r="AW248" i="5"/>
  <c r="AZ355" i="4" s="1"/>
  <c r="BA355" s="1"/>
  <c r="BA243" i="11" s="1"/>
  <c r="AY248" i="5"/>
  <c r="BB355" i="4" s="1"/>
  <c r="K249" i="5"/>
  <c r="G356" i="4" s="1"/>
  <c r="N249" i="5"/>
  <c r="I356" i="4" s="1"/>
  <c r="Q249" i="5"/>
  <c r="K356" i="4" s="1"/>
  <c r="S249" i="5"/>
  <c r="O356" i="4" s="1"/>
  <c r="U249" i="5"/>
  <c r="Q356" i="4" s="1"/>
  <c r="W249" i="5"/>
  <c r="Y249"/>
  <c r="W356" i="4" s="1"/>
  <c r="AA249" i="5"/>
  <c r="Y356" i="4" s="1"/>
  <c r="AC249" i="5"/>
  <c r="AA356" i="4" s="1"/>
  <c r="AG249" i="5"/>
  <c r="AH356" i="4" s="1"/>
  <c r="AJ249" i="5"/>
  <c r="AJ356" i="4" s="1"/>
  <c r="AJ244" i="11" s="1"/>
  <c r="AM249" i="5"/>
  <c r="AL356" i="4" s="1"/>
  <c r="AL244" i="11" s="1"/>
  <c r="AO249" i="5"/>
  <c r="AP356" i="4" s="1"/>
  <c r="AQ249" i="5"/>
  <c r="AR356" i="4" s="1"/>
  <c r="AR244" i="11" s="1"/>
  <c r="AS249" i="5"/>
  <c r="AT356" i="4" s="1"/>
  <c r="AT244" i="11" s="1"/>
  <c r="AU249" i="5"/>
  <c r="AX356" i="4" s="1"/>
  <c r="AX244" i="11" s="1"/>
  <c r="AW249" i="5"/>
  <c r="AZ356" i="4" s="1"/>
  <c r="AZ244" i="11" s="1"/>
  <c r="AY249" i="5"/>
  <c r="BB356" i="4" s="1"/>
  <c r="K250" i="5"/>
  <c r="G357" i="4" s="1"/>
  <c r="N250" i="5"/>
  <c r="I357" i="4" s="1"/>
  <c r="Q250" i="5"/>
  <c r="K357" i="4" s="1"/>
  <c r="S250" i="5"/>
  <c r="O357" i="4" s="1"/>
  <c r="U250" i="5"/>
  <c r="Q357" i="4" s="1"/>
  <c r="W250" i="5"/>
  <c r="Y250"/>
  <c r="W357" i="4" s="1"/>
  <c r="AA250" i="5"/>
  <c r="Y357" i="4" s="1"/>
  <c r="AC250" i="5"/>
  <c r="AA357" i="4" s="1"/>
  <c r="AG250" i="5"/>
  <c r="AH357" i="4" s="1"/>
  <c r="AI357" s="1"/>
  <c r="AI245" i="11" s="1"/>
  <c r="AJ250" i="5"/>
  <c r="AJ357" i="4" s="1"/>
  <c r="AK357" s="1"/>
  <c r="AK245" i="11" s="1"/>
  <c r="AM250" i="5"/>
  <c r="AL357" i="4" s="1"/>
  <c r="AM357" s="1"/>
  <c r="AM245" i="11" s="1"/>
  <c r="AO250" i="5"/>
  <c r="AP357" i="4" s="1"/>
  <c r="AQ357" s="1"/>
  <c r="AQ245" i="11" s="1"/>
  <c r="AQ250" i="5"/>
  <c r="AR357" i="4" s="1"/>
  <c r="AS357" s="1"/>
  <c r="AS245" i="11" s="1"/>
  <c r="AS250" i="5"/>
  <c r="AT357" i="4" s="1"/>
  <c r="AU357" s="1"/>
  <c r="AU245" i="11" s="1"/>
  <c r="AU250" i="5"/>
  <c r="AX357" i="4" s="1"/>
  <c r="AY357" s="1"/>
  <c r="AY245" i="11" s="1"/>
  <c r="AW250" i="5"/>
  <c r="AZ357" i="4" s="1"/>
  <c r="BA357" s="1"/>
  <c r="BA245" i="11" s="1"/>
  <c r="AY250" i="5"/>
  <c r="BB357" i="4" s="1"/>
  <c r="BC357" s="1"/>
  <c r="BC245" i="11" s="1"/>
  <c r="K251" i="5"/>
  <c r="G358" i="4" s="1"/>
  <c r="N251" i="5"/>
  <c r="I358" i="4" s="1"/>
  <c r="Q251" i="5"/>
  <c r="K358" i="4" s="1"/>
  <c r="S251" i="5"/>
  <c r="O358" i="4" s="1"/>
  <c r="U251" i="5"/>
  <c r="Q358" i="4" s="1"/>
  <c r="W251" i="5"/>
  <c r="Y251"/>
  <c r="W358" i="4" s="1"/>
  <c r="AA251" i="5"/>
  <c r="Y358" i="4" s="1"/>
  <c r="AC251" i="5"/>
  <c r="AA358" i="4" s="1"/>
  <c r="AG251" i="5"/>
  <c r="AH358" i="4" s="1"/>
  <c r="AJ251" i="5"/>
  <c r="AJ358" i="4" s="1"/>
  <c r="AJ246" i="11" s="1"/>
  <c r="AM251" i="5"/>
  <c r="AL358" i="4" s="1"/>
  <c r="AL246" i="11" s="1"/>
  <c r="AO251" i="5"/>
  <c r="AP358" i="4" s="1"/>
  <c r="AQ251" i="5"/>
  <c r="AR358" i="4" s="1"/>
  <c r="AR246" i="11" s="1"/>
  <c r="AS251" i="5"/>
  <c r="AT358" i="4" s="1"/>
  <c r="AT246" i="11" s="1"/>
  <c r="AU251" i="5"/>
  <c r="AX358" i="4" s="1"/>
  <c r="AX246" i="11" s="1"/>
  <c r="AW251" i="5"/>
  <c r="AZ358" i="4" s="1"/>
  <c r="AZ246" i="11" s="1"/>
  <c r="AY251" i="5"/>
  <c r="BB358" i="4" s="1"/>
  <c r="K252" i="5"/>
  <c r="G359" i="4" s="1"/>
  <c r="N252" i="5"/>
  <c r="I359" i="4" s="1"/>
  <c r="Q252" i="5"/>
  <c r="K359" i="4" s="1"/>
  <c r="S252" i="5"/>
  <c r="O359" i="4" s="1"/>
  <c r="U252" i="5"/>
  <c r="Q359" i="4" s="1"/>
  <c r="W252" i="5"/>
  <c r="Y252"/>
  <c r="W359" i="4" s="1"/>
  <c r="AA252" i="5"/>
  <c r="Y359" i="4" s="1"/>
  <c r="AC252" i="5"/>
  <c r="AA359" i="4" s="1"/>
  <c r="AG252" i="5"/>
  <c r="AH359" i="4" s="1"/>
  <c r="AI359" s="1"/>
  <c r="AI247" i="11" s="1"/>
  <c r="AJ252" i="5"/>
  <c r="AJ359" i="4" s="1"/>
  <c r="AK359" s="1"/>
  <c r="AK247" i="11" s="1"/>
  <c r="AM252" i="5"/>
  <c r="AL359" i="4" s="1"/>
  <c r="AM359" s="1"/>
  <c r="AM247" i="11" s="1"/>
  <c r="AO252" i="5"/>
  <c r="AP359" i="4" s="1"/>
  <c r="AQ359" s="1"/>
  <c r="AQ247" i="11" s="1"/>
  <c r="AQ252" i="5"/>
  <c r="AR359" i="4" s="1"/>
  <c r="AS359" s="1"/>
  <c r="AS247" i="11" s="1"/>
  <c r="AS252" i="5"/>
  <c r="AT359" i="4" s="1"/>
  <c r="AU359" s="1"/>
  <c r="AU247" i="11" s="1"/>
  <c r="AU252" i="5"/>
  <c r="AX359" i="4" s="1"/>
  <c r="AY359" s="1"/>
  <c r="AY247" i="11" s="1"/>
  <c r="AW252" i="5"/>
  <c r="AZ359" i="4" s="1"/>
  <c r="BA359" s="1"/>
  <c r="BA247" i="11" s="1"/>
  <c r="AY252" i="5"/>
  <c r="BB359" i="4" s="1"/>
  <c r="BC359" s="1"/>
  <c r="BC247" i="11" s="1"/>
  <c r="K253" i="5"/>
  <c r="G360" i="4" s="1"/>
  <c r="N253" i="5"/>
  <c r="I360" i="4" s="1"/>
  <c r="Q253" i="5"/>
  <c r="K360" i="4" s="1"/>
  <c r="S253" i="5"/>
  <c r="O360" i="4" s="1"/>
  <c r="U253" i="5"/>
  <c r="Q360" i="4" s="1"/>
  <c r="W253" i="5"/>
  <c r="Y253"/>
  <c r="W360" i="4" s="1"/>
  <c r="AA253" i="5"/>
  <c r="Y360" i="4" s="1"/>
  <c r="AC253" i="5"/>
  <c r="AA360" i="4" s="1"/>
  <c r="AG253" i="5"/>
  <c r="AH360" i="4" s="1"/>
  <c r="AH248" i="11" s="1"/>
  <c r="AJ253" i="5"/>
  <c r="AJ360" i="4" s="1"/>
  <c r="AJ248" i="11" s="1"/>
  <c r="AM253" i="5"/>
  <c r="AL360" i="4" s="1"/>
  <c r="AL248" i="11" s="1"/>
  <c r="AO253" i="5"/>
  <c r="AP360" i="4" s="1"/>
  <c r="AQ253" i="5"/>
  <c r="AR360" i="4" s="1"/>
  <c r="AR248" i="11" s="1"/>
  <c r="AS253" i="5"/>
  <c r="AT360" i="4" s="1"/>
  <c r="AT248" i="11" s="1"/>
  <c r="AU253" i="5"/>
  <c r="AX360" i="4" s="1"/>
  <c r="AX248" i="11" s="1"/>
  <c r="AW253" i="5"/>
  <c r="AZ360" i="4" s="1"/>
  <c r="AZ248" i="11" s="1"/>
  <c r="AY253" i="5"/>
  <c r="BB360" i="4" s="1"/>
  <c r="K254" i="5"/>
  <c r="G361" i="4" s="1"/>
  <c r="N254" i="5"/>
  <c r="I361" i="4" s="1"/>
  <c r="Q254" i="5"/>
  <c r="K361" i="4" s="1"/>
  <c r="S254" i="5"/>
  <c r="O361" i="4" s="1"/>
  <c r="U254" i="5"/>
  <c r="Q361" i="4" s="1"/>
  <c r="W254" i="5"/>
  <c r="Y254"/>
  <c r="W361" i="4" s="1"/>
  <c r="AA254" i="5"/>
  <c r="Y361" i="4" s="1"/>
  <c r="AC254" i="5"/>
  <c r="AA361" i="4" s="1"/>
  <c r="AG254" i="5"/>
  <c r="AH361" i="4" s="1"/>
  <c r="AI361" s="1"/>
  <c r="AI249" i="11" s="1"/>
  <c r="AJ254" i="5"/>
  <c r="AJ361" i="4" s="1"/>
  <c r="AK361" s="1"/>
  <c r="AK249" i="11" s="1"/>
  <c r="AM254" i="5"/>
  <c r="AL361" i="4" s="1"/>
  <c r="AM361" s="1"/>
  <c r="AM249" i="11" s="1"/>
  <c r="AO254" i="5"/>
  <c r="AP361" i="4" s="1"/>
  <c r="AQ361" s="1"/>
  <c r="AQ249" i="11" s="1"/>
  <c r="AQ254" i="5"/>
  <c r="AR361" i="4" s="1"/>
  <c r="AS361" s="1"/>
  <c r="AS249" i="11" s="1"/>
  <c r="AS254" i="5"/>
  <c r="AT361" i="4" s="1"/>
  <c r="AU361" s="1"/>
  <c r="AU249" i="11" s="1"/>
  <c r="AU254" i="5"/>
  <c r="AX361" i="4" s="1"/>
  <c r="AY361" s="1"/>
  <c r="AY249" i="11" s="1"/>
  <c r="AW254" i="5"/>
  <c r="AZ361" i="4" s="1"/>
  <c r="BA361" s="1"/>
  <c r="BA249" i="11" s="1"/>
  <c r="AY254" i="5"/>
  <c r="BB361" i="4" s="1"/>
  <c r="BC361" s="1"/>
  <c r="BC249" i="11" s="1"/>
  <c r="K255" i="5"/>
  <c r="G362" i="4" s="1"/>
  <c r="N255" i="5"/>
  <c r="I362" i="4" s="1"/>
  <c r="Q255" i="5"/>
  <c r="K362" i="4" s="1"/>
  <c r="S255" i="5"/>
  <c r="O362" i="4" s="1"/>
  <c r="U255" i="5"/>
  <c r="Q362" i="4" s="1"/>
  <c r="W255" i="5"/>
  <c r="Y255"/>
  <c r="W362" i="4" s="1"/>
  <c r="AA255" i="5"/>
  <c r="Y362" i="4" s="1"/>
  <c r="AC255" i="5"/>
  <c r="AA362" i="4" s="1"/>
  <c r="AG255" i="5"/>
  <c r="AH362" i="4" s="1"/>
  <c r="AJ255" i="5"/>
  <c r="AJ362" i="4" s="1"/>
  <c r="AJ250" i="11" s="1"/>
  <c r="AM255" i="5"/>
  <c r="AL362" i="4" s="1"/>
  <c r="AL250" i="11" s="1"/>
  <c r="AO255" i="5"/>
  <c r="AP362" i="4" s="1"/>
  <c r="AQ255" i="5"/>
  <c r="AR362" i="4" s="1"/>
  <c r="AR250" i="11" s="1"/>
  <c r="AS255" i="5"/>
  <c r="AT362" i="4" s="1"/>
  <c r="AT250" i="11" s="1"/>
  <c r="AU255" i="5"/>
  <c r="AX362" i="4" s="1"/>
  <c r="AX250" i="11" s="1"/>
  <c r="AW255" i="5"/>
  <c r="AZ362" i="4" s="1"/>
  <c r="AZ250" i="11" s="1"/>
  <c r="AY255" i="5"/>
  <c r="BB362" i="4" s="1"/>
  <c r="K256" i="5"/>
  <c r="G363" i="4" s="1"/>
  <c r="N256" i="5"/>
  <c r="I363" i="4" s="1"/>
  <c r="Q256" i="5"/>
  <c r="K363" i="4" s="1"/>
  <c r="S256" i="5"/>
  <c r="O363" i="4" s="1"/>
  <c r="U256" i="5"/>
  <c r="Q363" i="4" s="1"/>
  <c r="W256" i="5"/>
  <c r="Y256"/>
  <c r="W363" i="4" s="1"/>
  <c r="AA256" i="5"/>
  <c r="Y363" i="4" s="1"/>
  <c r="AC256" i="5"/>
  <c r="AA363" i="4" s="1"/>
  <c r="AG256" i="5"/>
  <c r="AH363" i="4" s="1"/>
  <c r="AI363" s="1"/>
  <c r="AI251" i="11" s="1"/>
  <c r="AJ256" i="5"/>
  <c r="AJ363" i="4" s="1"/>
  <c r="AK363" s="1"/>
  <c r="AK251" i="11" s="1"/>
  <c r="AM256" i="5"/>
  <c r="AL363" i="4" s="1"/>
  <c r="AM363" s="1"/>
  <c r="AM251" i="11" s="1"/>
  <c r="AO256" i="5"/>
  <c r="AP363" i="4" s="1"/>
  <c r="AQ363" s="1"/>
  <c r="AQ251" i="11" s="1"/>
  <c r="AQ256" i="5"/>
  <c r="AR363" i="4" s="1"/>
  <c r="AS363" s="1"/>
  <c r="AS251" i="11" s="1"/>
  <c r="AS256" i="5"/>
  <c r="AT363" i="4" s="1"/>
  <c r="AU363" s="1"/>
  <c r="AU251" i="11" s="1"/>
  <c r="AU256" i="5"/>
  <c r="AX363" i="4" s="1"/>
  <c r="AY363" s="1"/>
  <c r="AY251" i="11" s="1"/>
  <c r="AW256" i="5"/>
  <c r="AZ363" i="4" s="1"/>
  <c r="BA363" s="1"/>
  <c r="BA251" i="11" s="1"/>
  <c r="AY256" i="5"/>
  <c r="BB363" i="4" s="1"/>
  <c r="BC363" s="1"/>
  <c r="BC251" i="11" s="1"/>
  <c r="K257" i="5"/>
  <c r="G364" i="4" s="1"/>
  <c r="N257" i="5"/>
  <c r="I364" i="4" s="1"/>
  <c r="Q257" i="5"/>
  <c r="K364" i="4" s="1"/>
  <c r="S257" i="5"/>
  <c r="O364" i="4" s="1"/>
  <c r="U257" i="5"/>
  <c r="Q364" i="4" s="1"/>
  <c r="W257" i="5"/>
  <c r="Y257"/>
  <c r="W364" i="4" s="1"/>
  <c r="AA257" i="5"/>
  <c r="Y364" i="4" s="1"/>
  <c r="AC257" i="5"/>
  <c r="AA364" i="4" s="1"/>
  <c r="AG257" i="5"/>
  <c r="AH364" i="4" s="1"/>
  <c r="AJ257" i="5"/>
  <c r="AJ364" i="4" s="1"/>
  <c r="AJ252" i="11" s="1"/>
  <c r="AM257" i="5"/>
  <c r="AL364" i="4" s="1"/>
  <c r="AL252" i="11" s="1"/>
  <c r="AO257" i="5"/>
  <c r="AP364" i="4" s="1"/>
  <c r="AQ257" i="5"/>
  <c r="AR364" i="4" s="1"/>
  <c r="AR252" i="11" s="1"/>
  <c r="AS257" i="5"/>
  <c r="AT364" i="4" s="1"/>
  <c r="AT252" i="11" s="1"/>
  <c r="AU257" i="5"/>
  <c r="AX364" i="4" s="1"/>
  <c r="AX252" i="11" s="1"/>
  <c r="AW257" i="5"/>
  <c r="AZ364" i="4" s="1"/>
  <c r="AZ252" i="11" s="1"/>
  <c r="AY257" i="5"/>
  <c r="BB364" i="4" s="1"/>
  <c r="K258" i="5"/>
  <c r="G365" i="4" s="1"/>
  <c r="N258" i="5"/>
  <c r="I365" i="4" s="1"/>
  <c r="Q258" i="5"/>
  <c r="K365" i="4" s="1"/>
  <c r="S258" i="5"/>
  <c r="O365" i="4" s="1"/>
  <c r="U258" i="5"/>
  <c r="Q365" i="4" s="1"/>
  <c r="W258" i="5"/>
  <c r="Y258"/>
  <c r="W365" i="4" s="1"/>
  <c r="AA258" i="5"/>
  <c r="Y365" i="4" s="1"/>
  <c r="AC258" i="5"/>
  <c r="AA365" i="4" s="1"/>
  <c r="AG258" i="5"/>
  <c r="AH365" i="4" s="1"/>
  <c r="AI365" s="1"/>
  <c r="AI253" i="11" s="1"/>
  <c r="AJ258" i="5"/>
  <c r="AJ365" i="4" s="1"/>
  <c r="AK365" s="1"/>
  <c r="AK253" i="11" s="1"/>
  <c r="AM258" i="5"/>
  <c r="AL365" i="4" s="1"/>
  <c r="AM365" s="1"/>
  <c r="AM253" i="11" s="1"/>
  <c r="AO258" i="5"/>
  <c r="AP365" i="4" s="1"/>
  <c r="AQ365" s="1"/>
  <c r="AQ253" i="11" s="1"/>
  <c r="AQ258" i="5"/>
  <c r="AR365" i="4" s="1"/>
  <c r="AS365" s="1"/>
  <c r="AS253" i="11" s="1"/>
  <c r="AS258" i="5"/>
  <c r="AT365" i="4" s="1"/>
  <c r="AU365" s="1"/>
  <c r="AU253" i="11" s="1"/>
  <c r="AU258" i="5"/>
  <c r="AX365" i="4" s="1"/>
  <c r="AY365" s="1"/>
  <c r="AY253" i="11" s="1"/>
  <c r="AW258" i="5"/>
  <c r="AZ365" i="4" s="1"/>
  <c r="BA365" s="1"/>
  <c r="BA253" i="11" s="1"/>
  <c r="AY258" i="5"/>
  <c r="BB365" i="4" s="1"/>
  <c r="BC365" s="1"/>
  <c r="BC253" i="11" s="1"/>
  <c r="K259" i="5"/>
  <c r="G366" i="4" s="1"/>
  <c r="N259" i="5"/>
  <c r="I366" i="4" s="1"/>
  <c r="Q259" i="5"/>
  <c r="K366" i="4" s="1"/>
  <c r="S259" i="5"/>
  <c r="O366" i="4" s="1"/>
  <c r="U259" i="5"/>
  <c r="Q366" i="4" s="1"/>
  <c r="W259" i="5"/>
  <c r="Y259"/>
  <c r="W366" i="4" s="1"/>
  <c r="AA259" i="5"/>
  <c r="Y366" i="4" s="1"/>
  <c r="AC259" i="5"/>
  <c r="AA366" i="4" s="1"/>
  <c r="AG259" i="5"/>
  <c r="AH366" i="4" s="1"/>
  <c r="AJ259" i="5"/>
  <c r="AJ366" i="4" s="1"/>
  <c r="AJ254" i="11" s="1"/>
  <c r="AM259" i="5"/>
  <c r="AL366" i="4" s="1"/>
  <c r="AL254" i="11" s="1"/>
  <c r="AO259" i="5"/>
  <c r="AP366" i="4" s="1"/>
  <c r="AP254" i="11" s="1"/>
  <c r="AQ259" i="5"/>
  <c r="AR366" i="4" s="1"/>
  <c r="AR254" i="11" s="1"/>
  <c r="AS259" i="5"/>
  <c r="AT366" i="4" s="1"/>
  <c r="AT254" i="11" s="1"/>
  <c r="AU259" i="5"/>
  <c r="AX366" i="4" s="1"/>
  <c r="AX254" i="11" s="1"/>
  <c r="AW259" i="5"/>
  <c r="AZ366" i="4" s="1"/>
  <c r="AZ254" i="11" s="1"/>
  <c r="AY259" i="5"/>
  <c r="BB366" i="4" s="1"/>
  <c r="BB254" i="11" s="1"/>
  <c r="K260" i="5"/>
  <c r="G367" i="4" s="1"/>
  <c r="N260" i="5"/>
  <c r="I367" i="4" s="1"/>
  <c r="Q260" i="5"/>
  <c r="K367" i="4" s="1"/>
  <c r="S260" i="5"/>
  <c r="O367" i="4" s="1"/>
  <c r="U260" i="5"/>
  <c r="Q367" i="4" s="1"/>
  <c r="W260" i="5"/>
  <c r="Y260"/>
  <c r="W367" i="4" s="1"/>
  <c r="AA260" i="5"/>
  <c r="Y367" i="4" s="1"/>
  <c r="AC260" i="5"/>
  <c r="AA367" i="4" s="1"/>
  <c r="AG260" i="5"/>
  <c r="AH367" i="4" s="1"/>
  <c r="AI367" s="1"/>
  <c r="AI255" i="11" s="1"/>
  <c r="AJ260" i="5"/>
  <c r="AJ367" i="4" s="1"/>
  <c r="AK367" s="1"/>
  <c r="AK255" i="11" s="1"/>
  <c r="AM260" i="5"/>
  <c r="AL367" i="4" s="1"/>
  <c r="AM367" s="1"/>
  <c r="AM255" i="11" s="1"/>
  <c r="AO260" i="5"/>
  <c r="AP367" i="4" s="1"/>
  <c r="AQ367" s="1"/>
  <c r="AQ255" i="11" s="1"/>
  <c r="AQ260" i="5"/>
  <c r="AR367" i="4" s="1"/>
  <c r="AS367" s="1"/>
  <c r="AS255" i="11" s="1"/>
  <c r="AS260" i="5"/>
  <c r="AT367" i="4" s="1"/>
  <c r="AU367" s="1"/>
  <c r="AU255" i="11" s="1"/>
  <c r="AU260" i="5"/>
  <c r="AX367" i="4" s="1"/>
  <c r="AY367" s="1"/>
  <c r="AY255" i="11" s="1"/>
  <c r="AW260" i="5"/>
  <c r="AZ367" i="4" s="1"/>
  <c r="BA367" s="1"/>
  <c r="BA255" i="11" s="1"/>
  <c r="AY260" i="5"/>
  <c r="BB367" i="4" s="1"/>
  <c r="K261" i="5"/>
  <c r="G368" i="4" s="1"/>
  <c r="N261" i="5"/>
  <c r="I368" i="4" s="1"/>
  <c r="Q261" i="5"/>
  <c r="K368" i="4" s="1"/>
  <c r="S261" i="5"/>
  <c r="O368" i="4" s="1"/>
  <c r="U261" i="5"/>
  <c r="Q368" i="4" s="1"/>
  <c r="W261" i="5"/>
  <c r="Y261"/>
  <c r="W368" i="4" s="1"/>
  <c r="AA261" i="5"/>
  <c r="Y368" i="4" s="1"/>
  <c r="AC261" i="5"/>
  <c r="AA368" i="4" s="1"/>
  <c r="AG261" i="5"/>
  <c r="AH368" i="4" s="1"/>
  <c r="AJ261" i="5"/>
  <c r="AJ368" i="4" s="1"/>
  <c r="AJ256" i="11" s="1"/>
  <c r="AM261" i="5"/>
  <c r="AL368" i="4" s="1"/>
  <c r="AL256" i="11" s="1"/>
  <c r="AO261" i="5"/>
  <c r="AP368" i="4" s="1"/>
  <c r="AQ261" i="5"/>
  <c r="AR368" i="4" s="1"/>
  <c r="AR256" i="11" s="1"/>
  <c r="AS261" i="5"/>
  <c r="AT368" i="4" s="1"/>
  <c r="AT256" i="11" s="1"/>
  <c r="AU261" i="5"/>
  <c r="AX368" i="4" s="1"/>
  <c r="AX256" i="11" s="1"/>
  <c r="AW261" i="5"/>
  <c r="AZ368" i="4" s="1"/>
  <c r="AZ256" i="11" s="1"/>
  <c r="AY261" i="5"/>
  <c r="BB368" i="4" s="1"/>
  <c r="K262" i="5"/>
  <c r="G369" i="4" s="1"/>
  <c r="N262" i="5"/>
  <c r="I369" i="4" s="1"/>
  <c r="Q262" i="5"/>
  <c r="K369" i="4" s="1"/>
  <c r="S262" i="5"/>
  <c r="O369" i="4" s="1"/>
  <c r="U262" i="5"/>
  <c r="Q369" i="4" s="1"/>
  <c r="W262" i="5"/>
  <c r="Y262"/>
  <c r="W369" i="4" s="1"/>
  <c r="AA262" i="5"/>
  <c r="Y369" i="4" s="1"/>
  <c r="AC262" i="5"/>
  <c r="AA369" i="4" s="1"/>
  <c r="AG262" i="5"/>
  <c r="AH369" i="4" s="1"/>
  <c r="AI369" s="1"/>
  <c r="AI257" i="11" s="1"/>
  <c r="AJ262" i="5"/>
  <c r="AJ369" i="4" s="1"/>
  <c r="AK369" s="1"/>
  <c r="AK257" i="11" s="1"/>
  <c r="AM262" i="5"/>
  <c r="AL369" i="4" s="1"/>
  <c r="AM369" s="1"/>
  <c r="AM257" i="11" s="1"/>
  <c r="AO262" i="5"/>
  <c r="AP369" i="4" s="1"/>
  <c r="AQ262" i="5"/>
  <c r="AR369" i="4" s="1"/>
  <c r="AS262" i="5"/>
  <c r="AT369" i="4" s="1"/>
  <c r="AU262" i="5"/>
  <c r="AX369" i="4" s="1"/>
  <c r="AW262" i="5"/>
  <c r="AZ369" i="4" s="1"/>
  <c r="AY262" i="5"/>
  <c r="BB369" i="4" s="1"/>
  <c r="K263" i="5"/>
  <c r="G370" i="4" s="1"/>
  <c r="N263" i="5"/>
  <c r="I370" i="4" s="1"/>
  <c r="Q263" i="5"/>
  <c r="K370" i="4" s="1"/>
  <c r="S263" i="5"/>
  <c r="O370" i="4" s="1"/>
  <c r="U263" i="5"/>
  <c r="Q370" i="4" s="1"/>
  <c r="W263" i="5"/>
  <c r="Y263"/>
  <c r="W370" i="4" s="1"/>
  <c r="AA263" i="5"/>
  <c r="Y370" i="4" s="1"/>
  <c r="AC263" i="5"/>
  <c r="AA370" i="4" s="1"/>
  <c r="AG263" i="5"/>
  <c r="AH370" i="4" s="1"/>
  <c r="AJ263" i="5"/>
  <c r="AJ370" i="4" s="1"/>
  <c r="AK370" s="1"/>
  <c r="AK258" i="11" s="1"/>
  <c r="AM263" i="5"/>
  <c r="AL370" i="4" s="1"/>
  <c r="AM370" s="1"/>
  <c r="AM258" i="11" s="1"/>
  <c r="AO263" i="5"/>
  <c r="AP370" i="4" s="1"/>
  <c r="AQ263" i="5"/>
  <c r="AR370" i="4" s="1"/>
  <c r="AS370" s="1"/>
  <c r="AS258" i="11" s="1"/>
  <c r="AS263" i="5"/>
  <c r="AT370" i="4" s="1"/>
  <c r="AU370" s="1"/>
  <c r="AU258" i="11" s="1"/>
  <c r="AU263" i="5"/>
  <c r="AX370" i="4" s="1"/>
  <c r="AY370" s="1"/>
  <c r="AY258" i="11" s="1"/>
  <c r="AW263" i="5"/>
  <c r="AZ370" i="4" s="1"/>
  <c r="BA370" s="1"/>
  <c r="BA258" i="11" s="1"/>
  <c r="AY263" i="5"/>
  <c r="BB370" i="4" s="1"/>
  <c r="BC370" s="1"/>
  <c r="BC258" i="11" s="1"/>
  <c r="K264" i="5"/>
  <c r="G371" i="4" s="1"/>
  <c r="N264" i="5"/>
  <c r="I371" i="4" s="1"/>
  <c r="Q264" i="5"/>
  <c r="K371" i="4" s="1"/>
  <c r="S264" i="5"/>
  <c r="O371" i="4" s="1"/>
  <c r="U264" i="5"/>
  <c r="Q371" i="4" s="1"/>
  <c r="W264" i="5"/>
  <c r="Y264"/>
  <c r="W371" i="4" s="1"/>
  <c r="AA264" i="5"/>
  <c r="Y371" i="4" s="1"/>
  <c r="AC264" i="5"/>
  <c r="AA371" i="4" s="1"/>
  <c r="AG264" i="5"/>
  <c r="AH371" i="4" s="1"/>
  <c r="AH259" i="11" s="1"/>
  <c r="AJ264" i="5"/>
  <c r="AJ371" i="4" s="1"/>
  <c r="AJ259" i="11" s="1"/>
  <c r="AM264" i="5"/>
  <c r="AL371" i="4" s="1"/>
  <c r="AL259" i="11" s="1"/>
  <c r="AO264" i="5"/>
  <c r="AP371" i="4" s="1"/>
  <c r="AP259" i="11" s="1"/>
  <c r="AQ264" i="5"/>
  <c r="AR371" i="4" s="1"/>
  <c r="AR259" i="11" s="1"/>
  <c r="AS264" i="5"/>
  <c r="AT371" i="4" s="1"/>
  <c r="AT259" i="11" s="1"/>
  <c r="AU264" i="5"/>
  <c r="AX371" i="4" s="1"/>
  <c r="AX259" i="11" s="1"/>
  <c r="AW264" i="5"/>
  <c r="AZ371" i="4" s="1"/>
  <c r="AZ259" i="11" s="1"/>
  <c r="AY264" i="5"/>
  <c r="BB371" i="4" s="1"/>
  <c r="BB259" i="11" s="1"/>
  <c r="K265" i="5"/>
  <c r="G372" i="4" s="1"/>
  <c r="N265" i="5"/>
  <c r="I372" i="4" s="1"/>
  <c r="Q265" i="5"/>
  <c r="K372" i="4" s="1"/>
  <c r="S265" i="5"/>
  <c r="O372" i="4" s="1"/>
  <c r="U265" i="5"/>
  <c r="Q372" i="4" s="1"/>
  <c r="W265" i="5"/>
  <c r="Y265"/>
  <c r="W372" i="4" s="1"/>
  <c r="AA265" i="5"/>
  <c r="Y372" i="4" s="1"/>
  <c r="AC265" i="5"/>
  <c r="AA372" i="4" s="1"/>
  <c r="AG265" i="5"/>
  <c r="AH372" i="4" s="1"/>
  <c r="AI372" s="1"/>
  <c r="AI260" i="11" s="1"/>
  <c r="AJ265" i="5"/>
  <c r="AJ372" i="4" s="1"/>
  <c r="AK372" s="1"/>
  <c r="AK260" i="11" s="1"/>
  <c r="AM265" i="5"/>
  <c r="AL372" i="4" s="1"/>
  <c r="AM372" s="1"/>
  <c r="AM260" i="11" s="1"/>
  <c r="AO265" i="5"/>
  <c r="AP372" i="4" s="1"/>
  <c r="AQ372" s="1"/>
  <c r="AQ260" i="11" s="1"/>
  <c r="AQ265" i="5"/>
  <c r="AR372" i="4" s="1"/>
  <c r="AS372" s="1"/>
  <c r="AS260" i="11" s="1"/>
  <c r="AS265" i="5"/>
  <c r="AT372" i="4" s="1"/>
  <c r="AU372" s="1"/>
  <c r="AU260" i="11" s="1"/>
  <c r="AU265" i="5"/>
  <c r="AX372" i="4" s="1"/>
  <c r="AY372" s="1"/>
  <c r="AY260" i="11" s="1"/>
  <c r="AW265" i="5"/>
  <c r="AZ372" i="4" s="1"/>
  <c r="BA372" s="1"/>
  <c r="BA260" i="11" s="1"/>
  <c r="AY265" i="5"/>
  <c r="BB372" i="4" s="1"/>
  <c r="BC372" s="1"/>
  <c r="BC260" i="11" s="1"/>
  <c r="K266" i="5"/>
  <c r="G373" i="4" s="1"/>
  <c r="N266" i="5"/>
  <c r="I373" i="4" s="1"/>
  <c r="Q266" i="5"/>
  <c r="K373" i="4" s="1"/>
  <c r="S266" i="5"/>
  <c r="O373" i="4" s="1"/>
  <c r="U266" i="5"/>
  <c r="Q373" i="4" s="1"/>
  <c r="W266" i="5"/>
  <c r="Y266"/>
  <c r="W373" i="4" s="1"/>
  <c r="AA266" i="5"/>
  <c r="Y373" i="4" s="1"/>
  <c r="AC266" i="5"/>
  <c r="AA373" i="4" s="1"/>
  <c r="AG266" i="5"/>
  <c r="AH373" i="4" s="1"/>
  <c r="AH261" i="11" s="1"/>
  <c r="AJ266" i="5"/>
  <c r="AJ373" i="4" s="1"/>
  <c r="AJ261" i="11" s="1"/>
  <c r="AM266" i="5"/>
  <c r="AL373" i="4" s="1"/>
  <c r="AL261" i="11" s="1"/>
  <c r="AO266" i="5"/>
  <c r="AP373" i="4" s="1"/>
  <c r="AQ266" i="5"/>
  <c r="AR373" i="4" s="1"/>
  <c r="AR261" i="11" s="1"/>
  <c r="AS266" i="5"/>
  <c r="AT373" i="4" s="1"/>
  <c r="AT261" i="11" s="1"/>
  <c r="AU266" i="5"/>
  <c r="AX373" i="4" s="1"/>
  <c r="AX261" i="11" s="1"/>
  <c r="AW266" i="5"/>
  <c r="AZ373" i="4" s="1"/>
  <c r="AZ261" i="11" s="1"/>
  <c r="AY266" i="5"/>
  <c r="BB373" i="4" s="1"/>
  <c r="K267" i="5"/>
  <c r="G374" i="4" s="1"/>
  <c r="N267" i="5"/>
  <c r="I374" i="4" s="1"/>
  <c r="Q267" i="5"/>
  <c r="K374" i="4" s="1"/>
  <c r="S267" i="5"/>
  <c r="O374" i="4" s="1"/>
  <c r="U267" i="5"/>
  <c r="Q374" i="4" s="1"/>
  <c r="W267" i="5"/>
  <c r="Y267"/>
  <c r="W374" i="4" s="1"/>
  <c r="AA267" i="5"/>
  <c r="Y374" i="4" s="1"/>
  <c r="AC267" i="5"/>
  <c r="AA374" i="4" s="1"/>
  <c r="AG267" i="5"/>
  <c r="AH374" i="4" s="1"/>
  <c r="AI374" s="1"/>
  <c r="AI262" i="11" s="1"/>
  <c r="AJ267" i="5"/>
  <c r="AJ374" i="4" s="1"/>
  <c r="AK374" s="1"/>
  <c r="AK262" i="11" s="1"/>
  <c r="AM267" i="5"/>
  <c r="AL374" i="4" s="1"/>
  <c r="AM374" s="1"/>
  <c r="AM262" i="11" s="1"/>
  <c r="AO267" i="5"/>
  <c r="AP374" i="4" s="1"/>
  <c r="AQ374" s="1"/>
  <c r="AQ262" i="11" s="1"/>
  <c r="AQ267" i="5"/>
  <c r="AR374" i="4" s="1"/>
  <c r="AS374" s="1"/>
  <c r="AS262" i="11" s="1"/>
  <c r="AS267" i="5"/>
  <c r="AT374" i="4" s="1"/>
  <c r="AU374" s="1"/>
  <c r="AU262" i="11" s="1"/>
  <c r="AU267" i="5"/>
  <c r="AX374" i="4" s="1"/>
  <c r="AY374" s="1"/>
  <c r="AY262" i="11" s="1"/>
  <c r="AW267" i="5"/>
  <c r="AZ374" i="4" s="1"/>
  <c r="BA374" s="1"/>
  <c r="BA262" i="11" s="1"/>
  <c r="AY267" i="5"/>
  <c r="BB374" i="4" s="1"/>
  <c r="K268" i="5"/>
  <c r="G375" i="4" s="1"/>
  <c r="H375" s="1"/>
  <c r="H263" i="11" s="1"/>
  <c r="N268" i="5"/>
  <c r="I375" i="4" s="1"/>
  <c r="Q268" i="5"/>
  <c r="K375" i="4" s="1"/>
  <c r="S268" i="5"/>
  <c r="O375" i="4" s="1"/>
  <c r="U268" i="5"/>
  <c r="Q375" i="4" s="1"/>
  <c r="W268" i="5"/>
  <c r="Y268"/>
  <c r="W375" i="4" s="1"/>
  <c r="AA268" i="5"/>
  <c r="Y375" i="4" s="1"/>
  <c r="AC268" i="5"/>
  <c r="AA375" i="4" s="1"/>
  <c r="AG268" i="5"/>
  <c r="AH375" i="4" s="1"/>
  <c r="AJ268" i="5"/>
  <c r="AJ375" i="4" s="1"/>
  <c r="AJ263" i="11" s="1"/>
  <c r="AM268" i="5"/>
  <c r="AL375" i="4" s="1"/>
  <c r="AL263" i="11" s="1"/>
  <c r="AO268" i="5"/>
  <c r="AP375" i="4" s="1"/>
  <c r="AQ268" i="5"/>
  <c r="AR375" i="4" s="1"/>
  <c r="AR263" i="11" s="1"/>
  <c r="AS268" i="5"/>
  <c r="AT375" i="4" s="1"/>
  <c r="AT263" i="11" s="1"/>
  <c r="AU268" i="5"/>
  <c r="AX375" i="4" s="1"/>
  <c r="AX263" i="11" s="1"/>
  <c r="AW268" i="5"/>
  <c r="AZ375" i="4" s="1"/>
  <c r="AZ263" i="11" s="1"/>
  <c r="AY268" i="5"/>
  <c r="BB375" i="4" s="1"/>
  <c r="K269" i="5"/>
  <c r="G376" i="4" s="1"/>
  <c r="N269" i="5"/>
  <c r="I376" i="4" s="1"/>
  <c r="Q269" i="5"/>
  <c r="K376" i="4" s="1"/>
  <c r="S269" i="5"/>
  <c r="O376" i="4" s="1"/>
  <c r="U269" i="5"/>
  <c r="Q376" i="4" s="1"/>
  <c r="W269" i="5"/>
  <c r="Y269"/>
  <c r="W376" i="4" s="1"/>
  <c r="AA269" i="5"/>
  <c r="Y376" i="4" s="1"/>
  <c r="AC269" i="5"/>
  <c r="AA376" i="4" s="1"/>
  <c r="AG269" i="5"/>
  <c r="AH376" i="4" s="1"/>
  <c r="AI376" s="1"/>
  <c r="AI264" i="11" s="1"/>
  <c r="AJ269" i="5"/>
  <c r="AJ376" i="4" s="1"/>
  <c r="AK376" s="1"/>
  <c r="AK264" i="11" s="1"/>
  <c r="AM269" i="5"/>
  <c r="AL376" i="4" s="1"/>
  <c r="AM376" s="1"/>
  <c r="AM264" i="11" s="1"/>
  <c r="AO269" i="5"/>
  <c r="AP376" i="4" s="1"/>
  <c r="AQ376" s="1"/>
  <c r="AQ264" i="11" s="1"/>
  <c r="AQ269" i="5"/>
  <c r="AR376" i="4" s="1"/>
  <c r="AS376" s="1"/>
  <c r="AS264" i="11" s="1"/>
  <c r="AS269" i="5"/>
  <c r="AT376" i="4" s="1"/>
  <c r="AU376" s="1"/>
  <c r="AU264" i="11" s="1"/>
  <c r="AU269" i="5"/>
  <c r="AX376" i="4" s="1"/>
  <c r="AY376" s="1"/>
  <c r="AY264" i="11" s="1"/>
  <c r="AW269" i="5"/>
  <c r="AZ376" i="4" s="1"/>
  <c r="BA376" s="1"/>
  <c r="BA264" i="11" s="1"/>
  <c r="AY269" i="5"/>
  <c r="BB376" i="4" s="1"/>
  <c r="BC376" s="1"/>
  <c r="BC264" i="11" s="1"/>
  <c r="K270" i="5"/>
  <c r="G377" i="4" s="1"/>
  <c r="N270" i="5"/>
  <c r="I377" i="4" s="1"/>
  <c r="Q270" i="5"/>
  <c r="K377" i="4" s="1"/>
  <c r="S270" i="5"/>
  <c r="O377" i="4" s="1"/>
  <c r="U270" i="5"/>
  <c r="Q377" i="4" s="1"/>
  <c r="W270" i="5"/>
  <c r="Y270"/>
  <c r="W377" i="4" s="1"/>
  <c r="AA270" i="5"/>
  <c r="Y377" i="4" s="1"/>
  <c r="AC270" i="5"/>
  <c r="AA377" i="4" s="1"/>
  <c r="AG270" i="5"/>
  <c r="AH377" i="4" s="1"/>
  <c r="AJ270" i="5"/>
  <c r="AJ377" i="4" s="1"/>
  <c r="AJ265" i="11" s="1"/>
  <c r="AM270" i="5"/>
  <c r="AL377" i="4" s="1"/>
  <c r="AL265" i="11" s="1"/>
  <c r="AO270" i="5"/>
  <c r="AP377" i="4" s="1"/>
  <c r="AQ270" i="5"/>
  <c r="AR377" i="4" s="1"/>
  <c r="AR265" i="11" s="1"/>
  <c r="AS270" i="5"/>
  <c r="AT377" i="4" s="1"/>
  <c r="AT265" i="11" s="1"/>
  <c r="AU270" i="5"/>
  <c r="AX377" i="4" s="1"/>
  <c r="AX265" i="11" s="1"/>
  <c r="AW270" i="5"/>
  <c r="AZ377" i="4" s="1"/>
  <c r="AZ265" i="11" s="1"/>
  <c r="AY270" i="5"/>
  <c r="BB377" i="4" s="1"/>
  <c r="K271" i="5"/>
  <c r="G378" i="4" s="1"/>
  <c r="N271" i="5"/>
  <c r="I378" i="4" s="1"/>
  <c r="Q271" i="5"/>
  <c r="K378" i="4" s="1"/>
  <c r="S271" i="5"/>
  <c r="O378" i="4" s="1"/>
  <c r="U271" i="5"/>
  <c r="Q378" i="4" s="1"/>
  <c r="W271" i="5"/>
  <c r="Y271"/>
  <c r="W378" i="4" s="1"/>
  <c r="AA271" i="5"/>
  <c r="Y378" i="4" s="1"/>
  <c r="AC271" i="5"/>
  <c r="AA378" i="4" s="1"/>
  <c r="AG271" i="5"/>
  <c r="AH378" i="4" s="1"/>
  <c r="AI378" s="1"/>
  <c r="AI266" i="11" s="1"/>
  <c r="AJ271" i="5"/>
  <c r="AJ378" i="4" s="1"/>
  <c r="AK378" s="1"/>
  <c r="AK266" i="11" s="1"/>
  <c r="AM271" i="5"/>
  <c r="AL378" i="4" s="1"/>
  <c r="AM378" s="1"/>
  <c r="AM266" i="11" s="1"/>
  <c r="AO271" i="5"/>
  <c r="AP378" i="4" s="1"/>
  <c r="AQ378" s="1"/>
  <c r="AQ266" i="11" s="1"/>
  <c r="AQ271" i="5"/>
  <c r="AR378" i="4" s="1"/>
  <c r="AS378" s="1"/>
  <c r="AS266" i="11" s="1"/>
  <c r="AS271" i="5"/>
  <c r="AT378" i="4" s="1"/>
  <c r="AU378" s="1"/>
  <c r="AU266" i="11" s="1"/>
  <c r="AU271" i="5"/>
  <c r="AX378" i="4" s="1"/>
  <c r="AY378" s="1"/>
  <c r="AY266" i="11" s="1"/>
  <c r="AW271" i="5"/>
  <c r="AZ378" i="4" s="1"/>
  <c r="BA378" s="1"/>
  <c r="BA266" i="11" s="1"/>
  <c r="AY271" i="5"/>
  <c r="BB378" i="4" s="1"/>
  <c r="BC378" s="1"/>
  <c r="BC266" i="11" s="1"/>
  <c r="K272" i="5"/>
  <c r="G379" i="4" s="1"/>
  <c r="N272" i="5"/>
  <c r="I379" i="4" s="1"/>
  <c r="Q272" i="5"/>
  <c r="K379" i="4" s="1"/>
  <c r="S272" i="5"/>
  <c r="O379" i="4" s="1"/>
  <c r="U272" i="5"/>
  <c r="Q379" i="4" s="1"/>
  <c r="W272" i="5"/>
  <c r="Y272"/>
  <c r="W379" i="4" s="1"/>
  <c r="AA272" i="5"/>
  <c r="Y379" i="4" s="1"/>
  <c r="AC272" i="5"/>
  <c r="AA379" i="4" s="1"/>
  <c r="AG272" i="5"/>
  <c r="AH379" i="4" s="1"/>
  <c r="AJ272" i="5"/>
  <c r="AJ379" i="4" s="1"/>
  <c r="AJ267" i="11" s="1"/>
  <c r="AM272" i="5"/>
  <c r="AL379" i="4" s="1"/>
  <c r="AL267" i="11" s="1"/>
  <c r="AO272" i="5"/>
  <c r="AP379" i="4" s="1"/>
  <c r="AQ272" i="5"/>
  <c r="AR379" i="4" s="1"/>
  <c r="AR267" i="11" s="1"/>
  <c r="AS272" i="5"/>
  <c r="AT379" i="4" s="1"/>
  <c r="AT267" i="11" s="1"/>
  <c r="AU272" i="5"/>
  <c r="AX379" i="4" s="1"/>
  <c r="AX267" i="11" s="1"/>
  <c r="AW272" i="5"/>
  <c r="AZ379" i="4" s="1"/>
  <c r="AZ267" i="11" s="1"/>
  <c r="AY272" i="5"/>
  <c r="BB379" i="4" s="1"/>
  <c r="K273" i="5"/>
  <c r="G395" i="4" s="1"/>
  <c r="G268" i="11" s="1"/>
  <c r="N273" i="5"/>
  <c r="I395" i="4" s="1"/>
  <c r="J395" s="1"/>
  <c r="J268" i="11" s="1"/>
  <c r="Q273" i="5"/>
  <c r="K395" i="4" s="1"/>
  <c r="L395" s="1"/>
  <c r="L268" i="11" s="1"/>
  <c r="O395" i="4"/>
  <c r="O268" i="11" s="1"/>
  <c r="U273" i="5"/>
  <c r="Q395" i="4" s="1"/>
  <c r="R395" s="1"/>
  <c r="R268" i="11" s="1"/>
  <c r="W273" i="5"/>
  <c r="S395" i="4" s="1"/>
  <c r="T395" s="1"/>
  <c r="T268" i="11" s="1"/>
  <c r="Y273" i="5"/>
  <c r="W395" i="4" s="1"/>
  <c r="W268" i="11" s="1"/>
  <c r="AA273" i="5"/>
  <c r="Y395" i="4" s="1"/>
  <c r="Z395" s="1"/>
  <c r="Z268" i="11" s="1"/>
  <c r="AC273" i="5"/>
  <c r="AA395" i="4" s="1"/>
  <c r="AB395" s="1"/>
  <c r="AB268" i="11" s="1"/>
  <c r="AG273" i="5"/>
  <c r="AH395" i="4" s="1"/>
  <c r="AJ273" i="5"/>
  <c r="AJ395" i="4" s="1"/>
  <c r="AM273" i="5"/>
  <c r="AL395" i="4" s="1"/>
  <c r="AO273" i="5"/>
  <c r="AP395" i="4" s="1"/>
  <c r="AQ273" i="5"/>
  <c r="AR395" i="4" s="1"/>
  <c r="AS273" i="5"/>
  <c r="AT395" i="4" s="1"/>
  <c r="AU273" i="5"/>
  <c r="AX395" i="4" s="1"/>
  <c r="AX268" i="11" s="1"/>
  <c r="AW273" i="5"/>
  <c r="AZ395" i="4" s="1"/>
  <c r="AY273" i="5"/>
  <c r="BB395" i="4" s="1"/>
  <c r="K274" i="5"/>
  <c r="G396" i="4" s="1"/>
  <c r="N274" i="5"/>
  <c r="I396" i="4" s="1"/>
  <c r="Q274" i="5"/>
  <c r="K396" i="4" s="1"/>
  <c r="S274" i="5"/>
  <c r="O396" i="4" s="1"/>
  <c r="U274" i="5"/>
  <c r="Q396" i="4" s="1"/>
  <c r="W274" i="5"/>
  <c r="Y274"/>
  <c r="W396" i="4" s="1"/>
  <c r="AA274" i="5"/>
  <c r="Y396" i="4" s="1"/>
  <c r="AC274" i="5"/>
  <c r="AA396" i="4" s="1"/>
  <c r="AG274" i="5"/>
  <c r="AH396" i="4" s="1"/>
  <c r="AH269" i="11" s="1"/>
  <c r="AJ274" i="5"/>
  <c r="AJ396" i="4" s="1"/>
  <c r="AJ269" i="11" s="1"/>
  <c r="AM274" i="5"/>
  <c r="AL396" i="4" s="1"/>
  <c r="AL269" i="11" s="1"/>
  <c r="AO274" i="5"/>
  <c r="AP396" i="4" s="1"/>
  <c r="AP269" i="11" s="1"/>
  <c r="AQ274" i="5"/>
  <c r="AR396" i="4" s="1"/>
  <c r="AR269" i="11" s="1"/>
  <c r="AS274" i="5"/>
  <c r="AT396" i="4" s="1"/>
  <c r="AT269" i="11" s="1"/>
  <c r="AU274" i="5"/>
  <c r="AX396" i="4" s="1"/>
  <c r="AX269" i="11" s="1"/>
  <c r="AW274" i="5"/>
  <c r="AZ396" i="4" s="1"/>
  <c r="AZ269" i="11" s="1"/>
  <c r="AY274" i="5"/>
  <c r="BB396" i="4" s="1"/>
  <c r="BB269" i="11" s="1"/>
  <c r="K275" i="5"/>
  <c r="G397" i="4" s="1"/>
  <c r="N275" i="5"/>
  <c r="I397" i="4" s="1"/>
  <c r="Q275" i="5"/>
  <c r="K397" i="4" s="1"/>
  <c r="S275" i="5"/>
  <c r="O397" i="4" s="1"/>
  <c r="U275" i="5"/>
  <c r="Q397" i="4" s="1"/>
  <c r="W275" i="5"/>
  <c r="Y275"/>
  <c r="W397" i="4" s="1"/>
  <c r="AA275" i="5"/>
  <c r="Y397" i="4" s="1"/>
  <c r="AC275" i="5"/>
  <c r="AA397" i="4" s="1"/>
  <c r="AG275" i="5"/>
  <c r="AH397" i="4" s="1"/>
  <c r="AI397" s="1"/>
  <c r="AI270" i="11" s="1"/>
  <c r="AJ275" i="5"/>
  <c r="AJ397" i="4" s="1"/>
  <c r="AK397" s="1"/>
  <c r="AK270" i="11" s="1"/>
  <c r="AM275" i="5"/>
  <c r="AL397" i="4" s="1"/>
  <c r="AM397" s="1"/>
  <c r="AM270" i="11" s="1"/>
  <c r="AO275" i="5"/>
  <c r="AP397" i="4" s="1"/>
  <c r="AQ397" s="1"/>
  <c r="AQ270" i="11" s="1"/>
  <c r="AQ275" i="5"/>
  <c r="AR397" i="4" s="1"/>
  <c r="AS397" s="1"/>
  <c r="AS270" i="11" s="1"/>
  <c r="AS275" i="5"/>
  <c r="AT397" i="4" s="1"/>
  <c r="AU397" s="1"/>
  <c r="AU270" i="11" s="1"/>
  <c r="AU275" i="5"/>
  <c r="AX397" i="4" s="1"/>
  <c r="AY397" s="1"/>
  <c r="AY270" i="11" s="1"/>
  <c r="AW275" i="5"/>
  <c r="AZ397" i="4" s="1"/>
  <c r="BA397" s="1"/>
  <c r="BA270" i="11" s="1"/>
  <c r="AY275" i="5"/>
  <c r="BB397" i="4" s="1"/>
  <c r="BC397" s="1"/>
  <c r="BC270" i="11" s="1"/>
  <c r="K276" i="5"/>
  <c r="G398" i="4" s="1"/>
  <c r="N276" i="5"/>
  <c r="I398" i="4" s="1"/>
  <c r="Q276" i="5"/>
  <c r="K398" i="4" s="1"/>
  <c r="S276" i="5"/>
  <c r="O398" i="4" s="1"/>
  <c r="U276" i="5"/>
  <c r="Q398" i="4" s="1"/>
  <c r="W276" i="5"/>
  <c r="Y276"/>
  <c r="W398" i="4" s="1"/>
  <c r="AA276" i="5"/>
  <c r="Y398" i="4" s="1"/>
  <c r="AC276" i="5"/>
  <c r="AA398" i="4" s="1"/>
  <c r="AG276" i="5"/>
  <c r="AH398" i="4" s="1"/>
  <c r="AJ276" i="5"/>
  <c r="AJ398" i="4" s="1"/>
  <c r="AJ271" i="11" s="1"/>
  <c r="AM276" i="5"/>
  <c r="AL398" i="4" s="1"/>
  <c r="AL271" i="11" s="1"/>
  <c r="AO276" i="5"/>
  <c r="AP398" i="4" s="1"/>
  <c r="AQ276" i="5"/>
  <c r="AR398" i="4" s="1"/>
  <c r="AS276" i="5"/>
  <c r="AT398" i="4" s="1"/>
  <c r="AU276" i="5"/>
  <c r="AX398" i="4" s="1"/>
  <c r="AW276" i="5"/>
  <c r="AZ398" i="4" s="1"/>
  <c r="AY276" i="5"/>
  <c r="BB398" i="4" s="1"/>
  <c r="K277" i="5"/>
  <c r="G399" i="4" s="1"/>
  <c r="N277" i="5"/>
  <c r="I399" i="4" s="1"/>
  <c r="Q277" i="5"/>
  <c r="K399" i="4" s="1"/>
  <c r="S277" i="5"/>
  <c r="O399" i="4" s="1"/>
  <c r="U277" i="5"/>
  <c r="Q399" i="4" s="1"/>
  <c r="W277" i="5"/>
  <c r="Y277"/>
  <c r="W399" i="4" s="1"/>
  <c r="AA277" i="5"/>
  <c r="Y399" i="4" s="1"/>
  <c r="AC277" i="5"/>
  <c r="AA399" i="4" s="1"/>
  <c r="AG277" i="5"/>
  <c r="AH399" i="4" s="1"/>
  <c r="AI399" s="1"/>
  <c r="AI272" i="11" s="1"/>
  <c r="AJ277" i="5"/>
  <c r="AJ399" i="4" s="1"/>
  <c r="AK399" s="1"/>
  <c r="AK272" i="11" s="1"/>
  <c r="AM277" i="5"/>
  <c r="AL399" i="4" s="1"/>
  <c r="AM399" s="1"/>
  <c r="AM272" i="11" s="1"/>
  <c r="AO277" i="5"/>
  <c r="AP399" i="4" s="1"/>
  <c r="AQ399" s="1"/>
  <c r="AQ272" i="11" s="1"/>
  <c r="AQ277" i="5"/>
  <c r="AR399" i="4" s="1"/>
  <c r="AS399" s="1"/>
  <c r="AS272" i="11" s="1"/>
  <c r="AS277" i="5"/>
  <c r="AT399" i="4" s="1"/>
  <c r="AU399" s="1"/>
  <c r="AU272" i="11" s="1"/>
  <c r="AU277" i="5"/>
  <c r="AX399" i="4" s="1"/>
  <c r="AY399" s="1"/>
  <c r="AY272" i="11" s="1"/>
  <c r="AW277" i="5"/>
  <c r="AZ399" i="4" s="1"/>
  <c r="BA399" s="1"/>
  <c r="BA272" i="11" s="1"/>
  <c r="AY277" i="5"/>
  <c r="BB399" i="4" s="1"/>
  <c r="BC399" s="1"/>
  <c r="BC272" i="11" s="1"/>
  <c r="K278" i="5"/>
  <c r="G400" i="4" s="1"/>
  <c r="N278" i="5"/>
  <c r="I400" i="4" s="1"/>
  <c r="Q278" i="5"/>
  <c r="K400" i="4" s="1"/>
  <c r="S278" i="5"/>
  <c r="O400" i="4" s="1"/>
  <c r="U278" i="5"/>
  <c r="Q400" i="4" s="1"/>
  <c r="W278" i="5"/>
  <c r="Y278"/>
  <c r="W400" i="4" s="1"/>
  <c r="AA278" i="5"/>
  <c r="Y400" i="4" s="1"/>
  <c r="AC278" i="5"/>
  <c r="AA400" i="4" s="1"/>
  <c r="AG278" i="5"/>
  <c r="AH400" i="4" s="1"/>
  <c r="AH273" i="11" s="1"/>
  <c r="AJ278" i="5"/>
  <c r="AJ400" i="4" s="1"/>
  <c r="AJ273" i="11" s="1"/>
  <c r="AM278" i="5"/>
  <c r="AL400" i="4" s="1"/>
  <c r="AO278" i="5"/>
  <c r="AP400" i="4" s="1"/>
  <c r="AP273" i="11" s="1"/>
  <c r="AQ278" i="5"/>
  <c r="AR400" i="4" s="1"/>
  <c r="AR273" i="11" s="1"/>
  <c r="AS278" i="5"/>
  <c r="AT400" i="4" s="1"/>
  <c r="AT273" i="11" s="1"/>
  <c r="AU278" i="5"/>
  <c r="AX400" i="4" s="1"/>
  <c r="AX273" i="11" s="1"/>
  <c r="AW278" i="5"/>
  <c r="AZ400" i="4" s="1"/>
  <c r="AZ273" i="11" s="1"/>
  <c r="AY278" i="5"/>
  <c r="BB400" i="4" s="1"/>
  <c r="BB273" i="11" s="1"/>
  <c r="K279" i="5"/>
  <c r="G401" i="4" s="1"/>
  <c r="N279" i="5"/>
  <c r="I401" i="4" s="1"/>
  <c r="Q279" i="5"/>
  <c r="K401" i="4" s="1"/>
  <c r="S279" i="5"/>
  <c r="O401" i="4" s="1"/>
  <c r="U279" i="5"/>
  <c r="Q401" i="4" s="1"/>
  <c r="W279" i="5"/>
  <c r="Y279"/>
  <c r="W401" i="4" s="1"/>
  <c r="AA279" i="5"/>
  <c r="Y401" i="4" s="1"/>
  <c r="AC279" i="5"/>
  <c r="AA401" i="4" s="1"/>
  <c r="AG279" i="5"/>
  <c r="AH401" i="4" s="1"/>
  <c r="AI401" s="1"/>
  <c r="AI274" i="11" s="1"/>
  <c r="AJ279" i="5"/>
  <c r="AJ401" i="4" s="1"/>
  <c r="AK401" s="1"/>
  <c r="AK274" i="11" s="1"/>
  <c r="AM279" i="5"/>
  <c r="AL401" i="4" s="1"/>
  <c r="AM401" s="1"/>
  <c r="AM274" i="11" s="1"/>
  <c r="AO279" i="5"/>
  <c r="AP401" i="4" s="1"/>
  <c r="AQ401" s="1"/>
  <c r="AQ274" i="11" s="1"/>
  <c r="AQ279" i="5"/>
  <c r="AR401" i="4" s="1"/>
  <c r="AS401" s="1"/>
  <c r="AS274" i="11" s="1"/>
  <c r="AS279" i="5"/>
  <c r="AT401" i="4" s="1"/>
  <c r="AU401" s="1"/>
  <c r="AU274" i="11" s="1"/>
  <c r="AU279" i="5"/>
  <c r="AX401" i="4" s="1"/>
  <c r="AY401" s="1"/>
  <c r="AY274" i="11" s="1"/>
  <c r="AW279" i="5"/>
  <c r="AZ401" i="4" s="1"/>
  <c r="BA401" s="1"/>
  <c r="BA274" i="11" s="1"/>
  <c r="AY279" i="5"/>
  <c r="BB401" i="4" s="1"/>
  <c r="BC401" s="1"/>
  <c r="BC274" i="11" s="1"/>
  <c r="K280" i="5"/>
  <c r="G402" i="4" s="1"/>
  <c r="N280" i="5"/>
  <c r="I402" i="4" s="1"/>
  <c r="Q280" i="5"/>
  <c r="K402" i="4" s="1"/>
  <c r="S280" i="5"/>
  <c r="O402" i="4" s="1"/>
  <c r="U280" i="5"/>
  <c r="Q402" i="4" s="1"/>
  <c r="W280" i="5"/>
  <c r="Y280"/>
  <c r="W402" i="4" s="1"/>
  <c r="AA280" i="5"/>
  <c r="Y402" i="4" s="1"/>
  <c r="AC280" i="5"/>
  <c r="AA402" i="4" s="1"/>
  <c r="AG280" i="5"/>
  <c r="AH402" i="4" s="1"/>
  <c r="AJ280" i="5"/>
  <c r="AJ402" i="4" s="1"/>
  <c r="AJ275" i="11" s="1"/>
  <c r="AM280" i="5"/>
  <c r="AL402" i="4" s="1"/>
  <c r="AL275" i="11" s="1"/>
  <c r="AO280" i="5"/>
  <c r="AP402" i="4" s="1"/>
  <c r="AQ280" i="5"/>
  <c r="AR402" i="4" s="1"/>
  <c r="AR275" i="11" s="1"/>
  <c r="AS280" i="5"/>
  <c r="AT402" i="4" s="1"/>
  <c r="AT275" i="11" s="1"/>
  <c r="AU280" i="5"/>
  <c r="AX402" i="4" s="1"/>
  <c r="AX275" i="11" s="1"/>
  <c r="AW280" i="5"/>
  <c r="AZ402" i="4" s="1"/>
  <c r="AZ275" i="11" s="1"/>
  <c r="AY280" i="5"/>
  <c r="BB402" i="4" s="1"/>
  <c r="K281" i="5"/>
  <c r="G403" i="4" s="1"/>
  <c r="N281" i="5"/>
  <c r="I403" i="4" s="1"/>
  <c r="Q281" i="5"/>
  <c r="K403" i="4" s="1"/>
  <c r="S281" i="5"/>
  <c r="O403" i="4" s="1"/>
  <c r="U281" i="5"/>
  <c r="Q403" i="4" s="1"/>
  <c r="W281" i="5"/>
  <c r="Y281"/>
  <c r="W403" i="4" s="1"/>
  <c r="AA281" i="5"/>
  <c r="Y403" i="4" s="1"/>
  <c r="AC281" i="5"/>
  <c r="AA403" i="4" s="1"/>
  <c r="AG281" i="5"/>
  <c r="AH403" i="4" s="1"/>
  <c r="AI403" s="1"/>
  <c r="AI276" i="11" s="1"/>
  <c r="AJ281" i="5"/>
  <c r="AJ403" i="4" s="1"/>
  <c r="AK403" s="1"/>
  <c r="AK276" i="11" s="1"/>
  <c r="AM281" i="5"/>
  <c r="AL403" i="4" s="1"/>
  <c r="AM403" s="1"/>
  <c r="AM276" i="11" s="1"/>
  <c r="AO281" i="5"/>
  <c r="AP403" i="4" s="1"/>
  <c r="AQ403" s="1"/>
  <c r="AQ276" i="11" s="1"/>
  <c r="AQ281" i="5"/>
  <c r="AR403" i="4" s="1"/>
  <c r="AS403" s="1"/>
  <c r="AS276" i="11" s="1"/>
  <c r="AS281" i="5"/>
  <c r="AT403" i="4" s="1"/>
  <c r="AU403" s="1"/>
  <c r="AU276" i="11" s="1"/>
  <c r="AU281" i="5"/>
  <c r="AX403" i="4" s="1"/>
  <c r="AY403" s="1"/>
  <c r="AY276" i="11" s="1"/>
  <c r="AW281" i="5"/>
  <c r="AZ403" i="4" s="1"/>
  <c r="BA403" s="1"/>
  <c r="BA276" i="11" s="1"/>
  <c r="AY281" i="5"/>
  <c r="BB403" i="4" s="1"/>
  <c r="BC403" s="1"/>
  <c r="BC276" i="11" s="1"/>
  <c r="K282" i="5"/>
  <c r="G404" i="4" s="1"/>
  <c r="N282" i="5"/>
  <c r="I404" i="4" s="1"/>
  <c r="Q282" i="5"/>
  <c r="K404" i="4" s="1"/>
  <c r="S282" i="5"/>
  <c r="O404" i="4" s="1"/>
  <c r="U282" i="5"/>
  <c r="Q404" i="4" s="1"/>
  <c r="W282" i="5"/>
  <c r="Y282"/>
  <c r="W404" i="4" s="1"/>
  <c r="AA282" i="5"/>
  <c r="Y404" i="4" s="1"/>
  <c r="AC282" i="5"/>
  <c r="AA404" i="4" s="1"/>
  <c r="AG282" i="5"/>
  <c r="AH404" i="4" s="1"/>
  <c r="AH277" i="11" s="1"/>
  <c r="AJ282" i="5"/>
  <c r="AJ404" i="4" s="1"/>
  <c r="AJ277" i="11" s="1"/>
  <c r="AM282" i="5"/>
  <c r="AL404" i="4" s="1"/>
  <c r="AO282" i="5"/>
  <c r="AP404" i="4" s="1"/>
  <c r="AP277" i="11" s="1"/>
  <c r="AQ282" i="5"/>
  <c r="AR404" i="4" s="1"/>
  <c r="AR277" i="11" s="1"/>
  <c r="AS282" i="5"/>
  <c r="AT404" i="4" s="1"/>
  <c r="AT277" i="11" s="1"/>
  <c r="AU282" i="5"/>
  <c r="AX404" i="4" s="1"/>
  <c r="AX277" i="11" s="1"/>
  <c r="AW282" i="5"/>
  <c r="AZ404" i="4" s="1"/>
  <c r="AZ277" i="11" s="1"/>
  <c r="AY282" i="5"/>
  <c r="BB404" i="4" s="1"/>
  <c r="BB277" i="11" s="1"/>
  <c r="K283" i="5"/>
  <c r="G405" i="4" s="1"/>
  <c r="N283" i="5"/>
  <c r="I405" i="4" s="1"/>
  <c r="Q283" i="5"/>
  <c r="K405" i="4" s="1"/>
  <c r="S283" i="5"/>
  <c r="O405" i="4" s="1"/>
  <c r="U283" i="5"/>
  <c r="Q405" i="4" s="1"/>
  <c r="W283" i="5"/>
  <c r="Y283"/>
  <c r="W405" i="4" s="1"/>
  <c r="AA283" i="5"/>
  <c r="Y405" i="4" s="1"/>
  <c r="AC283" i="5"/>
  <c r="AA405" i="4" s="1"/>
  <c r="AG283" i="5"/>
  <c r="AH405" i="4" s="1"/>
  <c r="AI405" s="1"/>
  <c r="AI278" i="11" s="1"/>
  <c r="AJ283" i="5"/>
  <c r="AJ405" i="4" s="1"/>
  <c r="AK405" s="1"/>
  <c r="AK278" i="11" s="1"/>
  <c r="AM283" i="5"/>
  <c r="AL405" i="4" s="1"/>
  <c r="AM405" s="1"/>
  <c r="AM278" i="11" s="1"/>
  <c r="AO283" i="5"/>
  <c r="AP405" i="4" s="1"/>
  <c r="AQ405" s="1"/>
  <c r="AQ278" i="11" s="1"/>
  <c r="AQ283" i="5"/>
  <c r="AR405" i="4" s="1"/>
  <c r="AS405" s="1"/>
  <c r="AS278" i="11" s="1"/>
  <c r="AS283" i="5"/>
  <c r="AT405" i="4" s="1"/>
  <c r="AU405" s="1"/>
  <c r="AU278" i="11" s="1"/>
  <c r="AU283" i="5"/>
  <c r="AX405" i="4" s="1"/>
  <c r="AY405" s="1"/>
  <c r="AY278" i="11" s="1"/>
  <c r="AW283" i="5"/>
  <c r="AZ405" i="4" s="1"/>
  <c r="BA405" s="1"/>
  <c r="BA278" i="11" s="1"/>
  <c r="AY283" i="5"/>
  <c r="BB405" i="4" s="1"/>
  <c r="BC405" s="1"/>
  <c r="BC278" i="11" s="1"/>
  <c r="K284" i="5"/>
  <c r="G406" i="4" s="1"/>
  <c r="N284" i="5"/>
  <c r="I406" i="4" s="1"/>
  <c r="Q284" i="5"/>
  <c r="K406" i="4" s="1"/>
  <c r="S284" i="5"/>
  <c r="O406" i="4" s="1"/>
  <c r="U284" i="5"/>
  <c r="Q406" i="4" s="1"/>
  <c r="W284" i="5"/>
  <c r="Y284"/>
  <c r="W406" i="4" s="1"/>
  <c r="AA284" i="5"/>
  <c r="Y406" i="4" s="1"/>
  <c r="AC284" i="5"/>
  <c r="AA406" i="4" s="1"/>
  <c r="AG284" i="5"/>
  <c r="AH406" i="4" s="1"/>
  <c r="AH279" i="11" s="1"/>
  <c r="AJ284" i="5"/>
  <c r="AJ406" i="4" s="1"/>
  <c r="AJ279" i="11" s="1"/>
  <c r="AM284" i="5"/>
  <c r="AL406" i="4" s="1"/>
  <c r="AL279" i="11" s="1"/>
  <c r="AO284" i="5"/>
  <c r="AP406" i="4" s="1"/>
  <c r="AQ284" i="5"/>
  <c r="AR406" i="4" s="1"/>
  <c r="AR279" i="11" s="1"/>
  <c r="AS284" i="5"/>
  <c r="AT406" i="4" s="1"/>
  <c r="AT279" i="11" s="1"/>
  <c r="AU284" i="5"/>
  <c r="AX406" i="4" s="1"/>
  <c r="AX279" i="11" s="1"/>
  <c r="AW284" i="5"/>
  <c r="AZ406" i="4" s="1"/>
  <c r="AZ279" i="11" s="1"/>
  <c r="AY284" i="5"/>
  <c r="BB406" i="4" s="1"/>
  <c r="K285" i="5"/>
  <c r="G407" i="4" s="1"/>
  <c r="N285" i="5"/>
  <c r="I407" i="4" s="1"/>
  <c r="Q285" i="5"/>
  <c r="K407" i="4" s="1"/>
  <c r="S285" i="5"/>
  <c r="O407" i="4" s="1"/>
  <c r="U285" i="5"/>
  <c r="Q407" i="4" s="1"/>
  <c r="W285" i="5"/>
  <c r="Y285"/>
  <c r="W407" i="4" s="1"/>
  <c r="AA285" i="5"/>
  <c r="Y407" i="4" s="1"/>
  <c r="AC285" i="5"/>
  <c r="AA407" i="4" s="1"/>
  <c r="AG285" i="5"/>
  <c r="AH407" i="4" s="1"/>
  <c r="AI407" s="1"/>
  <c r="AI280" i="11" s="1"/>
  <c r="AJ285" i="5"/>
  <c r="AJ407" i="4" s="1"/>
  <c r="AK407" s="1"/>
  <c r="AK280" i="11" s="1"/>
  <c r="AM285" i="5"/>
  <c r="AL407" i="4" s="1"/>
  <c r="AM407" s="1"/>
  <c r="AM280" i="11" s="1"/>
  <c r="AO285" i="5"/>
  <c r="AP407" i="4" s="1"/>
  <c r="AQ407" s="1"/>
  <c r="AQ280" i="11" s="1"/>
  <c r="AQ285" i="5"/>
  <c r="AR407" i="4" s="1"/>
  <c r="AS407" s="1"/>
  <c r="AS280" i="11" s="1"/>
  <c r="AS285" i="5"/>
  <c r="AT407" i="4" s="1"/>
  <c r="AU407" s="1"/>
  <c r="AU280" i="11" s="1"/>
  <c r="AU285" i="5"/>
  <c r="AX407" i="4" s="1"/>
  <c r="AY407" s="1"/>
  <c r="AY280" i="11" s="1"/>
  <c r="AW285" i="5"/>
  <c r="AZ407" i="4" s="1"/>
  <c r="BA407" s="1"/>
  <c r="BA280" i="11" s="1"/>
  <c r="AY285" i="5"/>
  <c r="BB407" i="4" s="1"/>
  <c r="BC407" s="1"/>
  <c r="BC280" i="11" s="1"/>
  <c r="K286" i="5"/>
  <c r="G408" i="4" s="1"/>
  <c r="N286" i="5"/>
  <c r="I408" i="4" s="1"/>
  <c r="Q286" i="5"/>
  <c r="K408" i="4" s="1"/>
  <c r="S286" i="5"/>
  <c r="O408" i="4" s="1"/>
  <c r="U286" i="5"/>
  <c r="Q408" i="4" s="1"/>
  <c r="W286" i="5"/>
  <c r="Y286"/>
  <c r="W408" i="4" s="1"/>
  <c r="AA286" i="5"/>
  <c r="Y408" i="4" s="1"/>
  <c r="AC286" i="5"/>
  <c r="AA408" i="4" s="1"/>
  <c r="AG286" i="5"/>
  <c r="AH408" i="4" s="1"/>
  <c r="AJ286" i="5"/>
  <c r="AJ408" i="4" s="1"/>
  <c r="AJ281" i="11" s="1"/>
  <c r="AM286" i="5"/>
  <c r="AL408" i="4" s="1"/>
  <c r="AL281" i="11" s="1"/>
  <c r="AO286" i="5"/>
  <c r="AP408" i="4" s="1"/>
  <c r="AP281" i="11" s="1"/>
  <c r="AQ286" i="5"/>
  <c r="AR408" i="4" s="1"/>
  <c r="AR281" i="11" s="1"/>
  <c r="AS286" i="5"/>
  <c r="AT408" i="4" s="1"/>
  <c r="AT281" i="11" s="1"/>
  <c r="AU286" i="5"/>
  <c r="AX408" i="4" s="1"/>
  <c r="AX281" i="11" s="1"/>
  <c r="AW286" i="5"/>
  <c r="AZ408" i="4" s="1"/>
  <c r="AZ281" i="11" s="1"/>
  <c r="AY286" i="5"/>
  <c r="BB408" i="4" s="1"/>
  <c r="BB281" i="11" s="1"/>
  <c r="K287" i="5"/>
  <c r="G409" i="4" s="1"/>
  <c r="N287" i="5"/>
  <c r="I409" i="4" s="1"/>
  <c r="Q287" i="5"/>
  <c r="K409" i="4" s="1"/>
  <c r="S287" i="5"/>
  <c r="O409" i="4" s="1"/>
  <c r="U287" i="5"/>
  <c r="Q409" i="4" s="1"/>
  <c r="W287" i="5"/>
  <c r="Y287"/>
  <c r="W409" i="4" s="1"/>
  <c r="AA287" i="5"/>
  <c r="Y409" i="4" s="1"/>
  <c r="AC287" i="5"/>
  <c r="AA409" i="4" s="1"/>
  <c r="AG287" i="5"/>
  <c r="AH409" i="4" s="1"/>
  <c r="AI409" s="1"/>
  <c r="AI282" i="11" s="1"/>
  <c r="AJ287" i="5"/>
  <c r="AJ409" i="4" s="1"/>
  <c r="AK409" s="1"/>
  <c r="AK282" i="11" s="1"/>
  <c r="AM287" i="5"/>
  <c r="AL409" i="4" s="1"/>
  <c r="AM409" s="1"/>
  <c r="AM282" i="11" s="1"/>
  <c r="AO287" i="5"/>
  <c r="AP409" i="4" s="1"/>
  <c r="AQ409" s="1"/>
  <c r="AQ282" i="11" s="1"/>
  <c r="AQ287" i="5"/>
  <c r="AR409" i="4" s="1"/>
  <c r="AS409" s="1"/>
  <c r="AS282" i="11" s="1"/>
  <c r="AS287" i="5"/>
  <c r="AT409" i="4" s="1"/>
  <c r="AU409" s="1"/>
  <c r="AU282" i="11" s="1"/>
  <c r="AU287" i="5"/>
  <c r="AX409" i="4" s="1"/>
  <c r="AY409" s="1"/>
  <c r="AY282" i="11" s="1"/>
  <c r="AW287" i="5"/>
  <c r="AZ409" i="4" s="1"/>
  <c r="BA409" s="1"/>
  <c r="BA282" i="11" s="1"/>
  <c r="AY287" i="5"/>
  <c r="BB409" i="4" s="1"/>
  <c r="BC409" s="1"/>
  <c r="BC282" i="11" s="1"/>
  <c r="K288" i="5"/>
  <c r="G410" i="4" s="1"/>
  <c r="N288" i="5"/>
  <c r="I410" i="4" s="1"/>
  <c r="Q288" i="5"/>
  <c r="K410" i="4" s="1"/>
  <c r="S288" i="5"/>
  <c r="O410" i="4" s="1"/>
  <c r="U288" i="5"/>
  <c r="Q410" i="4" s="1"/>
  <c r="W288" i="5"/>
  <c r="Y288"/>
  <c r="W410" i="4" s="1"/>
  <c r="AA288" i="5"/>
  <c r="Y410" i="4" s="1"/>
  <c r="AC288" i="5"/>
  <c r="AA410" i="4" s="1"/>
  <c r="AG288" i="5"/>
  <c r="AH410" i="4" s="1"/>
  <c r="AJ288" i="5"/>
  <c r="AJ410" i="4" s="1"/>
  <c r="AJ283" i="11" s="1"/>
  <c r="AM288" i="5"/>
  <c r="AL410" i="4" s="1"/>
  <c r="AL283" i="11" s="1"/>
  <c r="AO288" i="5"/>
  <c r="AP410" i="4" s="1"/>
  <c r="AQ288" i="5"/>
  <c r="AR410" i="4" s="1"/>
  <c r="AR283" i="11" s="1"/>
  <c r="AS288" i="5"/>
  <c r="AT410" i="4" s="1"/>
  <c r="AT283" i="11" s="1"/>
  <c r="AU288" i="5"/>
  <c r="AX410" i="4" s="1"/>
  <c r="AX283" i="11" s="1"/>
  <c r="AW288" i="5"/>
  <c r="AZ410" i="4" s="1"/>
  <c r="AZ283" i="11" s="1"/>
  <c r="AY288" i="5"/>
  <c r="BB410" i="4" s="1"/>
  <c r="K289" i="5"/>
  <c r="G411" i="4" s="1"/>
  <c r="N289" i="5"/>
  <c r="I411" i="4" s="1"/>
  <c r="Q289" i="5"/>
  <c r="K411" i="4" s="1"/>
  <c r="S289" i="5"/>
  <c r="O411" i="4" s="1"/>
  <c r="U289" i="5"/>
  <c r="Q411" i="4" s="1"/>
  <c r="W289" i="5"/>
  <c r="Y289"/>
  <c r="W411" i="4" s="1"/>
  <c r="AA289" i="5"/>
  <c r="Y411" i="4" s="1"/>
  <c r="AC289" i="5"/>
  <c r="AA411" i="4" s="1"/>
  <c r="AG289" i="5"/>
  <c r="AH411" i="4" s="1"/>
  <c r="AI411" s="1"/>
  <c r="AI284" i="11" s="1"/>
  <c r="AJ289" i="5"/>
  <c r="AJ411" i="4" s="1"/>
  <c r="AK411" s="1"/>
  <c r="AK284" i="11" s="1"/>
  <c r="AM289" i="5"/>
  <c r="AL411" i="4" s="1"/>
  <c r="AM411" s="1"/>
  <c r="AM284" i="11" s="1"/>
  <c r="AO289" i="5"/>
  <c r="AP411" i="4" s="1"/>
  <c r="AQ411" s="1"/>
  <c r="AQ284" i="11" s="1"/>
  <c r="AQ289" i="5"/>
  <c r="AR411" i="4" s="1"/>
  <c r="AS411" s="1"/>
  <c r="AS284" i="11" s="1"/>
  <c r="AS289" i="5"/>
  <c r="AT411" i="4" s="1"/>
  <c r="AU411" s="1"/>
  <c r="AU284" i="11" s="1"/>
  <c r="AU289" i="5"/>
  <c r="AX411" i="4" s="1"/>
  <c r="AY411" s="1"/>
  <c r="AY284" i="11" s="1"/>
  <c r="AW289" i="5"/>
  <c r="AZ411" i="4" s="1"/>
  <c r="BA411" s="1"/>
  <c r="BA284" i="11" s="1"/>
  <c r="AY289" i="5"/>
  <c r="BB411" i="4" s="1"/>
  <c r="BC411" s="1"/>
  <c r="BC284" i="11" s="1"/>
  <c r="K290" i="5"/>
  <c r="G412" i="4" s="1"/>
  <c r="N290" i="5"/>
  <c r="I412" i="4" s="1"/>
  <c r="Q290" i="5"/>
  <c r="K412" i="4" s="1"/>
  <c r="L412" s="1"/>
  <c r="L285" i="11" s="1"/>
  <c r="S290" i="5"/>
  <c r="O412" i="4" s="1"/>
  <c r="U290" i="5"/>
  <c r="Q412" i="4" s="1"/>
  <c r="W290" i="5"/>
  <c r="Y290"/>
  <c r="W412" i="4" s="1"/>
  <c r="AA290" i="5"/>
  <c r="Y412" i="4" s="1"/>
  <c r="AC290" i="5"/>
  <c r="AA412" i="4" s="1"/>
  <c r="AG290" i="5"/>
  <c r="AH412" i="4" s="1"/>
  <c r="AJ290" i="5"/>
  <c r="AJ412" i="4" s="1"/>
  <c r="AJ285" i="11" s="1"/>
  <c r="AM290" i="5"/>
  <c r="AL412" i="4" s="1"/>
  <c r="AL285" i="11" s="1"/>
  <c r="AO290" i="5"/>
  <c r="AP412" i="4" s="1"/>
  <c r="AQ290" i="5"/>
  <c r="AR412" i="4" s="1"/>
  <c r="AR285" i="11" s="1"/>
  <c r="AS290" i="5"/>
  <c r="AT412" i="4" s="1"/>
  <c r="AT285" i="11" s="1"/>
  <c r="AU290" i="5"/>
  <c r="AX412" i="4" s="1"/>
  <c r="AX285" i="11" s="1"/>
  <c r="AW290" i="5"/>
  <c r="AZ412" i="4" s="1"/>
  <c r="AZ285" i="11" s="1"/>
  <c r="AY290" i="5"/>
  <c r="BB412" i="4" s="1"/>
  <c r="K291" i="5"/>
  <c r="G413" i="4" s="1"/>
  <c r="N291" i="5"/>
  <c r="I413" i="4" s="1"/>
  <c r="Q291" i="5"/>
  <c r="K413" i="4" s="1"/>
  <c r="S291" i="5"/>
  <c r="O413" i="4" s="1"/>
  <c r="U291" i="5"/>
  <c r="Q413" i="4" s="1"/>
  <c r="W291" i="5"/>
  <c r="Y291"/>
  <c r="W413" i="4" s="1"/>
  <c r="AA291" i="5"/>
  <c r="Y413" i="4" s="1"/>
  <c r="AC291" i="5"/>
  <c r="AA413" i="4" s="1"/>
  <c r="AG291" i="5"/>
  <c r="AH413" i="4" s="1"/>
  <c r="AI413" s="1"/>
  <c r="AI286" i="11" s="1"/>
  <c r="AJ291" i="5"/>
  <c r="AJ413" i="4" s="1"/>
  <c r="AJ286" i="11" s="1"/>
  <c r="AM291" i="5"/>
  <c r="AL413" i="4" s="1"/>
  <c r="AL286" i="11" s="1"/>
  <c r="AO291" i="5"/>
  <c r="AP413" i="4" s="1"/>
  <c r="AQ291" i="5"/>
  <c r="AR413" i="4" s="1"/>
  <c r="AR286" i="11" s="1"/>
  <c r="AS291" i="5"/>
  <c r="AT413" i="4" s="1"/>
  <c r="AT286" i="11" s="1"/>
  <c r="AU291" i="5"/>
  <c r="AX413" i="4" s="1"/>
  <c r="AX286" i="11" s="1"/>
  <c r="AW291" i="5"/>
  <c r="AZ413" i="4" s="1"/>
  <c r="AZ286" i="11" s="1"/>
  <c r="AY291" i="5"/>
  <c r="BB413" i="4" s="1"/>
  <c r="K292" i="5"/>
  <c r="G414" i="4" s="1"/>
  <c r="N292" i="5"/>
  <c r="I414" i="4" s="1"/>
  <c r="Q292" i="5"/>
  <c r="K414" i="4" s="1"/>
  <c r="S292" i="5"/>
  <c r="O414" i="4" s="1"/>
  <c r="U292" i="5"/>
  <c r="Q414" i="4" s="1"/>
  <c r="W292" i="5"/>
  <c r="Y292"/>
  <c r="W414" i="4" s="1"/>
  <c r="AA292" i="5"/>
  <c r="Y414" i="4" s="1"/>
  <c r="AC292" i="5"/>
  <c r="AA414" i="4" s="1"/>
  <c r="AG292" i="5"/>
  <c r="AH414" i="4" s="1"/>
  <c r="AI414" s="1"/>
  <c r="AI287" i="11" s="1"/>
  <c r="AJ292" i="5"/>
  <c r="AJ414" i="4" s="1"/>
  <c r="AK414" s="1"/>
  <c r="AK287" i="11" s="1"/>
  <c r="AM292" i="5"/>
  <c r="AL414" i="4" s="1"/>
  <c r="AM414" s="1"/>
  <c r="AM287" i="11" s="1"/>
  <c r="AO292" i="5"/>
  <c r="AP414" i="4" s="1"/>
  <c r="AQ414" s="1"/>
  <c r="AQ287" i="11" s="1"/>
  <c r="AQ292" i="5"/>
  <c r="AR414" i="4" s="1"/>
  <c r="AS414" s="1"/>
  <c r="AS287" i="11" s="1"/>
  <c r="AS292" i="5"/>
  <c r="AT414" i="4" s="1"/>
  <c r="AU414" s="1"/>
  <c r="AU287" i="11" s="1"/>
  <c r="AU292" i="5"/>
  <c r="AX414" i="4" s="1"/>
  <c r="AY414" s="1"/>
  <c r="AY287" i="11" s="1"/>
  <c r="AW292" i="5"/>
  <c r="AZ414" i="4" s="1"/>
  <c r="BA414" s="1"/>
  <c r="BA287" i="11" s="1"/>
  <c r="AY292" i="5"/>
  <c r="BB414" i="4" s="1"/>
  <c r="BC414" s="1"/>
  <c r="BC287" i="11" s="1"/>
  <c r="K293" i="5"/>
  <c r="G415" i="4" s="1"/>
  <c r="N293" i="5"/>
  <c r="I415" i="4" s="1"/>
  <c r="Q293" i="5"/>
  <c r="K415" i="4" s="1"/>
  <c r="S293" i="5"/>
  <c r="O415" i="4" s="1"/>
  <c r="U293" i="5"/>
  <c r="Q415" i="4" s="1"/>
  <c r="W293" i="5"/>
  <c r="Y293"/>
  <c r="W415" i="4" s="1"/>
  <c r="AA293" i="5"/>
  <c r="Y415" i="4" s="1"/>
  <c r="AC293" i="5"/>
  <c r="AA415" i="4" s="1"/>
  <c r="AG293" i="5"/>
  <c r="AH415" i="4" s="1"/>
  <c r="AH288" i="11" s="1"/>
  <c r="AJ293" i="5"/>
  <c r="AJ415" i="4" s="1"/>
  <c r="AJ288" i="11" s="1"/>
  <c r="AM293" i="5"/>
  <c r="AL415" i="4" s="1"/>
  <c r="AO293" i="5"/>
  <c r="AP415" i="4" s="1"/>
  <c r="AP288" i="11" s="1"/>
  <c r="AQ293" i="5"/>
  <c r="AR415" i="4" s="1"/>
  <c r="AR288" i="11" s="1"/>
  <c r="AS293" i="5"/>
  <c r="AT415" i="4" s="1"/>
  <c r="AT288" i="11" s="1"/>
  <c r="AU293" i="5"/>
  <c r="AX415" i="4" s="1"/>
  <c r="AX288" i="11" s="1"/>
  <c r="AW293" i="5"/>
  <c r="AZ415" i="4" s="1"/>
  <c r="AZ288" i="11" s="1"/>
  <c r="AY293" i="5"/>
  <c r="BB415" i="4" s="1"/>
  <c r="BB288" i="11" s="1"/>
  <c r="K294" i="5"/>
  <c r="G416" i="4" s="1"/>
  <c r="N294" i="5"/>
  <c r="I416" i="4" s="1"/>
  <c r="Q294" i="5"/>
  <c r="K416" i="4" s="1"/>
  <c r="S294" i="5"/>
  <c r="O416" i="4" s="1"/>
  <c r="U294" i="5"/>
  <c r="Q416" i="4" s="1"/>
  <c r="W294" i="5"/>
  <c r="Y294"/>
  <c r="W416" i="4" s="1"/>
  <c r="AA294" i="5"/>
  <c r="Y416" i="4" s="1"/>
  <c r="AC294" i="5"/>
  <c r="AA416" i="4" s="1"/>
  <c r="AG294" i="5"/>
  <c r="AH416" i="4" s="1"/>
  <c r="AI416" s="1"/>
  <c r="AI289" i="11" s="1"/>
  <c r="AJ294" i="5"/>
  <c r="AJ416" i="4" s="1"/>
  <c r="AK416" s="1"/>
  <c r="AK289" i="11" s="1"/>
  <c r="AM294" i="5"/>
  <c r="AL416" i="4" s="1"/>
  <c r="AM416" s="1"/>
  <c r="AM289" i="11" s="1"/>
  <c r="AO294" i="5"/>
  <c r="AP416" i="4" s="1"/>
  <c r="AQ416" s="1"/>
  <c r="AQ289" i="11" s="1"/>
  <c r="AQ294" i="5"/>
  <c r="AR416" i="4" s="1"/>
  <c r="AS416" s="1"/>
  <c r="AS289" i="11" s="1"/>
  <c r="AS294" i="5"/>
  <c r="AT416" i="4" s="1"/>
  <c r="AU416" s="1"/>
  <c r="AU289" i="11" s="1"/>
  <c r="AU294" i="5"/>
  <c r="AX416" i="4" s="1"/>
  <c r="AY416" s="1"/>
  <c r="AY289" i="11" s="1"/>
  <c r="AW294" i="5"/>
  <c r="AZ416" i="4" s="1"/>
  <c r="BA416" s="1"/>
  <c r="BA289" i="11" s="1"/>
  <c r="AY294" i="5"/>
  <c r="BB416" i="4" s="1"/>
  <c r="BC416" s="1"/>
  <c r="BC289" i="11" s="1"/>
  <c r="K295" i="5"/>
  <c r="G417" i="4" s="1"/>
  <c r="N295" i="5"/>
  <c r="I417" i="4" s="1"/>
  <c r="Q295" i="5"/>
  <c r="K417" i="4" s="1"/>
  <c r="S295" i="5"/>
  <c r="O417" i="4" s="1"/>
  <c r="U295" i="5"/>
  <c r="Q417" i="4" s="1"/>
  <c r="W295" i="5"/>
  <c r="Y295"/>
  <c r="W417" i="4" s="1"/>
  <c r="AA295" i="5"/>
  <c r="Y417" i="4" s="1"/>
  <c r="AC295" i="5"/>
  <c r="AA417" i="4" s="1"/>
  <c r="AG295" i="5"/>
  <c r="AH417" i="4" s="1"/>
  <c r="AH290" i="11" s="1"/>
  <c r="AJ295" i="5"/>
  <c r="AJ417" i="4" s="1"/>
  <c r="AJ290" i="11" s="1"/>
  <c r="AM295" i="5"/>
  <c r="AL417" i="4" s="1"/>
  <c r="AL290" i="11" s="1"/>
  <c r="AO295" i="5"/>
  <c r="AP417" i="4" s="1"/>
  <c r="AP290" i="11" s="1"/>
  <c r="AQ295" i="5"/>
  <c r="AR417" i="4" s="1"/>
  <c r="AR290" i="11" s="1"/>
  <c r="AS295" i="5"/>
  <c r="AT417" i="4" s="1"/>
  <c r="AT290" i="11" s="1"/>
  <c r="AU295" i="5"/>
  <c r="AX417" i="4" s="1"/>
  <c r="AX290" i="11" s="1"/>
  <c r="AW295" i="5"/>
  <c r="AZ417" i="4" s="1"/>
  <c r="AZ290" i="11" s="1"/>
  <c r="AY295" i="5"/>
  <c r="BB417" i="4" s="1"/>
  <c r="BB290" i="11" s="1"/>
  <c r="K296" i="5"/>
  <c r="G418" i="4" s="1"/>
  <c r="N296" i="5"/>
  <c r="I418" i="4" s="1"/>
  <c r="Q296" i="5"/>
  <c r="K418" i="4" s="1"/>
  <c r="S296" i="5"/>
  <c r="O418" i="4" s="1"/>
  <c r="U296" i="5"/>
  <c r="Q418" i="4" s="1"/>
  <c r="W296" i="5"/>
  <c r="Y296"/>
  <c r="W418" i="4" s="1"/>
  <c r="AA296" i="5"/>
  <c r="Y418" i="4" s="1"/>
  <c r="AC296" i="5"/>
  <c r="AA418" i="4" s="1"/>
  <c r="AG296" i="5"/>
  <c r="AH418" i="4" s="1"/>
  <c r="AI418" s="1"/>
  <c r="AI291" i="11" s="1"/>
  <c r="AJ296" i="5"/>
  <c r="AJ418" i="4" s="1"/>
  <c r="AK418" s="1"/>
  <c r="AK291" i="11" s="1"/>
  <c r="AM296" i="5"/>
  <c r="AL418" i="4" s="1"/>
  <c r="AM418" s="1"/>
  <c r="AM291" i="11" s="1"/>
  <c r="AO296" i="5"/>
  <c r="AP418" i="4" s="1"/>
  <c r="AQ418" s="1"/>
  <c r="AQ291" i="11" s="1"/>
  <c r="AQ296" i="5"/>
  <c r="AR418" i="4" s="1"/>
  <c r="AS418" s="1"/>
  <c r="AS291" i="11" s="1"/>
  <c r="AS296" i="5"/>
  <c r="AT418" i="4" s="1"/>
  <c r="AU418" s="1"/>
  <c r="AU291" i="11" s="1"/>
  <c r="AU296" i="5"/>
  <c r="AX418" i="4" s="1"/>
  <c r="AY418" s="1"/>
  <c r="AY291" i="11" s="1"/>
  <c r="AW296" i="5"/>
  <c r="AZ418" i="4" s="1"/>
  <c r="BA418" s="1"/>
  <c r="BA291" i="11" s="1"/>
  <c r="AY296" i="5"/>
  <c r="BB418" i="4" s="1"/>
  <c r="BC418" s="1"/>
  <c r="BC291" i="11" s="1"/>
  <c r="K297" i="5"/>
  <c r="G419" i="4" s="1"/>
  <c r="N297" i="5"/>
  <c r="I419" i="4" s="1"/>
  <c r="Q297" i="5"/>
  <c r="K419" i="4" s="1"/>
  <c r="S297" i="5"/>
  <c r="O419" i="4" s="1"/>
  <c r="U297" i="5"/>
  <c r="Q419" i="4" s="1"/>
  <c r="W297" i="5"/>
  <c r="Y297"/>
  <c r="W419" i="4" s="1"/>
  <c r="AA297" i="5"/>
  <c r="Y419" i="4" s="1"/>
  <c r="AC297" i="5"/>
  <c r="AA419" i="4" s="1"/>
  <c r="AG297" i="5"/>
  <c r="AH419" i="4" s="1"/>
  <c r="AJ297" i="5"/>
  <c r="AJ419" i="4" s="1"/>
  <c r="AJ292" i="11" s="1"/>
  <c r="AM297" i="5"/>
  <c r="AL419" i="4" s="1"/>
  <c r="AL292" i="11" s="1"/>
  <c r="AO297" i="5"/>
  <c r="AP419" i="4" s="1"/>
  <c r="AQ297" i="5"/>
  <c r="AR419" i="4" s="1"/>
  <c r="AR292" i="11" s="1"/>
  <c r="AS297" i="5"/>
  <c r="AT419" i="4" s="1"/>
  <c r="AT292" i="11" s="1"/>
  <c r="AU297" i="5"/>
  <c r="AX419" i="4" s="1"/>
  <c r="AX292" i="11" s="1"/>
  <c r="AW297" i="5"/>
  <c r="AZ419" i="4" s="1"/>
  <c r="AZ292" i="11" s="1"/>
  <c r="AY297" i="5"/>
  <c r="BB419" i="4" s="1"/>
  <c r="K298" i="5"/>
  <c r="G420" i="4" s="1"/>
  <c r="N298" i="5"/>
  <c r="I420" i="4" s="1"/>
  <c r="Q298" i="5"/>
  <c r="K420" i="4" s="1"/>
  <c r="S298" i="5"/>
  <c r="O420" i="4" s="1"/>
  <c r="U298" i="5"/>
  <c r="Q420" i="4" s="1"/>
  <c r="W298" i="5"/>
  <c r="Y298"/>
  <c r="W420" i="4" s="1"/>
  <c r="AA298" i="5"/>
  <c r="Y420" i="4" s="1"/>
  <c r="AC298" i="5"/>
  <c r="AA420" i="4" s="1"/>
  <c r="AG298" i="5"/>
  <c r="AH420" i="4" s="1"/>
  <c r="AI420" s="1"/>
  <c r="AI293" i="11" s="1"/>
  <c r="AJ298" i="5"/>
  <c r="AJ420" i="4" s="1"/>
  <c r="AK420" s="1"/>
  <c r="AK293" i="11" s="1"/>
  <c r="AM298" i="5"/>
  <c r="AL420" i="4" s="1"/>
  <c r="AM420" s="1"/>
  <c r="AM293" i="11" s="1"/>
  <c r="AO298" i="5"/>
  <c r="AP420" i="4" s="1"/>
  <c r="AQ420" s="1"/>
  <c r="AQ293" i="11" s="1"/>
  <c r="AQ298" i="5"/>
  <c r="AR420" i="4" s="1"/>
  <c r="AS420" s="1"/>
  <c r="AS293" i="11" s="1"/>
  <c r="AS298" i="5"/>
  <c r="AT420" i="4" s="1"/>
  <c r="AU420" s="1"/>
  <c r="AU293" i="11" s="1"/>
  <c r="AU298" i="5"/>
  <c r="AX420" i="4" s="1"/>
  <c r="AY420" s="1"/>
  <c r="AY293" i="11" s="1"/>
  <c r="AW298" i="5"/>
  <c r="AZ420" i="4" s="1"/>
  <c r="BA420" s="1"/>
  <c r="BA293" i="11" s="1"/>
  <c r="AY298" i="5"/>
  <c r="BB420" i="4" s="1"/>
  <c r="BC420" s="1"/>
  <c r="BC293" i="11" s="1"/>
  <c r="K299" i="5"/>
  <c r="G421" i="4" s="1"/>
  <c r="N299" i="5"/>
  <c r="I421" i="4" s="1"/>
  <c r="Q299" i="5"/>
  <c r="K421" i="4" s="1"/>
  <c r="S299" i="5"/>
  <c r="O421" i="4" s="1"/>
  <c r="U299" i="5"/>
  <c r="Q421" i="4" s="1"/>
  <c r="W299" i="5"/>
  <c r="Y299"/>
  <c r="W421" i="4" s="1"/>
  <c r="AA299" i="5"/>
  <c r="Y421" i="4" s="1"/>
  <c r="AC299" i="5"/>
  <c r="AA421" i="4" s="1"/>
  <c r="AG299" i="5"/>
  <c r="AH421" i="4" s="1"/>
  <c r="AH294" i="11" s="1"/>
  <c r="AJ299" i="5"/>
  <c r="AJ421" i="4" s="1"/>
  <c r="AJ294" i="11" s="1"/>
  <c r="AM299" i="5"/>
  <c r="AL421" i="4" s="1"/>
  <c r="AL294" i="11" s="1"/>
  <c r="AO299" i="5"/>
  <c r="AP421" i="4" s="1"/>
  <c r="AP294" i="11" s="1"/>
  <c r="AQ299" i="5"/>
  <c r="AR421" i="4" s="1"/>
  <c r="AR294" i="11" s="1"/>
  <c r="AS299" i="5"/>
  <c r="AT421" i="4" s="1"/>
  <c r="AT294" i="11" s="1"/>
  <c r="AU299" i="5"/>
  <c r="AX421" i="4" s="1"/>
  <c r="AX294" i="11" s="1"/>
  <c r="AW299" i="5"/>
  <c r="AZ421" i="4" s="1"/>
  <c r="AZ294" i="11" s="1"/>
  <c r="AY299" i="5"/>
  <c r="BB421" i="4" s="1"/>
  <c r="BB294" i="11" s="1"/>
  <c r="K16" i="5"/>
  <c r="X28" i="16"/>
  <c r="D13"/>
  <c r="V12"/>
  <c r="P12"/>
  <c r="H12"/>
  <c r="C12"/>
  <c r="E25" i="17"/>
  <c r="E17"/>
  <c r="E8"/>
  <c r="B25"/>
  <c r="B17"/>
  <c r="AZ271" i="11" l="1"/>
  <c r="BA398" i="4"/>
  <c r="BA271" i="11" s="1"/>
  <c r="AZ268"/>
  <c r="BA395" i="4"/>
  <c r="BA268" i="11" s="1"/>
  <c r="AZ257"/>
  <c r="BA369" i="4"/>
  <c r="BA257" i="11" s="1"/>
  <c r="AZ181"/>
  <c r="BA251" i="4"/>
  <c r="BA181" i="11" s="1"/>
  <c r="AZ74"/>
  <c r="BA102" i="4"/>
  <c r="BA74" i="11" s="1"/>
  <c r="AT271"/>
  <c r="AU398" i="4"/>
  <c r="AU271" i="11" s="1"/>
  <c r="AT268"/>
  <c r="AU395" i="4"/>
  <c r="AU268" i="11" s="1"/>
  <c r="AT257"/>
  <c r="AU369" i="4"/>
  <c r="AU257" i="11" s="1"/>
  <c r="AT242"/>
  <c r="AU354" i="4"/>
  <c r="AU242" i="11" s="1"/>
  <c r="AT181"/>
  <c r="AU251" i="4"/>
  <c r="AU181" i="11" s="1"/>
  <c r="AT159"/>
  <c r="AU229" i="4"/>
  <c r="AU159" i="11" s="1"/>
  <c r="AT123"/>
  <c r="AU165" i="4"/>
  <c r="AU123" i="11" s="1"/>
  <c r="AT74"/>
  <c r="AU102" i="4"/>
  <c r="AU74" i="11" s="1"/>
  <c r="AR271"/>
  <c r="AS398" i="4"/>
  <c r="AS271" i="11" s="1"/>
  <c r="AR268"/>
  <c r="AS395" i="4"/>
  <c r="AS268" i="11" s="1"/>
  <c r="AR257"/>
  <c r="AS369" i="4"/>
  <c r="AS257" i="11" s="1"/>
  <c r="AR242"/>
  <c r="AS354" i="4"/>
  <c r="AS242" i="11" s="1"/>
  <c r="AV311" i="4"/>
  <c r="AV213" i="11" s="1"/>
  <c r="AV279" i="4"/>
  <c r="AV271"/>
  <c r="AV252"/>
  <c r="AV182" i="11" s="1"/>
  <c r="AR181"/>
  <c r="AS251" i="4"/>
  <c r="AS181" i="11" s="1"/>
  <c r="AV230" i="4"/>
  <c r="AR159" i="11"/>
  <c r="AS229" i="4"/>
  <c r="AS159" i="11" s="1"/>
  <c r="AV226" i="4"/>
  <c r="AV209"/>
  <c r="AR123" i="11"/>
  <c r="AS165" i="4"/>
  <c r="AS123" i="11" s="1"/>
  <c r="AV156" i="4"/>
  <c r="AV147"/>
  <c r="AV146"/>
  <c r="AV143"/>
  <c r="AV139"/>
  <c r="AV110"/>
  <c r="AV103"/>
  <c r="AR74" i="11"/>
  <c r="AS102" i="4"/>
  <c r="AS74" i="11" s="1"/>
  <c r="AV57" i="4"/>
  <c r="AV42" i="11" s="1"/>
  <c r="AV27" i="4"/>
  <c r="AJ268" i="11"/>
  <c r="AK395" i="4"/>
  <c r="AK268" i="11" s="1"/>
  <c r="AJ242"/>
  <c r="AK354" i="4"/>
  <c r="AK242" i="11" s="1"/>
  <c r="AJ234"/>
  <c r="AK332" i="4"/>
  <c r="AK234" i="11" s="1"/>
  <c r="AJ232"/>
  <c r="AK330" i="4"/>
  <c r="AK232" i="11" s="1"/>
  <c r="AJ186"/>
  <c r="AK270" i="4"/>
  <c r="AK186" i="11" s="1"/>
  <c r="AJ181"/>
  <c r="AK251" i="4"/>
  <c r="AK181" i="11" s="1"/>
  <c r="AJ123"/>
  <c r="AK165" i="4"/>
  <c r="AK123" i="11" s="1"/>
  <c r="AJ74"/>
  <c r="AK102" i="4"/>
  <c r="AK74" i="11" s="1"/>
  <c r="AL288"/>
  <c r="AM415" i="4"/>
  <c r="AM288" i="11" s="1"/>
  <c r="AL277"/>
  <c r="AM404" i="4"/>
  <c r="AM277" i="11" s="1"/>
  <c r="AL273"/>
  <c r="AM400" i="4"/>
  <c r="AM273" i="11" s="1"/>
  <c r="AL268"/>
  <c r="AM395" i="4"/>
  <c r="AM268" i="11" s="1"/>
  <c r="AL242"/>
  <c r="AM354" i="4"/>
  <c r="AM242" i="11" s="1"/>
  <c r="AL234"/>
  <c r="AM332" i="4"/>
  <c r="AM234" i="11" s="1"/>
  <c r="AN279" i="4"/>
  <c r="AN271"/>
  <c r="AL186" i="11"/>
  <c r="AM270" i="4"/>
  <c r="AM186" i="11" s="1"/>
  <c r="AN252" i="4"/>
  <c r="AN182" i="11" s="1"/>
  <c r="AL181"/>
  <c r="AM251" i="4"/>
  <c r="AM181" i="11" s="1"/>
  <c r="AN230" i="4"/>
  <c r="AN226"/>
  <c r="AL123" i="11"/>
  <c r="AM165" i="4"/>
  <c r="AM123" i="11" s="1"/>
  <c r="AN147" i="4"/>
  <c r="AN146"/>
  <c r="AN143"/>
  <c r="AN139"/>
  <c r="AN103"/>
  <c r="AL74" i="11"/>
  <c r="AM102" i="4"/>
  <c r="AM74" i="11" s="1"/>
  <c r="AN57" i="4"/>
  <c r="AN42" i="11" s="1"/>
  <c r="AN27" i="4"/>
  <c r="AX271" i="11"/>
  <c r="AY398" i="4"/>
  <c r="AY271" i="11" s="1"/>
  <c r="AX257"/>
  <c r="AY369" i="4"/>
  <c r="AY257" i="11" s="1"/>
  <c r="AX242"/>
  <c r="AY354" i="4"/>
  <c r="AY242" i="11" s="1"/>
  <c r="BD311" i="4"/>
  <c r="BD213" i="11" s="1"/>
  <c r="BD279" i="4"/>
  <c r="BD252"/>
  <c r="BD182" i="11" s="1"/>
  <c r="AX181"/>
  <c r="AY251" i="4"/>
  <c r="AY181" i="11" s="1"/>
  <c r="BD230" i="4"/>
  <c r="BD226"/>
  <c r="BD209"/>
  <c r="BD166"/>
  <c r="BD124" i="11" s="1"/>
  <c r="BD156" i="4"/>
  <c r="BD147"/>
  <c r="BD146"/>
  <c r="BD145"/>
  <c r="BD143"/>
  <c r="BD142"/>
  <c r="BD139"/>
  <c r="BD119"/>
  <c r="AX82" i="11"/>
  <c r="AY110" i="4"/>
  <c r="AY82" i="11" s="1"/>
  <c r="BD103" i="4"/>
  <c r="AX74" i="11"/>
  <c r="AY102" i="4"/>
  <c r="AY74" i="11" s="1"/>
  <c r="BD57" i="4"/>
  <c r="BD42" i="11" s="1"/>
  <c r="BD27" i="4"/>
  <c r="AP292" i="11"/>
  <c r="AV419" i="4"/>
  <c r="AV292" i="11" s="1"/>
  <c r="AP286"/>
  <c r="AV413" i="4"/>
  <c r="AV286" i="11" s="1"/>
  <c r="AP285"/>
  <c r="AV412" i="4"/>
  <c r="AV285" i="11" s="1"/>
  <c r="AP283"/>
  <c r="AV410" i="4"/>
  <c r="AV283" i="11" s="1"/>
  <c r="AP279"/>
  <c r="AV406" i="4"/>
  <c r="AV279" i="11" s="1"/>
  <c r="AP275"/>
  <c r="AV402" i="4"/>
  <c r="AV275" i="11" s="1"/>
  <c r="AP271"/>
  <c r="AV398" i="4"/>
  <c r="AQ398"/>
  <c r="AQ271" i="11" s="1"/>
  <c r="AP268"/>
  <c r="AV395" i="4"/>
  <c r="AV268" i="11" s="1"/>
  <c r="AP267"/>
  <c r="AV379" i="4"/>
  <c r="AV267" i="11" s="1"/>
  <c r="AP265"/>
  <c r="AV377" i="4"/>
  <c r="AV265" i="11" s="1"/>
  <c r="AP263"/>
  <c r="AV375" i="4"/>
  <c r="AV263" i="11" s="1"/>
  <c r="AP261"/>
  <c r="AV373" i="4"/>
  <c r="AV261" i="11" s="1"/>
  <c r="AQ370" i="4"/>
  <c r="AQ258" i="11" s="1"/>
  <c r="AV370" i="4"/>
  <c r="AV258" i="11" s="1"/>
  <c r="AP257"/>
  <c r="AQ369" i="4"/>
  <c r="AQ257" i="11" s="1"/>
  <c r="AV369" i="4"/>
  <c r="AP256" i="11"/>
  <c r="AV368" i="4"/>
  <c r="AV256" i="11" s="1"/>
  <c r="AP252"/>
  <c r="AV364" i="4"/>
  <c r="AV252" i="11" s="1"/>
  <c r="AP250"/>
  <c r="AV362" i="4"/>
  <c r="AV250" i="11" s="1"/>
  <c r="AP248"/>
  <c r="AV360" i="4"/>
  <c r="AV248" i="11" s="1"/>
  <c r="AP246"/>
  <c r="AV358" i="4"/>
  <c r="AV246" i="11" s="1"/>
  <c r="AP244"/>
  <c r="AV356" i="4"/>
  <c r="AV244" i="11" s="1"/>
  <c r="AQ355" i="4"/>
  <c r="AQ243" i="11" s="1"/>
  <c r="AV355" i="4"/>
  <c r="AP242" i="11"/>
  <c r="AV354" i="4"/>
  <c r="AQ354"/>
  <c r="AQ242" i="11" s="1"/>
  <c r="AP238"/>
  <c r="AV336" i="4"/>
  <c r="AV238" i="11" s="1"/>
  <c r="AP232"/>
  <c r="AV330" i="4"/>
  <c r="AV232" i="11" s="1"/>
  <c r="AP228"/>
  <c r="AV326" i="4"/>
  <c r="AV228" i="11" s="1"/>
  <c r="AP224"/>
  <c r="AV322" i="4"/>
  <c r="AV224" i="11" s="1"/>
  <c r="AP220"/>
  <c r="AV318" i="4"/>
  <c r="AV220" i="11" s="1"/>
  <c r="AP214"/>
  <c r="AV312" i="4"/>
  <c r="AV214" i="11" s="1"/>
  <c r="AP207"/>
  <c r="AV291" i="4"/>
  <c r="AV207" i="11" s="1"/>
  <c r="AP200"/>
  <c r="AV284" i="4"/>
  <c r="AV200" i="11" s="1"/>
  <c r="AP196"/>
  <c r="AV280" i="4"/>
  <c r="AV196" i="11" s="1"/>
  <c r="AP190"/>
  <c r="AV274" i="4"/>
  <c r="AV190" i="11" s="1"/>
  <c r="AP188"/>
  <c r="AV272" i="4"/>
  <c r="AV188" i="11" s="1"/>
  <c r="AP186"/>
  <c r="AV270" i="4"/>
  <c r="AV186" i="11" s="1"/>
  <c r="AP181"/>
  <c r="AQ251" i="4"/>
  <c r="AQ181" i="11" s="1"/>
  <c r="AV251" i="4"/>
  <c r="AP179" i="11"/>
  <c r="AV249" i="4"/>
  <c r="AV179" i="11" s="1"/>
  <c r="AP171"/>
  <c r="AV241" i="4"/>
  <c r="AV171" i="11" s="1"/>
  <c r="AP167"/>
  <c r="AV237" i="4"/>
  <c r="AV167" i="11" s="1"/>
  <c r="AP163"/>
  <c r="AV233" i="4"/>
  <c r="AV163" i="11" s="1"/>
  <c r="AP161"/>
  <c r="AV231" i="4"/>
  <c r="AV161" i="11" s="1"/>
  <c r="AP159"/>
  <c r="AV229" i="4"/>
  <c r="AV159" i="11" s="1"/>
  <c r="AQ229" i="4"/>
  <c r="AQ159" i="11" s="1"/>
  <c r="AP157"/>
  <c r="AV227" i="4"/>
  <c r="AV157" i="11" s="1"/>
  <c r="AP151"/>
  <c r="AV207" i="4"/>
  <c r="AV151" i="11" s="1"/>
  <c r="AP147"/>
  <c r="AV203" i="4"/>
  <c r="AV147" i="11" s="1"/>
  <c r="AP143"/>
  <c r="AV199" i="4"/>
  <c r="AV143" i="11" s="1"/>
  <c r="AP138"/>
  <c r="AV194" i="4"/>
  <c r="AV138" i="11" s="1"/>
  <c r="AP136"/>
  <c r="AV192" i="4"/>
  <c r="AV136" i="11" s="1"/>
  <c r="AP130"/>
  <c r="AV186" i="4"/>
  <c r="AV130" i="11" s="1"/>
  <c r="AP126"/>
  <c r="AV182" i="4"/>
  <c r="AV126" i="11" s="1"/>
  <c r="AV166" i="4"/>
  <c r="AV124" i="11" s="1"/>
  <c r="AP123"/>
  <c r="AQ165" i="4"/>
  <c r="AQ123" i="11" s="1"/>
  <c r="AV165" i="4"/>
  <c r="AV123" i="11" s="1"/>
  <c r="AP119"/>
  <c r="AV161" i="4"/>
  <c r="AV119" i="11" s="1"/>
  <c r="AP113"/>
  <c r="AV155" i="4"/>
  <c r="AV113" i="11" s="1"/>
  <c r="AP111"/>
  <c r="AV153" i="4"/>
  <c r="AV111" i="11" s="1"/>
  <c r="AP103"/>
  <c r="AV145" i="4"/>
  <c r="AV103" i="11" s="1"/>
  <c r="AP92"/>
  <c r="AV120" i="4"/>
  <c r="AV92" i="11" s="1"/>
  <c r="AP88"/>
  <c r="AV116" i="4"/>
  <c r="AV88" i="11" s="1"/>
  <c r="AP86"/>
  <c r="AV114" i="4"/>
  <c r="AV86" i="11" s="1"/>
  <c r="AP84"/>
  <c r="AV112" i="4"/>
  <c r="AV84" i="11" s="1"/>
  <c r="AP83"/>
  <c r="AV111" i="4"/>
  <c r="AV83" i="11" s="1"/>
  <c r="AP79"/>
  <c r="AV107" i="4"/>
  <c r="AV79" i="11" s="1"/>
  <c r="AP76"/>
  <c r="AV104" i="4"/>
  <c r="AV76" i="11" s="1"/>
  <c r="AP74"/>
  <c r="AV102" i="4"/>
  <c r="AQ102"/>
  <c r="AQ74" i="11" s="1"/>
  <c r="AP71"/>
  <c r="AV99" i="4"/>
  <c r="AV71" i="11" s="1"/>
  <c r="AP67"/>
  <c r="AV82" i="4"/>
  <c r="AV67" i="11" s="1"/>
  <c r="AP63"/>
  <c r="AV78" i="4"/>
  <c r="AV63" i="11" s="1"/>
  <c r="AP61"/>
  <c r="AV76" i="4"/>
  <c r="AV61" i="11" s="1"/>
  <c r="AP49"/>
  <c r="AV64" i="4"/>
  <c r="AV49" i="11" s="1"/>
  <c r="AP43"/>
  <c r="AV58" i="4"/>
  <c r="AV43" i="11" s="1"/>
  <c r="AP28"/>
  <c r="AV29" i="4"/>
  <c r="AV28" i="11" s="1"/>
  <c r="AH292"/>
  <c r="AN419" i="4"/>
  <c r="AN292" i="11" s="1"/>
  <c r="AH285"/>
  <c r="AN412" i="4"/>
  <c r="AN285" i="11" s="1"/>
  <c r="AH283"/>
  <c r="AN410" i="4"/>
  <c r="AN283" i="11" s="1"/>
  <c r="AH281"/>
  <c r="AI408" i="4"/>
  <c r="AI281" i="11" s="1"/>
  <c r="AH275"/>
  <c r="AN402" i="4"/>
  <c r="AN275" i="11" s="1"/>
  <c r="AH271"/>
  <c r="AN398" i="4"/>
  <c r="AN271" i="11" s="1"/>
  <c r="AI398" i="4"/>
  <c r="AI271" i="11" s="1"/>
  <c r="AH268"/>
  <c r="AN395" i="4"/>
  <c r="AN268" i="11" s="1"/>
  <c r="AH267"/>
  <c r="AN379" i="4"/>
  <c r="AN267" i="11" s="1"/>
  <c r="AH265"/>
  <c r="AI377" i="4"/>
  <c r="AI265" i="11" s="1"/>
  <c r="AN377" i="4"/>
  <c r="AN265" i="11" s="1"/>
  <c r="AH263"/>
  <c r="AN375" i="4"/>
  <c r="AN263" i="11" s="1"/>
  <c r="AI370" i="4"/>
  <c r="AI258" i="11" s="1"/>
  <c r="AN370" i="4"/>
  <c r="AN258" i="11" s="1"/>
  <c r="AH256"/>
  <c r="AN368" i="4"/>
  <c r="AN256" i="11" s="1"/>
  <c r="AH254"/>
  <c r="AN366" i="4"/>
  <c r="AN254" i="11" s="1"/>
  <c r="AH252"/>
  <c r="AN364" i="4"/>
  <c r="AN252" i="11" s="1"/>
  <c r="AH250"/>
  <c r="AN362" i="4"/>
  <c r="AN250" i="11" s="1"/>
  <c r="AH246"/>
  <c r="AI358" i="4"/>
  <c r="AI246" i="11" s="1"/>
  <c r="AH244"/>
  <c r="AN356" i="4"/>
  <c r="AN244" i="11" s="1"/>
  <c r="AI355" i="4"/>
  <c r="AI243" i="11" s="1"/>
  <c r="AN355" i="4"/>
  <c r="AH242" i="11"/>
  <c r="AI354" i="4"/>
  <c r="AI242" i="11" s="1"/>
  <c r="AN354" i="4"/>
  <c r="AH238" i="11"/>
  <c r="AN336" i="4"/>
  <c r="AN238" i="11" s="1"/>
  <c r="AH234"/>
  <c r="AI332" i="4"/>
  <c r="AI234" i="11" s="1"/>
  <c r="AN332" i="4"/>
  <c r="AN234" i="11" s="1"/>
  <c r="AH232"/>
  <c r="AI330" i="4"/>
  <c r="AI232" i="11" s="1"/>
  <c r="AN330" i="4"/>
  <c r="AN232" i="11" s="1"/>
  <c r="AH224"/>
  <c r="AN322" i="4"/>
  <c r="AN224" i="11" s="1"/>
  <c r="AH220"/>
  <c r="AN318" i="4"/>
  <c r="AN220" i="11" s="1"/>
  <c r="AH214"/>
  <c r="AN312" i="4"/>
  <c r="AN214" i="11" s="1"/>
  <c r="AH209"/>
  <c r="AN293" i="4"/>
  <c r="AN209" i="11" s="1"/>
  <c r="AI293" i="4"/>
  <c r="AI209" i="11" s="1"/>
  <c r="AH207"/>
  <c r="AN291" i="4"/>
  <c r="AN207" i="11" s="1"/>
  <c r="AH200"/>
  <c r="AN284" i="4"/>
  <c r="AN200" i="11" s="1"/>
  <c r="AH196"/>
  <c r="AN280" i="4"/>
  <c r="AN196" i="11" s="1"/>
  <c r="AH194"/>
  <c r="AI278" i="4"/>
  <c r="AI194" i="11" s="1"/>
  <c r="AH190"/>
  <c r="AN274" i="4"/>
  <c r="AN190" i="11" s="1"/>
  <c r="AH188"/>
  <c r="AN272" i="4"/>
  <c r="AN188" i="11" s="1"/>
  <c r="AH186"/>
  <c r="AN270" i="4"/>
  <c r="AN186" i="11" s="1"/>
  <c r="AI270" i="4"/>
  <c r="AI186" i="11" s="1"/>
  <c r="AH181"/>
  <c r="AN251" i="4"/>
  <c r="AI251"/>
  <c r="AI181" i="11" s="1"/>
  <c r="AH179"/>
  <c r="AN249" i="4"/>
  <c r="AN179" i="11" s="1"/>
  <c r="AH171"/>
  <c r="AN241" i="4"/>
  <c r="AN171" i="11" s="1"/>
  <c r="AH167"/>
  <c r="AN237" i="4"/>
  <c r="AN167" i="11" s="1"/>
  <c r="AH163"/>
  <c r="AN233" i="4"/>
  <c r="AN163" i="11" s="1"/>
  <c r="AH161"/>
  <c r="AN231" i="4"/>
  <c r="AN161" i="11" s="1"/>
  <c r="AH159"/>
  <c r="AN229" i="4"/>
  <c r="AN159" i="11" s="1"/>
  <c r="AH157"/>
  <c r="AN227" i="4"/>
  <c r="AN157" i="11" s="1"/>
  <c r="AN209" i="4"/>
  <c r="AH151" i="11"/>
  <c r="AN207" i="4"/>
  <c r="AN151" i="11" s="1"/>
  <c r="AH147"/>
  <c r="AN203" i="4"/>
  <c r="AN147" i="11" s="1"/>
  <c r="AH142"/>
  <c r="AI198" i="4"/>
  <c r="AI142" i="11" s="1"/>
  <c r="AH138"/>
  <c r="AN194" i="4"/>
  <c r="AN138" i="11" s="1"/>
  <c r="AH136"/>
  <c r="AN192" i="4"/>
  <c r="AN136" i="11" s="1"/>
  <c r="AH130"/>
  <c r="AN186" i="4"/>
  <c r="AN130" i="11" s="1"/>
  <c r="AH126"/>
  <c r="AN182" i="4"/>
  <c r="AN126" i="11" s="1"/>
  <c r="AH123"/>
  <c r="AN165" i="4"/>
  <c r="AI165"/>
  <c r="AI123" i="11" s="1"/>
  <c r="AH119"/>
  <c r="AI161" i="4"/>
  <c r="AI119" i="11" s="1"/>
  <c r="AH115"/>
  <c r="AI157" i="4"/>
  <c r="AI115" i="11" s="1"/>
  <c r="AH113"/>
  <c r="AN155" i="4"/>
  <c r="AN113" i="11" s="1"/>
  <c r="AH111"/>
  <c r="AN153" i="4"/>
  <c r="AN111" i="11" s="1"/>
  <c r="AH103"/>
  <c r="AN145" i="4"/>
  <c r="AN103" i="11" s="1"/>
  <c r="AH92"/>
  <c r="AN120" i="4"/>
  <c r="AN92" i="11" s="1"/>
  <c r="AH88"/>
  <c r="AN116" i="4"/>
  <c r="AN88" i="11" s="1"/>
  <c r="AH86"/>
  <c r="AN114" i="4"/>
  <c r="AN86" i="11" s="1"/>
  <c r="AH84"/>
  <c r="AN112" i="4"/>
  <c r="AN84" i="11" s="1"/>
  <c r="AH83"/>
  <c r="AN111" i="4"/>
  <c r="AN83" i="11" s="1"/>
  <c r="AH82"/>
  <c r="AN110" i="4"/>
  <c r="AH79" i="11"/>
  <c r="AN107" i="4"/>
  <c r="AN79" i="11" s="1"/>
  <c r="AH76"/>
  <c r="AN104" i="4"/>
  <c r="AN76" i="11" s="1"/>
  <c r="AH74"/>
  <c r="AI102" i="4"/>
  <c r="AI74" i="11" s="1"/>
  <c r="AN102" i="4"/>
  <c r="AH71" i="11"/>
  <c r="AN99" i="4"/>
  <c r="AN71" i="11" s="1"/>
  <c r="AH67"/>
  <c r="AN82" i="4"/>
  <c r="AN67" i="11" s="1"/>
  <c r="AH57"/>
  <c r="AI72" i="4"/>
  <c r="AI57" i="11" s="1"/>
  <c r="AH53"/>
  <c r="AI68" i="4"/>
  <c r="AI53" i="11" s="1"/>
  <c r="AH49"/>
  <c r="AN64" i="4"/>
  <c r="AN49" i="11" s="1"/>
  <c r="AI64" i="4"/>
  <c r="AI49" i="11" s="1"/>
  <c r="AH43"/>
  <c r="AN58" i="4"/>
  <c r="AN43" i="11" s="1"/>
  <c r="AH28"/>
  <c r="AN29" i="4"/>
  <c r="AN28" i="11" s="1"/>
  <c r="BB292"/>
  <c r="BD419" i="4"/>
  <c r="BD292" i="11" s="1"/>
  <c r="BB286"/>
  <c r="BD413" i="4"/>
  <c r="BD286" i="11" s="1"/>
  <c r="BB285"/>
  <c r="BD412" i="4"/>
  <c r="BD285" i="11" s="1"/>
  <c r="BB283"/>
  <c r="BD410" i="4"/>
  <c r="BD283" i="11" s="1"/>
  <c r="BB279"/>
  <c r="BD406" i="4"/>
  <c r="BD279" i="11" s="1"/>
  <c r="BB275"/>
  <c r="BD402" i="4"/>
  <c r="BD275" i="11" s="1"/>
  <c r="BB271"/>
  <c r="BD398" i="4"/>
  <c r="BD271" i="11" s="1"/>
  <c r="BB268"/>
  <c r="BC395" i="4"/>
  <c r="BC268" i="11" s="1"/>
  <c r="BD395" i="4"/>
  <c r="BD268" i="11" s="1"/>
  <c r="BB267"/>
  <c r="BD379" i="4"/>
  <c r="BD267" i="11" s="1"/>
  <c r="BB265"/>
  <c r="BD377" i="4"/>
  <c r="BD265" i="11" s="1"/>
  <c r="BB263"/>
  <c r="BD375" i="4"/>
  <c r="BD263" i="11" s="1"/>
  <c r="BC374" i="4"/>
  <c r="BC262" i="11" s="1"/>
  <c r="BD374" i="4"/>
  <c r="BD262" i="11" s="1"/>
  <c r="BB261"/>
  <c r="BD373" i="4"/>
  <c r="BD261" i="11" s="1"/>
  <c r="BB257"/>
  <c r="BD369" i="4"/>
  <c r="BC369"/>
  <c r="BC257" i="11" s="1"/>
  <c r="BB256"/>
  <c r="BD368" i="4"/>
  <c r="BD256" i="11" s="1"/>
  <c r="BC367" i="4"/>
  <c r="BC255" i="11" s="1"/>
  <c r="BD367" i="4"/>
  <c r="BB252" i="11"/>
  <c r="BD364" i="4"/>
  <c r="BD252" i="11" s="1"/>
  <c r="BB250"/>
  <c r="BD362" i="4"/>
  <c r="BD250" i="11" s="1"/>
  <c r="BB248"/>
  <c r="BD360" i="4"/>
  <c r="BD248" i="11" s="1"/>
  <c r="BB246"/>
  <c r="BD358" i="4"/>
  <c r="BD246" i="11" s="1"/>
  <c r="BB244"/>
  <c r="BD356" i="4"/>
  <c r="BD244" i="11" s="1"/>
  <c r="BC355" i="4"/>
  <c r="BC243" i="11" s="1"/>
  <c r="BD355" i="4"/>
  <c r="BB238" i="11"/>
  <c r="BD336" i="4"/>
  <c r="BD238" i="11" s="1"/>
  <c r="BB232"/>
  <c r="BD330" i="4"/>
  <c r="BD232" i="11" s="1"/>
  <c r="BB228"/>
  <c r="BD326" i="4"/>
  <c r="BD228" i="11" s="1"/>
  <c r="BB226"/>
  <c r="BD324" i="4"/>
  <c r="BD226" i="11" s="1"/>
  <c r="BB224"/>
  <c r="BD322" i="4"/>
  <c r="BD224" i="11" s="1"/>
  <c r="BB220"/>
  <c r="BD318" i="4"/>
  <c r="BD220" i="11" s="1"/>
  <c r="BB214"/>
  <c r="BD312" i="4"/>
  <c r="BD214" i="11" s="1"/>
  <c r="BB207"/>
  <c r="BD291" i="4"/>
  <c r="BD207" i="11" s="1"/>
  <c r="BB200"/>
  <c r="BD284" i="4"/>
  <c r="BD200" i="11" s="1"/>
  <c r="BB198"/>
  <c r="BD282" i="4"/>
  <c r="BD198" i="11" s="1"/>
  <c r="BB196"/>
  <c r="BD280" i="4"/>
  <c r="BD196" i="11" s="1"/>
  <c r="BB190"/>
  <c r="BD274" i="4"/>
  <c r="BD190" i="11" s="1"/>
  <c r="BB188"/>
  <c r="BD272" i="4"/>
  <c r="BD188" i="11" s="1"/>
  <c r="BD271" i="4"/>
  <c r="BB186" i="11"/>
  <c r="BD270" i="4"/>
  <c r="BB181" i="11"/>
  <c r="BC251" i="4"/>
  <c r="BC181" i="11" s="1"/>
  <c r="BD251" i="4"/>
  <c r="BB179" i="11"/>
  <c r="BD249" i="4"/>
  <c r="BD179" i="11" s="1"/>
  <c r="BB171"/>
  <c r="BD241" i="4"/>
  <c r="BD171" i="11" s="1"/>
  <c r="BB167"/>
  <c r="BD237" i="4"/>
  <c r="BD167" i="11" s="1"/>
  <c r="BB163"/>
  <c r="BD233" i="4"/>
  <c r="BD163" i="11" s="1"/>
  <c r="BB161"/>
  <c r="BD231" i="4"/>
  <c r="BD161" i="11" s="1"/>
  <c r="BB157"/>
  <c r="BD227" i="4"/>
  <c r="BD157" i="11" s="1"/>
  <c r="BB151"/>
  <c r="BD207" i="4"/>
  <c r="BD151" i="11" s="1"/>
  <c r="BB147"/>
  <c r="BD203" i="4"/>
  <c r="BD147" i="11" s="1"/>
  <c r="BB143"/>
  <c r="BD199" i="4"/>
  <c r="BD143" i="11" s="1"/>
  <c r="BB138"/>
  <c r="BD194" i="4"/>
  <c r="BD138" i="11" s="1"/>
  <c r="BB136"/>
  <c r="BD192" i="4"/>
  <c r="BD136" i="11" s="1"/>
  <c r="BB130"/>
  <c r="BD186" i="4"/>
  <c r="BD130" i="11" s="1"/>
  <c r="BB126"/>
  <c r="BD182" i="4"/>
  <c r="BD126" i="11" s="1"/>
  <c r="BB119"/>
  <c r="BD161" i="4"/>
  <c r="BD119" i="11" s="1"/>
  <c r="BB113"/>
  <c r="BD155" i="4"/>
  <c r="BD113" i="11" s="1"/>
  <c r="BB111"/>
  <c r="BD153" i="4"/>
  <c r="BD111" i="11" s="1"/>
  <c r="BB92"/>
  <c r="BD120" i="4"/>
  <c r="BD92" i="11" s="1"/>
  <c r="BB88"/>
  <c r="BD116" i="4"/>
  <c r="BD88" i="11" s="1"/>
  <c r="BB86"/>
  <c r="BD114" i="4"/>
  <c r="BD86" i="11" s="1"/>
  <c r="BB84"/>
  <c r="BD112" i="4"/>
  <c r="BD84" i="11" s="1"/>
  <c r="BB83"/>
  <c r="BD111" i="4"/>
  <c r="BD83" i="11" s="1"/>
  <c r="BB79"/>
  <c r="BD107" i="4"/>
  <c r="BD79" i="11" s="1"/>
  <c r="BB76"/>
  <c r="BD104" i="4"/>
  <c r="BD76" i="11" s="1"/>
  <c r="BB74"/>
  <c r="BD102" i="4"/>
  <c r="BC102"/>
  <c r="BC74" i="11" s="1"/>
  <c r="BB71"/>
  <c r="BD99" i="4"/>
  <c r="BD71" i="11" s="1"/>
  <c r="BB67"/>
  <c r="BD82" i="4"/>
  <c r="BD67" i="11" s="1"/>
  <c r="BB63"/>
  <c r="BD78" i="4"/>
  <c r="BD63" i="11" s="1"/>
  <c r="BB61"/>
  <c r="BD76" i="4"/>
  <c r="BD61" i="11" s="1"/>
  <c r="BB59"/>
  <c r="BD74" i="4"/>
  <c r="BD59" i="11" s="1"/>
  <c r="BB49"/>
  <c r="BD64" i="4"/>
  <c r="BD49" i="11" s="1"/>
  <c r="BB43"/>
  <c r="BD58" i="4"/>
  <c r="BD43" i="11" s="1"/>
  <c r="BB28"/>
  <c r="BD29" i="4"/>
  <c r="BD28" i="11" s="1"/>
  <c r="BD65" i="4"/>
  <c r="BD50" i="11" s="1"/>
  <c r="BD121" i="4"/>
  <c r="BD93" i="11" s="1"/>
  <c r="AN121" i="4"/>
  <c r="AN93" i="11" s="1"/>
  <c r="BD162" i="4"/>
  <c r="BD120" i="11" s="1"/>
  <c r="AV205" i="4"/>
  <c r="AI190"/>
  <c r="AI134" i="11" s="1"/>
  <c r="BC270" i="4"/>
  <c r="BC186" i="11" s="1"/>
  <c r="BA270" i="4"/>
  <c r="BA186" i="11" s="1"/>
  <c r="AY270" i="4"/>
  <c r="AY186" i="11" s="1"/>
  <c r="AU270" i="4"/>
  <c r="AU186" i="11" s="1"/>
  <c r="AS270" i="4"/>
  <c r="AS186" i="11" s="1"/>
  <c r="AQ270" i="4"/>
  <c r="AQ186" i="11" s="1"/>
  <c r="AO270" i="4"/>
  <c r="AO186" i="11" s="1"/>
  <c r="AN326" i="4"/>
  <c r="AN228" i="11" s="1"/>
  <c r="BD319" i="4"/>
  <c r="BD221" i="11" s="1"/>
  <c r="AK80" i="4"/>
  <c r="AK65" i="11" s="1"/>
  <c r="AI80" i="4"/>
  <c r="AI65" i="11" s="1"/>
  <c r="AV121" i="4"/>
  <c r="AV93" i="11" s="1"/>
  <c r="AI118" i="4"/>
  <c r="AI90" i="11" s="1"/>
  <c r="AV162" i="4"/>
  <c r="AV120" i="11" s="1"/>
  <c r="AN161" i="4"/>
  <c r="AN119" i="11" s="1"/>
  <c r="AK161" i="4"/>
  <c r="AK119" i="11" s="1"/>
  <c r="BD205" i="4"/>
  <c r="AN205"/>
  <c r="AM293"/>
  <c r="AM209" i="11" s="1"/>
  <c r="AK293" i="4"/>
  <c r="AK209" i="11" s="1"/>
  <c r="AV319" i="4"/>
  <c r="AV221" i="11" s="1"/>
  <c r="BD315" i="4"/>
  <c r="BD217" i="11" s="1"/>
  <c r="AN406" i="4"/>
  <c r="AN279" i="11" s="1"/>
  <c r="AV74" i="4"/>
  <c r="AV59" i="11" s="1"/>
  <c r="BD72" i="4"/>
  <c r="BD57" i="11" s="1"/>
  <c r="AV72" i="4"/>
  <c r="AV57" i="11" s="1"/>
  <c r="AN72" i="4"/>
  <c r="AN57" i="11" s="1"/>
  <c r="BD70" i="4"/>
  <c r="BD55" i="11" s="1"/>
  <c r="AV70" i="4"/>
  <c r="AV55" i="11" s="1"/>
  <c r="AN70" i="4"/>
  <c r="AN55" i="11" s="1"/>
  <c r="BD68" i="4"/>
  <c r="BD53" i="11" s="1"/>
  <c r="AV68" i="4"/>
  <c r="AV53" i="11" s="1"/>
  <c r="AN68" i="4"/>
  <c r="BD66"/>
  <c r="BD51" i="11" s="1"/>
  <c r="AV66" i="4"/>
  <c r="AV51" i="11" s="1"/>
  <c r="AN66" i="4"/>
  <c r="AN51" i="11" s="1"/>
  <c r="BF64" i="4"/>
  <c r="BF49" i="11" s="1"/>
  <c r="AM64" i="4"/>
  <c r="AM49" i="11" s="1"/>
  <c r="BD62" i="4"/>
  <c r="BD47" i="11" s="1"/>
  <c r="AV62" i="4"/>
  <c r="AV47" i="11" s="1"/>
  <c r="AN62" i="4"/>
  <c r="AN47" i="11" s="1"/>
  <c r="BD60" i="4"/>
  <c r="BD45" i="11" s="1"/>
  <c r="AV60" i="4"/>
  <c r="AV45" i="11" s="1"/>
  <c r="AN60" i="4"/>
  <c r="BD56"/>
  <c r="BD41" i="11" s="1"/>
  <c r="AV56" i="4"/>
  <c r="AV41" i="11" s="1"/>
  <c r="AN56" i="4"/>
  <c r="AN41" i="11" s="1"/>
  <c r="BD122" i="4"/>
  <c r="BD94" i="11" s="1"/>
  <c r="AV122" i="4"/>
  <c r="AV94" i="11" s="1"/>
  <c r="AN122" i="4"/>
  <c r="AN94" i="11" s="1"/>
  <c r="BD118" i="4"/>
  <c r="BD90" i="11" s="1"/>
  <c r="AV118" i="4"/>
  <c r="AV90" i="11" s="1"/>
  <c r="AN118" i="4"/>
  <c r="AN90" i="11" s="1"/>
  <c r="BF116" i="4"/>
  <c r="BF88" i="11" s="1"/>
  <c r="BF114" i="4"/>
  <c r="BF86" i="11" s="1"/>
  <c r="AI114" i="4"/>
  <c r="AI86" i="11" s="1"/>
  <c r="BD106" i="4"/>
  <c r="BD78" i="11" s="1"/>
  <c r="AV106" i="4"/>
  <c r="AV78" i="11" s="1"/>
  <c r="AN106" i="4"/>
  <c r="BD163"/>
  <c r="BD121" i="11" s="1"/>
  <c r="AV163" i="4"/>
  <c r="AV121" i="11" s="1"/>
  <c r="AN163" i="4"/>
  <c r="AN121" i="11" s="1"/>
  <c r="BD159" i="4"/>
  <c r="BD117" i="11" s="1"/>
  <c r="AV159" i="4"/>
  <c r="AV117" i="11" s="1"/>
  <c r="BD157" i="4"/>
  <c r="BD115" i="11" s="1"/>
  <c r="AV157" i="4"/>
  <c r="AV115" i="11" s="1"/>
  <c r="AN157" i="4"/>
  <c r="AN115" i="11" s="1"/>
  <c r="BF155" i="4"/>
  <c r="BF113" i="11" s="1"/>
  <c r="AI155" i="4"/>
  <c r="AI113" i="11" s="1"/>
  <c r="BD149" i="4"/>
  <c r="BD107" i="11" s="1"/>
  <c r="AV149" i="4"/>
  <c r="AV107" i="11" s="1"/>
  <c r="AN149" i="4"/>
  <c r="AN107" i="11" s="1"/>
  <c r="AI145" i="4"/>
  <c r="AI103" i="11" s="1"/>
  <c r="BD141" i="4"/>
  <c r="BD99" i="11" s="1"/>
  <c r="AV141" i="4"/>
  <c r="AV99" i="11" s="1"/>
  <c r="AN141" i="4"/>
  <c r="AI203"/>
  <c r="AI147" i="11" s="1"/>
  <c r="BD198" i="4"/>
  <c r="BD142" i="11" s="1"/>
  <c r="AV198" i="4"/>
  <c r="AV142" i="11" s="1"/>
  <c r="AN198" i="4"/>
  <c r="AN142" i="11" s="1"/>
  <c r="BD196" i="4"/>
  <c r="BD140" i="11" s="1"/>
  <c r="AV196" i="4"/>
  <c r="AV140" i="11" s="1"/>
  <c r="BF194" i="4"/>
  <c r="BF138" i="11" s="1"/>
  <c r="BF192" i="4"/>
  <c r="BF136" i="11" s="1"/>
  <c r="BD190" i="4"/>
  <c r="BD134" i="11" s="1"/>
  <c r="AV190" i="4"/>
  <c r="AV134" i="11" s="1"/>
  <c r="AN190" i="4"/>
  <c r="AN134" i="11" s="1"/>
  <c r="BD188" i="4"/>
  <c r="BD132" i="11" s="1"/>
  <c r="AV188" i="4"/>
  <c r="AV132" i="11" s="1"/>
  <c r="AN188" i="4"/>
  <c r="AN132" i="11" s="1"/>
  <c r="BD184" i="4"/>
  <c r="BD128" i="11" s="1"/>
  <c r="AV184" i="4"/>
  <c r="AV128" i="11" s="1"/>
  <c r="AN184" i="4"/>
  <c r="AN128" i="11" s="1"/>
  <c r="AI182" i="4"/>
  <c r="AI126" i="11" s="1"/>
  <c r="BF249" i="4"/>
  <c r="BF179" i="11" s="1"/>
  <c r="BD245" i="4"/>
  <c r="BD175" i="11" s="1"/>
  <c r="AV245" i="4"/>
  <c r="AV175" i="11" s="1"/>
  <c r="AN245" i="4"/>
  <c r="AK245"/>
  <c r="AK175" i="11" s="1"/>
  <c r="BD243" i="4"/>
  <c r="BD173" i="11" s="1"/>
  <c r="AV243" i="4"/>
  <c r="AV173" i="11" s="1"/>
  <c r="AN243" i="4"/>
  <c r="AN173" i="11" s="1"/>
  <c r="BD239" i="4"/>
  <c r="BD169" i="11" s="1"/>
  <c r="AV239" i="4"/>
  <c r="AV169" i="11" s="1"/>
  <c r="AN239" i="4"/>
  <c r="AN169" i="11" s="1"/>
  <c r="BD235" i="4"/>
  <c r="BD165" i="11" s="1"/>
  <c r="AV235" i="4"/>
  <c r="AV165" i="11" s="1"/>
  <c r="BF233" i="4"/>
  <c r="BF163" i="11" s="1"/>
  <c r="AU233" i="4"/>
  <c r="AU163" i="11" s="1"/>
  <c r="AS233" i="4"/>
  <c r="AS163" i="11" s="1"/>
  <c r="AQ233" i="4"/>
  <c r="AQ163" i="11" s="1"/>
  <c r="AM233" i="4"/>
  <c r="AM163" i="11" s="1"/>
  <c r="AK233" i="4"/>
  <c r="AK163" i="11" s="1"/>
  <c r="AI233" i="4"/>
  <c r="AI163" i="11" s="1"/>
  <c r="BD229" i="4"/>
  <c r="AM229"/>
  <c r="AM159" i="11" s="1"/>
  <c r="AK229" i="4"/>
  <c r="AK159" i="11" s="1"/>
  <c r="AI229" i="4"/>
  <c r="AI159" i="11" s="1"/>
  <c r="BD293" i="4"/>
  <c r="BD209" i="11" s="1"/>
  <c r="AV293" i="4"/>
  <c r="BF291"/>
  <c r="BF207" i="11" s="1"/>
  <c r="BD289" i="4"/>
  <c r="BD205" i="11" s="1"/>
  <c r="AV289" i="4"/>
  <c r="AV205" i="11" s="1"/>
  <c r="BD287" i="4"/>
  <c r="BD203" i="11" s="1"/>
  <c r="AV287" i="4"/>
  <c r="AV203" i="11" s="1"/>
  <c r="BD285" i="4"/>
  <c r="BD201" i="11" s="1"/>
  <c r="AV285" i="4"/>
  <c r="AV201" i="11" s="1"/>
  <c r="AI284" i="4"/>
  <c r="AI200" i="11" s="1"/>
  <c r="BD283" i="4"/>
  <c r="AI282"/>
  <c r="AI198" i="11" s="1"/>
  <c r="BD278" i="4"/>
  <c r="BD194" i="11" s="1"/>
  <c r="AV278" i="4"/>
  <c r="AV194" i="11" s="1"/>
  <c r="AN278" i="4"/>
  <c r="BD276"/>
  <c r="BD192" i="11" s="1"/>
  <c r="AV276" i="4"/>
  <c r="AV192" i="11" s="1"/>
  <c r="AN276" i="4"/>
  <c r="AN192" i="11" s="1"/>
  <c r="AI274" i="4"/>
  <c r="AI190" i="11" s="1"/>
  <c r="BD268" i="4"/>
  <c r="BD184" i="11" s="1"/>
  <c r="AV268" i="4"/>
  <c r="AV184" i="11" s="1"/>
  <c r="AN268" i="4"/>
  <c r="AN184" i="11" s="1"/>
  <c r="BD334" i="4"/>
  <c r="BD236" i="11" s="1"/>
  <c r="AV334" i="4"/>
  <c r="AV236" i="11" s="1"/>
  <c r="AN334" i="4"/>
  <c r="AN236" i="11" s="1"/>
  <c r="BD332" i="4"/>
  <c r="BD234" i="11" s="1"/>
  <c r="AV332" i="4"/>
  <c r="BD328"/>
  <c r="BD230" i="11" s="1"/>
  <c r="AI326" i="4"/>
  <c r="AI228" i="11" s="1"/>
  <c r="BF322" i="4"/>
  <c r="BF224" i="11" s="1"/>
  <c r="BD320" i="4"/>
  <c r="BD222" i="11" s="1"/>
  <c r="AV320" i="4"/>
  <c r="AV222" i="11" s="1"/>
  <c r="AN320" i="4"/>
  <c r="AN222" i="11" s="1"/>
  <c r="BD316" i="4"/>
  <c r="BD218" i="11" s="1"/>
  <c r="AV316" i="4"/>
  <c r="AV218" i="11" s="1"/>
  <c r="AN316" i="4"/>
  <c r="AN218" i="11" s="1"/>
  <c r="BD314" i="4"/>
  <c r="BD216" i="11" s="1"/>
  <c r="AV314" i="4"/>
  <c r="AV216" i="11" s="1"/>
  <c r="AN314" i="4"/>
  <c r="AN216" i="11" s="1"/>
  <c r="BD310" i="4"/>
  <c r="BD212" i="11" s="1"/>
  <c r="AV310" i="4"/>
  <c r="AV212" i="11" s="1"/>
  <c r="AN310" i="4"/>
  <c r="AN212" i="11" s="1"/>
  <c r="AK310" i="4"/>
  <c r="AK212" i="11" s="1"/>
  <c r="AI310" i="4"/>
  <c r="AI212" i="11" s="1"/>
  <c r="BF377" i="4"/>
  <c r="BF265" i="11" s="1"/>
  <c r="AM377" i="4"/>
  <c r="AM265" i="11" s="1"/>
  <c r="BF375" i="4"/>
  <c r="BF263" i="11" s="1"/>
  <c r="BD371" i="4"/>
  <c r="BD259" i="11" s="1"/>
  <c r="AV371" i="4"/>
  <c r="AV259" i="11" s="1"/>
  <c r="AN371" i="4"/>
  <c r="BF368"/>
  <c r="BF256" i="11" s="1"/>
  <c r="BF364" i="4"/>
  <c r="BF252" i="11" s="1"/>
  <c r="BF362" i="4"/>
  <c r="BF250" i="11" s="1"/>
  <c r="AI362" i="4"/>
  <c r="AI250" i="11" s="1"/>
  <c r="BF356" i="4"/>
  <c r="BF244" i="11" s="1"/>
  <c r="BD352" i="4"/>
  <c r="BD240" i="11" s="1"/>
  <c r="AV352" i="4"/>
  <c r="AV240" i="11" s="1"/>
  <c r="AN352" i="4"/>
  <c r="AN240" i="11" s="1"/>
  <c r="BF419" i="4"/>
  <c r="BF292" i="11" s="1"/>
  <c r="BD417" i="4"/>
  <c r="BD290" i="11" s="1"/>
  <c r="AV417" i="4"/>
  <c r="AV290" i="11" s="1"/>
  <c r="AN417" i="4"/>
  <c r="AN290" i="11" s="1"/>
  <c r="BD415" i="4"/>
  <c r="BD288" i="11" s="1"/>
  <c r="AV415" i="4"/>
  <c r="AV288" i="11" s="1"/>
  <c r="AN415" i="4"/>
  <c r="AI415"/>
  <c r="AI288" i="11" s="1"/>
  <c r="BF412" i="4"/>
  <c r="BF285" i="11" s="1"/>
  <c r="AI412" i="4"/>
  <c r="AI285" i="11" s="1"/>
  <c r="BD408" i="4"/>
  <c r="BD281" i="11" s="1"/>
  <c r="AV408" i="4"/>
  <c r="AV281" i="11" s="1"/>
  <c r="AN408" i="4"/>
  <c r="AN281" i="11" s="1"/>
  <c r="BF406" i="4"/>
  <c r="BF279" i="11" s="1"/>
  <c r="BD404" i="4"/>
  <c r="BD277" i="11" s="1"/>
  <c r="AQ404" i="4"/>
  <c r="AQ277" i="11" s="1"/>
  <c r="AN404" i="4"/>
  <c r="AN277" i="11" s="1"/>
  <c r="AI404" i="4"/>
  <c r="AI277" i="11" s="1"/>
  <c r="AN400" i="4"/>
  <c r="AN273" i="11" s="1"/>
  <c r="AI400" i="4"/>
  <c r="AI273" i="11" s="1"/>
  <c r="AM398" i="4"/>
  <c r="AM271" i="11" s="1"/>
  <c r="BD396" i="4"/>
  <c r="BD269" i="11" s="1"/>
  <c r="AV396" i="4"/>
  <c r="AV269" i="11" s="1"/>
  <c r="AN396" i="4"/>
  <c r="AN269" i="11" s="1"/>
  <c r="AV69" i="4"/>
  <c r="AV54" i="11" s="1"/>
  <c r="AN65" i="4"/>
  <c r="AN50" i="11" s="1"/>
  <c r="AV61" i="4"/>
  <c r="AV46" i="11" s="1"/>
  <c r="AV108" i="4"/>
  <c r="AV80" i="11" s="1"/>
  <c r="BF107" i="4"/>
  <c r="BF79" i="11" s="1"/>
  <c r="BF163" i="4"/>
  <c r="BF121" i="11" s="1"/>
  <c r="AV201" i="4"/>
  <c r="BD200"/>
  <c r="AN200"/>
  <c r="BF198"/>
  <c r="BF142" i="11" s="1"/>
  <c r="AV187" i="4"/>
  <c r="AV131" i="11" s="1"/>
  <c r="BF186" i="4"/>
  <c r="BF130" i="11" s="1"/>
  <c r="AI237" i="4"/>
  <c r="AI167" i="11" s="1"/>
  <c r="BC233" i="4"/>
  <c r="BC163" i="11" s="1"/>
  <c r="BA233" i="4"/>
  <c r="BA163" i="11" s="1"/>
  <c r="AY233" i="4"/>
  <c r="AY163" i="11" s="1"/>
  <c r="AW233" i="4"/>
  <c r="AW163" i="11" s="1"/>
  <c r="AN289" i="4"/>
  <c r="AN205" i="11" s="1"/>
  <c r="AV275" i="4"/>
  <c r="BF274"/>
  <c r="BF190" i="11" s="1"/>
  <c r="BD323" i="4"/>
  <c r="BD225" i="11" s="1"/>
  <c r="AN323" i="4"/>
  <c r="AN225" i="11" s="1"/>
  <c r="AM314" i="4"/>
  <c r="AM216" i="11" s="1"/>
  <c r="AK314" i="4"/>
  <c r="AK216" i="11" s="1"/>
  <c r="AI314" i="4"/>
  <c r="AI216" i="11" s="1"/>
  <c r="BD363" i="4"/>
  <c r="BE363" s="1"/>
  <c r="BE251" i="11" s="1"/>
  <c r="AV363" i="4"/>
  <c r="AW363" s="1"/>
  <c r="AW251" i="11" s="1"/>
  <c r="AN363" i="4"/>
  <c r="AO363" s="1"/>
  <c r="AO251" i="11" s="1"/>
  <c r="BC362" i="4"/>
  <c r="BC250" i="11" s="1"/>
  <c r="BA362" i="4"/>
  <c r="BA250" i="11" s="1"/>
  <c r="AY362" i="4"/>
  <c r="AY250" i="11" s="1"/>
  <c r="AU362" i="4"/>
  <c r="AU250" i="11" s="1"/>
  <c r="AS362" i="4"/>
  <c r="AS250" i="11" s="1"/>
  <c r="AQ362" i="4"/>
  <c r="AQ250" i="11" s="1"/>
  <c r="AM362" i="4"/>
  <c r="AM250" i="11" s="1"/>
  <c r="AK362" i="4"/>
  <c r="AK250" i="11" s="1"/>
  <c r="AN358" i="4"/>
  <c r="AK404"/>
  <c r="AN76"/>
  <c r="AN61" i="11" s="1"/>
  <c r="AK76" i="4"/>
  <c r="AK61" i="11" s="1"/>
  <c r="AI76" i="4"/>
  <c r="AI61" i="11" s="1"/>
  <c r="BD69" i="4"/>
  <c r="BD54" i="11" s="1"/>
  <c r="AN69" i="4"/>
  <c r="AN54" i="11" s="1"/>
  <c r="AV65" i="4"/>
  <c r="AV50" i="11" s="1"/>
  <c r="BD61" i="4"/>
  <c r="BD46" i="11" s="1"/>
  <c r="AN61" i="4"/>
  <c r="AN46" i="11" s="1"/>
  <c r="BD108" i="4"/>
  <c r="AN108"/>
  <c r="AU161"/>
  <c r="AU119" i="11" s="1"/>
  <c r="AS161" i="4"/>
  <c r="AS119" i="11" s="1"/>
  <c r="AM161" i="4"/>
  <c r="AM119" i="11" s="1"/>
  <c r="BD201" i="4"/>
  <c r="AV200"/>
  <c r="BD187"/>
  <c r="BD131" i="11" s="1"/>
  <c r="AN187" i="4"/>
  <c r="AN131" i="11" s="1"/>
  <c r="AN235" i="4"/>
  <c r="AN165" i="11" s="1"/>
  <c r="BD275" i="4"/>
  <c r="AN275"/>
  <c r="BF330"/>
  <c r="BF232" i="11" s="1"/>
  <c r="AV323" i="4"/>
  <c r="AV225" i="11" s="1"/>
  <c r="AU310" i="4"/>
  <c r="AU212" i="11" s="1"/>
  <c r="AS310" i="4"/>
  <c r="AS212" i="11" s="1"/>
  <c r="AQ310" i="4"/>
  <c r="AQ212" i="11" s="1"/>
  <c r="AM310" i="4"/>
  <c r="AM212" i="11" s="1"/>
  <c r="AK377" i="4"/>
  <c r="AK265" i="11" s="1"/>
  <c r="AN373" i="4"/>
  <c r="AN261" i="11" s="1"/>
  <c r="AK373" i="4"/>
  <c r="AK261" i="11" s="1"/>
  <c r="AI373" i="4"/>
  <c r="AI261" i="11" s="1"/>
  <c r="BF408" i="4"/>
  <c r="BF281" i="11" s="1"/>
  <c r="BF29" i="4"/>
  <c r="BF28" i="11" s="1"/>
  <c r="AV83" i="4"/>
  <c r="BF82"/>
  <c r="BF67" i="11" s="1"/>
  <c r="BD80" i="4"/>
  <c r="BD65" i="11" s="1"/>
  <c r="AV80" i="4"/>
  <c r="AV65" i="11" s="1"/>
  <c r="AN80" i="4"/>
  <c r="BD77"/>
  <c r="BD62" i="11" s="1"/>
  <c r="AN77" i="4"/>
  <c r="AN62" i="11" s="1"/>
  <c r="BC72" i="4"/>
  <c r="BC57" i="11" s="1"/>
  <c r="BA72" i="4"/>
  <c r="BA57" i="11" s="1"/>
  <c r="AY72" i="4"/>
  <c r="AY57" i="11" s="1"/>
  <c r="AU72" i="4"/>
  <c r="AU57" i="11" s="1"/>
  <c r="AS72" i="4"/>
  <c r="AS57" i="11" s="1"/>
  <c r="AQ72" i="4"/>
  <c r="AQ57" i="11" s="1"/>
  <c r="AM72" i="4"/>
  <c r="AM57" i="11" s="1"/>
  <c r="AK72" i="4"/>
  <c r="AK57" i="11" s="1"/>
  <c r="BC64" i="4"/>
  <c r="BC49" i="11" s="1"/>
  <c r="BA64" i="4"/>
  <c r="BA49" i="11" s="1"/>
  <c r="AY64" i="4"/>
  <c r="AY49" i="11" s="1"/>
  <c r="AU64" i="4"/>
  <c r="AU49" i="11" s="1"/>
  <c r="AS64" i="4"/>
  <c r="AS49" i="11" s="1"/>
  <c r="AQ64" i="4"/>
  <c r="AQ49" i="11" s="1"/>
  <c r="AK64" i="4"/>
  <c r="AK49" i="11" s="1"/>
  <c r="AN119" i="4"/>
  <c r="AV115"/>
  <c r="BD109"/>
  <c r="BD81" i="11" s="1"/>
  <c r="AV109" i="4"/>
  <c r="AV81" i="11" s="1"/>
  <c r="AN109" i="4"/>
  <c r="AN81" i="11" s="1"/>
  <c r="BC107" i="4"/>
  <c r="BC79" i="11" s="1"/>
  <c r="BA107" i="4"/>
  <c r="BA79" i="11" s="1"/>
  <c r="AY107" i="4"/>
  <c r="AY79" i="11" s="1"/>
  <c r="AU107" i="4"/>
  <c r="AU79" i="11" s="1"/>
  <c r="AS107" i="4"/>
  <c r="AS79" i="11" s="1"/>
  <c r="AQ107" i="4"/>
  <c r="AQ79" i="11" s="1"/>
  <c r="AM107" i="4"/>
  <c r="AM79" i="11" s="1"/>
  <c r="AK107" i="4"/>
  <c r="AK79" i="11" s="1"/>
  <c r="AI107" i="4"/>
  <c r="AI79" i="11" s="1"/>
  <c r="BC106" i="4"/>
  <c r="BC78" i="11" s="1"/>
  <c r="BA106" i="4"/>
  <c r="BA78" i="11" s="1"/>
  <c r="AY106" i="4"/>
  <c r="AY78" i="11" s="1"/>
  <c r="AU106" i="4"/>
  <c r="AU78" i="11" s="1"/>
  <c r="AS106" i="4"/>
  <c r="AS78" i="11" s="1"/>
  <c r="AQ106" i="4"/>
  <c r="AQ78" i="11" s="1"/>
  <c r="AM106" i="4"/>
  <c r="AM78" i="11" s="1"/>
  <c r="AK106" i="4"/>
  <c r="AK78" i="11" s="1"/>
  <c r="AI106" i="4"/>
  <c r="AI78" i="11" s="1"/>
  <c r="AN166" i="4"/>
  <c r="AN124" i="11" s="1"/>
  <c r="BD165" i="4"/>
  <c r="BF161"/>
  <c r="BF119" i="11" s="1"/>
  <c r="BD158" i="4"/>
  <c r="BD116" i="11" s="1"/>
  <c r="AN158" i="4"/>
  <c r="AN116" i="11" s="1"/>
  <c r="AM155" i="4"/>
  <c r="AM113" i="11" s="1"/>
  <c r="AK155" i="4"/>
  <c r="AK113" i="11" s="1"/>
  <c r="AN154" i="4"/>
  <c r="BD151"/>
  <c r="AN151"/>
  <c r="AV150"/>
  <c r="BF149"/>
  <c r="BF107" i="11" s="1"/>
  <c r="AV142" i="4"/>
  <c r="BF209"/>
  <c r="AV208"/>
  <c r="BF207"/>
  <c r="BF151" i="11" s="1"/>
  <c r="BD204" i="4"/>
  <c r="AN204"/>
  <c r="AN201"/>
  <c r="BC199"/>
  <c r="BC143" i="11" s="1"/>
  <c r="BA199" i="4"/>
  <c r="BA143" i="11" s="1"/>
  <c r="AY199" i="4"/>
  <c r="AY143" i="11" s="1"/>
  <c r="AU199" i="4"/>
  <c r="AU143" i="11" s="1"/>
  <c r="AS199" i="4"/>
  <c r="AS143" i="11" s="1"/>
  <c r="AQ199" i="4"/>
  <c r="AQ143" i="11" s="1"/>
  <c r="AM199" i="4"/>
  <c r="AM143" i="11" s="1"/>
  <c r="BC198" i="4"/>
  <c r="BC142" i="11" s="1"/>
  <c r="BA198" i="4"/>
  <c r="BA142" i="11" s="1"/>
  <c r="AY198" i="4"/>
  <c r="AY142" i="11" s="1"/>
  <c r="AU198" i="4"/>
  <c r="AU142" i="11" s="1"/>
  <c r="AS198" i="4"/>
  <c r="AS142" i="11" s="1"/>
  <c r="AQ198" i="4"/>
  <c r="AQ142" i="11" s="1"/>
  <c r="AM198" i="4"/>
  <c r="AM142" i="11" s="1"/>
  <c r="AK198" i="4"/>
  <c r="AK142" i="11" s="1"/>
  <c r="BD195" i="4"/>
  <c r="BD139" i="11" s="1"/>
  <c r="AN195" i="4"/>
  <c r="AN139" i="11" s="1"/>
  <c r="BD191" i="4"/>
  <c r="BD135" i="11" s="1"/>
  <c r="AN191" i="4"/>
  <c r="AN135" i="11" s="1"/>
  <c r="BC186" i="4"/>
  <c r="BC130" i="11" s="1"/>
  <c r="BA186" i="4"/>
  <c r="BA130" i="11" s="1"/>
  <c r="AY186" i="4"/>
  <c r="AY130" i="11" s="1"/>
  <c r="AU186" i="4"/>
  <c r="AU130" i="11" s="1"/>
  <c r="AS186" i="4"/>
  <c r="AS130" i="11" s="1"/>
  <c r="AQ186" i="4"/>
  <c r="AQ130" i="11" s="1"/>
  <c r="AM186" i="4"/>
  <c r="AM130" i="11" s="1"/>
  <c r="AK186" i="4"/>
  <c r="AK130" i="11" s="1"/>
  <c r="AI186" i="4"/>
  <c r="AI130" i="11" s="1"/>
  <c r="AV183" i="4"/>
  <c r="AV127" i="11" s="1"/>
  <c r="BF182" i="4"/>
  <c r="BF126" i="11" s="1"/>
  <c r="AV248" i="4"/>
  <c r="AV178" i="11" s="1"/>
  <c r="AV294" i="4"/>
  <c r="AV290"/>
  <c r="BF289"/>
  <c r="BF205" i="11" s="1"/>
  <c r="AM289" i="4"/>
  <c r="AM205" i="11" s="1"/>
  <c r="AK289" i="4"/>
  <c r="AK205" i="11" s="1"/>
  <c r="AI289" i="4"/>
  <c r="AI205" i="11" s="1"/>
  <c r="BD286" i="4"/>
  <c r="AN286"/>
  <c r="BF284"/>
  <c r="BF200" i="11" s="1"/>
  <c r="AN283" i="4"/>
  <c r="AV282"/>
  <c r="AV198" i="11" s="1"/>
  <c r="AN282" i="4"/>
  <c r="BC278"/>
  <c r="BC194" i="11" s="1"/>
  <c r="BA278" i="4"/>
  <c r="BA194" i="11" s="1"/>
  <c r="AY278" i="4"/>
  <c r="AY194" i="11" s="1"/>
  <c r="AU278" i="4"/>
  <c r="AU194" i="11" s="1"/>
  <c r="AS278" i="4"/>
  <c r="AS194" i="11" s="1"/>
  <c r="AQ278" i="4"/>
  <c r="AQ194" i="11" s="1"/>
  <c r="AM278" i="4"/>
  <c r="AM194" i="11" s="1"/>
  <c r="AK278" i="4"/>
  <c r="AK194" i="11" s="1"/>
  <c r="BF336" i="4"/>
  <c r="BF238" i="11" s="1"/>
  <c r="AU336" i="4"/>
  <c r="AU238" i="11" s="1"/>
  <c r="AS336" i="4"/>
  <c r="AS238" i="11" s="1"/>
  <c r="AQ336" i="4"/>
  <c r="AQ238" i="11" s="1"/>
  <c r="AM336" i="4"/>
  <c r="AM238" i="11" s="1"/>
  <c r="AK336" i="4"/>
  <c r="AK238" i="11" s="1"/>
  <c r="AI336" i="4"/>
  <c r="AI238" i="11" s="1"/>
  <c r="AV324" i="4"/>
  <c r="AV226" i="11" s="1"/>
  <c r="AN324" i="4"/>
  <c r="AN226" i="11" s="1"/>
  <c r="BC322" i="4"/>
  <c r="BC224" i="11" s="1"/>
  <c r="BA322" i="4"/>
  <c r="BA224" i="11" s="1"/>
  <c r="AY322" i="4"/>
  <c r="AY224" i="11" s="1"/>
  <c r="AU322" i="4"/>
  <c r="AU224" i="11" s="1"/>
  <c r="AS322" i="4"/>
  <c r="AS224" i="11" s="1"/>
  <c r="AQ322" i="4"/>
  <c r="AQ224" i="11" s="1"/>
  <c r="AM322" i="4"/>
  <c r="AM224" i="11" s="1"/>
  <c r="AK322" i="4"/>
  <c r="AK224" i="11" s="1"/>
  <c r="AI322" i="4"/>
  <c r="AI224" i="11" s="1"/>
  <c r="BF318" i="4"/>
  <c r="BF220" i="11" s="1"/>
  <c r="AU318" i="4"/>
  <c r="AU220" i="11" s="1"/>
  <c r="AS318" i="4"/>
  <c r="AS220" i="11" s="1"/>
  <c r="AQ318" i="4"/>
  <c r="AQ220" i="11" s="1"/>
  <c r="AM318" i="4"/>
  <c r="AM220" i="11" s="1"/>
  <c r="AK318" i="4"/>
  <c r="AK220" i="11" s="1"/>
  <c r="AI318" i="4"/>
  <c r="AI220" i="11" s="1"/>
  <c r="AN315" i="4"/>
  <c r="AN217" i="11" s="1"/>
  <c r="BF312" i="4"/>
  <c r="BF214" i="11" s="1"/>
  <c r="BF310" i="4"/>
  <c r="BF212" i="11" s="1"/>
  <c r="BF373" i="4"/>
  <c r="BF261" i="11" s="1"/>
  <c r="AM373" i="4"/>
  <c r="AM261" i="11" s="1"/>
  <c r="BD370" i="4"/>
  <c r="BD258" i="11" s="1"/>
  <c r="BD354" i="4"/>
  <c r="BD421"/>
  <c r="BD294" i="11" s="1"/>
  <c r="AV421" i="4"/>
  <c r="AV294" i="11" s="1"/>
  <c r="AN421" i="4"/>
  <c r="BD420"/>
  <c r="BE420" s="1"/>
  <c r="BE293" i="11" s="1"/>
  <c r="AV420" i="4"/>
  <c r="AW420" s="1"/>
  <c r="AW293" i="11" s="1"/>
  <c r="AN420" i="4"/>
  <c r="AO420" s="1"/>
  <c r="AO293" i="11" s="1"/>
  <c r="BC419" i="4"/>
  <c r="BC292" i="11" s="1"/>
  <c r="BA419" i="4"/>
  <c r="BA292" i="11" s="1"/>
  <c r="AY419" i="4"/>
  <c r="AY292" i="11" s="1"/>
  <c r="AU419" i="4"/>
  <c r="AU292" i="11" s="1"/>
  <c r="AS419" i="4"/>
  <c r="AS292" i="11" s="1"/>
  <c r="AQ419" i="4"/>
  <c r="AQ292" i="11" s="1"/>
  <c r="AM419" i="4"/>
  <c r="AM292" i="11" s="1"/>
  <c r="AK419" i="4"/>
  <c r="AK292" i="11" s="1"/>
  <c r="AI419" i="4"/>
  <c r="AI292" i="11" s="1"/>
  <c r="AK400" i="4"/>
  <c r="AK273" i="11" s="1"/>
  <c r="BD83" i="4"/>
  <c r="AN83"/>
  <c r="AV77"/>
  <c r="AV62" i="11" s="1"/>
  <c r="BF76" i="4"/>
  <c r="BF61" i="11" s="1"/>
  <c r="AM76" i="4"/>
  <c r="AM61" i="11" s="1"/>
  <c r="BC68" i="4"/>
  <c r="BC53" i="11" s="1"/>
  <c r="BA68" i="4"/>
  <c r="BA53" i="11" s="1"/>
  <c r="AY68" i="4"/>
  <c r="AY53" i="11" s="1"/>
  <c r="AU68" i="4"/>
  <c r="AU53" i="11" s="1"/>
  <c r="AS68" i="4"/>
  <c r="AS53" i="11" s="1"/>
  <c r="AQ68" i="4"/>
  <c r="AQ53" i="11" s="1"/>
  <c r="AM68" i="4"/>
  <c r="AM53" i="11" s="1"/>
  <c r="AK68" i="4"/>
  <c r="AK53" i="11" s="1"/>
  <c r="BC60" i="4"/>
  <c r="BC45" i="11" s="1"/>
  <c r="BA60" i="4"/>
  <c r="BA45" i="11" s="1"/>
  <c r="AY60" i="4"/>
  <c r="AY45" i="11" s="1"/>
  <c r="AU60" i="4"/>
  <c r="AU45" i="11" s="1"/>
  <c r="AS60" i="4"/>
  <c r="AS45" i="11" s="1"/>
  <c r="AQ60" i="4"/>
  <c r="AQ45" i="11" s="1"/>
  <c r="AM60" i="4"/>
  <c r="AM45" i="11" s="1"/>
  <c r="AK60" i="4"/>
  <c r="AK45" i="11" s="1"/>
  <c r="AI60" i="4"/>
  <c r="AI45" i="11" s="1"/>
  <c r="AV119" i="4"/>
  <c r="BF119" s="1"/>
  <c r="BF91" i="11" s="1"/>
  <c r="BF118" i="4"/>
  <c r="BF90" i="11" s="1"/>
  <c r="AM118" i="4"/>
  <c r="AM90" i="11" s="1"/>
  <c r="AK118" i="4"/>
  <c r="AK90" i="11" s="1"/>
  <c r="BD115" i="4"/>
  <c r="AN115"/>
  <c r="BF112"/>
  <c r="BF84" i="11" s="1"/>
  <c r="AN162" i="4"/>
  <c r="AN120" i="11" s="1"/>
  <c r="AV158" i="4"/>
  <c r="AV116" i="11" s="1"/>
  <c r="BF157" i="4"/>
  <c r="BF115" i="11" s="1"/>
  <c r="AV154" i="4"/>
  <c r="BF153"/>
  <c r="BF111" i="11" s="1"/>
  <c r="AM153" i="4"/>
  <c r="AM111" i="11" s="1"/>
  <c r="AK153" i="4"/>
  <c r="AK111" i="11" s="1"/>
  <c r="AI153" i="4"/>
  <c r="AI111" i="11" s="1"/>
  <c r="AV151" i="4"/>
  <c r="BD150"/>
  <c r="AN150"/>
  <c r="AN142"/>
  <c r="BD208"/>
  <c r="AN208"/>
  <c r="AV204"/>
  <c r="BF203"/>
  <c r="BF147" i="11" s="1"/>
  <c r="AV195" i="4"/>
  <c r="AV139" i="11" s="1"/>
  <c r="AV191" i="4"/>
  <c r="AV135" i="11" s="1"/>
  <c r="BF190" i="4"/>
  <c r="BF134" i="11" s="1"/>
  <c r="AQ190" i="4"/>
  <c r="AQ134" i="11" s="1"/>
  <c r="AM190" i="4"/>
  <c r="AM134" i="11" s="1"/>
  <c r="AK190" i="4"/>
  <c r="AK134" i="11" s="1"/>
  <c r="BD183" i="4"/>
  <c r="BD127" i="11" s="1"/>
  <c r="AN183" i="4"/>
  <c r="AN127" i="11" s="1"/>
  <c r="BD248" i="4"/>
  <c r="BD178" i="11" s="1"/>
  <c r="AN248" i="4"/>
  <c r="AN178" i="11" s="1"/>
  <c r="BD247" i="4"/>
  <c r="BD177" i="11" s="1"/>
  <c r="AV247" i="4"/>
  <c r="AV177" i="11" s="1"/>
  <c r="AN247" i="4"/>
  <c r="BC245"/>
  <c r="BC175" i="11" s="1"/>
  <c r="BA245" i="4"/>
  <c r="BA175" i="11" s="1"/>
  <c r="AY245" i="4"/>
  <c r="AY175" i="11" s="1"/>
  <c r="AU245" i="4"/>
  <c r="AU175" i="11" s="1"/>
  <c r="AS245" i="4"/>
  <c r="AS175" i="11" s="1"/>
  <c r="AQ245" i="4"/>
  <c r="AQ175" i="11" s="1"/>
  <c r="AM245" i="4"/>
  <c r="AM175" i="11" s="1"/>
  <c r="AI245" i="4"/>
  <c r="AI175" i="11" s="1"/>
  <c r="BF241" i="4"/>
  <c r="BF171" i="11" s="1"/>
  <c r="AM241" i="4"/>
  <c r="AM171" i="11" s="1"/>
  <c r="AK241" i="4"/>
  <c r="AK171" i="11" s="1"/>
  <c r="AI241" i="4"/>
  <c r="AI171" i="11" s="1"/>
  <c r="BF237" i="4"/>
  <c r="BF167" i="11" s="1"/>
  <c r="AM237" i="4"/>
  <c r="AM167" i="11" s="1"/>
  <c r="AK237" i="4"/>
  <c r="AK167" i="11" s="1"/>
  <c r="BD294" i="4"/>
  <c r="AN294"/>
  <c r="AO293"/>
  <c r="AO209" i="11" s="1"/>
  <c r="BD290" i="4"/>
  <c r="AN290"/>
  <c r="AV286"/>
  <c r="AV283"/>
  <c r="BC274"/>
  <c r="BC190" i="11" s="1"/>
  <c r="BA274" i="4"/>
  <c r="BA190" i="11" s="1"/>
  <c r="AY274" i="4"/>
  <c r="AY190" i="11" s="1"/>
  <c r="AU274" i="4"/>
  <c r="AU190" i="11" s="1"/>
  <c r="AS274" i="4"/>
  <c r="AS190" i="11" s="1"/>
  <c r="AQ274" i="4"/>
  <c r="AQ190" i="11" s="1"/>
  <c r="AM274" i="4"/>
  <c r="AM190" i="11" s="1"/>
  <c r="AK274" i="4"/>
  <c r="AK190" i="11" s="1"/>
  <c r="BF326" i="4"/>
  <c r="BF228" i="11" s="1"/>
  <c r="AN319" i="4"/>
  <c r="AN221" i="11" s="1"/>
  <c r="AV315" i="4"/>
  <c r="AV217" i="11" s="1"/>
  <c r="BF314" i="4"/>
  <c r="BF216" i="11" s="1"/>
  <c r="AN311" i="4"/>
  <c r="AN213" i="11" s="1"/>
  <c r="BD366" i="4"/>
  <c r="BD254" i="11" s="1"/>
  <c r="AV366" i="4"/>
  <c r="AS366"/>
  <c r="AS254" i="11" s="1"/>
  <c r="AQ366" i="4"/>
  <c r="AQ254" i="11" s="1"/>
  <c r="AM366" i="4"/>
  <c r="AM254" i="11" s="1"/>
  <c r="AK366" i="4"/>
  <c r="AK254" i="11" s="1"/>
  <c r="AI366" i="4"/>
  <c r="AI254" i="11" s="1"/>
  <c r="AN360" i="4"/>
  <c r="BD359"/>
  <c r="BE359" s="1"/>
  <c r="BE247" i="11" s="1"/>
  <c r="AV359" i="4"/>
  <c r="AW359" s="1"/>
  <c r="AW247" i="11" s="1"/>
  <c r="AN359" i="4"/>
  <c r="AO359" s="1"/>
  <c r="AO247" i="11" s="1"/>
  <c r="BC358" i="4"/>
  <c r="BC246" i="11" s="1"/>
  <c r="BA358" i="4"/>
  <c r="BA246" i="11" s="1"/>
  <c r="AY358" i="4"/>
  <c r="AY246" i="11" s="1"/>
  <c r="AU358" i="4"/>
  <c r="AU246" i="11" s="1"/>
  <c r="AS358" i="4"/>
  <c r="AS246" i="11" s="1"/>
  <c r="AQ358" i="4"/>
  <c r="AQ246" i="11" s="1"/>
  <c r="AM358" i="4"/>
  <c r="AM246" i="11" s="1"/>
  <c r="AK358" i="4"/>
  <c r="AK246" i="11" s="1"/>
  <c r="AV404" i="4"/>
  <c r="BD400"/>
  <c r="BD273" i="11" s="1"/>
  <c r="AV400" i="4"/>
  <c r="BF83"/>
  <c r="BF68" i="11" s="1"/>
  <c r="BF115" i="4"/>
  <c r="BF87" i="11" s="1"/>
  <c r="BD103"/>
  <c r="AZ103"/>
  <c r="BA145" i="4"/>
  <c r="BA103" i="11" s="1"/>
  <c r="BC29" i="4"/>
  <c r="BC28" i="11" s="1"/>
  <c r="BA29" i="4"/>
  <c r="BA28" i="11" s="1"/>
  <c r="AY29" i="4"/>
  <c r="AY28" i="11" s="1"/>
  <c r="AU29" i="4"/>
  <c r="AU28" i="11" s="1"/>
  <c r="AS29" i="4"/>
  <c r="AS28" i="11" s="1"/>
  <c r="AQ29" i="4"/>
  <c r="AQ28" i="11" s="1"/>
  <c r="AM29" i="4"/>
  <c r="AM28" i="11" s="1"/>
  <c r="AK29" i="4"/>
  <c r="AK28" i="11" s="1"/>
  <c r="AI29" i="4"/>
  <c r="AI28" i="11" s="1"/>
  <c r="BD84" i="4"/>
  <c r="BD69" i="11" s="1"/>
  <c r="AV84" i="4"/>
  <c r="AV69" i="11" s="1"/>
  <c r="AN84" i="4"/>
  <c r="BC82"/>
  <c r="BC67" i="11" s="1"/>
  <c r="BA82" i="4"/>
  <c r="BA67" i="11" s="1"/>
  <c r="AY82" i="4"/>
  <c r="AY67" i="11" s="1"/>
  <c r="AU82" i="4"/>
  <c r="AU67" i="11" s="1"/>
  <c r="AS82" i="4"/>
  <c r="AS67" i="11" s="1"/>
  <c r="AQ82" i="4"/>
  <c r="AQ67" i="11" s="1"/>
  <c r="AM82" i="4"/>
  <c r="AM67" i="11" s="1"/>
  <c r="AK82" i="4"/>
  <c r="AK67" i="11" s="1"/>
  <c r="AI82" i="4"/>
  <c r="AI67" i="11" s="1"/>
  <c r="BD81" i="4"/>
  <c r="BD66" i="11" s="1"/>
  <c r="AN81" i="4"/>
  <c r="BC80"/>
  <c r="BC65" i="11" s="1"/>
  <c r="BA80" i="4"/>
  <c r="BA65" i="11" s="1"/>
  <c r="AY80" i="4"/>
  <c r="AY65" i="11" s="1"/>
  <c r="AU80" i="4"/>
  <c r="AU65" i="11" s="1"/>
  <c r="AS80" i="4"/>
  <c r="AS65" i="11" s="1"/>
  <c r="AQ80" i="4"/>
  <c r="AQ65" i="11" s="1"/>
  <c r="AO80" i="4"/>
  <c r="AO65" i="11" s="1"/>
  <c r="AM80" i="4"/>
  <c r="AM65" i="11" s="1"/>
  <c r="BD79" i="4"/>
  <c r="AN79"/>
  <c r="AN78"/>
  <c r="BC76"/>
  <c r="BC61" i="11" s="1"/>
  <c r="BA76" i="4"/>
  <c r="BA61" i="11" s="1"/>
  <c r="AY76" i="4"/>
  <c r="AY61" i="11" s="1"/>
  <c r="AU76" i="4"/>
  <c r="AU61" i="11" s="1"/>
  <c r="AS76" i="4"/>
  <c r="AS61" i="11" s="1"/>
  <c r="AQ76" i="4"/>
  <c r="AQ61" i="11" s="1"/>
  <c r="AO76" i="4"/>
  <c r="AO61" i="11" s="1"/>
  <c r="BD75" i="4"/>
  <c r="AN75"/>
  <c r="AN74"/>
  <c r="BD73"/>
  <c r="AV71"/>
  <c r="BF70"/>
  <c r="BF55" i="11" s="1"/>
  <c r="AV67" i="4"/>
  <c r="BF66"/>
  <c r="BF51" i="11" s="1"/>
  <c r="AV63" i="4"/>
  <c r="BF62"/>
  <c r="BF47" i="11" s="1"/>
  <c r="AV59" i="4"/>
  <c r="BF58"/>
  <c r="BF43" i="11" s="1"/>
  <c r="BF56" i="4"/>
  <c r="BF41" i="11" s="1"/>
  <c r="BD123" i="4"/>
  <c r="AN123"/>
  <c r="BC118"/>
  <c r="BC90" i="11" s="1"/>
  <c r="BA118" i="4"/>
  <c r="BA90" i="11" s="1"/>
  <c r="AY118" i="4"/>
  <c r="AY90" i="11" s="1"/>
  <c r="AU118" i="4"/>
  <c r="AU90" i="11" s="1"/>
  <c r="AS118" i="4"/>
  <c r="AS90" i="11" s="1"/>
  <c r="AQ118" i="4"/>
  <c r="AQ90" i="11" s="1"/>
  <c r="AO118" i="4"/>
  <c r="AO90" i="11" s="1"/>
  <c r="BD117" i="4"/>
  <c r="BD89" i="11" s="1"/>
  <c r="AN117" i="4"/>
  <c r="BC114"/>
  <c r="BC86" i="11" s="1"/>
  <c r="BA114" i="4"/>
  <c r="BA86" i="11" s="1"/>
  <c r="AY114" i="4"/>
  <c r="AY86" i="11" s="1"/>
  <c r="AU114" i="4"/>
  <c r="AU86" i="11" s="1"/>
  <c r="AS114" i="4"/>
  <c r="AS86" i="11" s="1"/>
  <c r="AQ114" i="4"/>
  <c r="AQ86" i="11" s="1"/>
  <c r="AM114" i="4"/>
  <c r="AM86" i="11" s="1"/>
  <c r="AK114" i="4"/>
  <c r="AK86" i="11" s="1"/>
  <c r="BD113" i="4"/>
  <c r="BD85" i="11" s="1"/>
  <c r="AN113" i="4"/>
  <c r="BF111"/>
  <c r="BF83" i="11" s="1"/>
  <c r="BF109" i="4"/>
  <c r="BF81" i="11" s="1"/>
  <c r="AV105" i="4"/>
  <c r="AV77" i="11" s="1"/>
  <c r="BF104" i="4"/>
  <c r="BF76" i="11" s="1"/>
  <c r="AV101" i="4"/>
  <c r="AV73" i="11" s="1"/>
  <c r="BC165" i="4"/>
  <c r="BC123" i="11" s="1"/>
  <c r="BA165" i="4"/>
  <c r="BA123" i="11" s="1"/>
  <c r="AY165" i="4"/>
  <c r="AY123" i="11" s="1"/>
  <c r="AW165" i="4"/>
  <c r="AW123" i="11" s="1"/>
  <c r="BD164" i="4"/>
  <c r="AN164"/>
  <c r="BC161"/>
  <c r="BC119" i="11" s="1"/>
  <c r="BA161" i="4"/>
  <c r="BA119" i="11" s="1"/>
  <c r="AY161" i="4"/>
  <c r="AY119" i="11" s="1"/>
  <c r="AQ161" i="4"/>
  <c r="AQ119" i="11" s="1"/>
  <c r="AO161" i="4"/>
  <c r="AO119" i="11" s="1"/>
  <c r="BD160" i="4"/>
  <c r="AN160"/>
  <c r="AN159"/>
  <c r="BC157"/>
  <c r="BC115" i="11" s="1"/>
  <c r="BA157" i="4"/>
  <c r="BA115" i="11" s="1"/>
  <c r="AY157" i="4"/>
  <c r="AY115" i="11" s="1"/>
  <c r="AU157" i="4"/>
  <c r="AU115" i="11" s="1"/>
  <c r="AS157" i="4"/>
  <c r="AS115" i="11" s="1"/>
  <c r="AQ157" i="4"/>
  <c r="AQ115" i="11" s="1"/>
  <c r="AM157" i="4"/>
  <c r="AM115" i="11" s="1"/>
  <c r="AK157" i="4"/>
  <c r="AK115" i="11" s="1"/>
  <c r="BC153" i="4"/>
  <c r="BC111" i="11" s="1"/>
  <c r="BA153" i="4"/>
  <c r="BA111" i="11" s="1"/>
  <c r="AY153" i="4"/>
  <c r="AY111" i="11" s="1"/>
  <c r="AU153" i="4"/>
  <c r="AU111" i="11" s="1"/>
  <c r="AS153" i="4"/>
  <c r="AS111" i="11" s="1"/>
  <c r="AQ153" i="4"/>
  <c r="AQ111" i="11" s="1"/>
  <c r="AO153" i="4"/>
  <c r="AO111" i="11" s="1"/>
  <c r="BF147" i="4"/>
  <c r="BF286"/>
  <c r="BF202" i="11" s="1"/>
  <c r="BB103"/>
  <c r="BC145" i="4"/>
  <c r="BC103" i="11" s="1"/>
  <c r="BF27" i="4"/>
  <c r="BF26" i="11" s="1"/>
  <c r="AV81" i="4"/>
  <c r="AV66" i="11" s="1"/>
  <c r="AV79" i="4"/>
  <c r="AV75"/>
  <c r="AV60" i="11" s="1"/>
  <c r="AV73" i="4"/>
  <c r="AV58" i="11" s="1"/>
  <c r="BD71" i="4"/>
  <c r="AN71"/>
  <c r="BD67"/>
  <c r="AN67"/>
  <c r="BD63"/>
  <c r="AN63"/>
  <c r="BD59"/>
  <c r="AN59"/>
  <c r="AV123"/>
  <c r="BF123" s="1"/>
  <c r="BF95" i="11" s="1"/>
  <c r="BF120" i="4"/>
  <c r="BF92" i="11" s="1"/>
  <c r="AV117" i="4"/>
  <c r="AV89" i="11" s="1"/>
  <c r="AV113" i="4"/>
  <c r="AV85" i="11" s="1"/>
  <c r="BD110" i="4"/>
  <c r="BF110" s="1"/>
  <c r="BF108"/>
  <c r="BF80" i="11" s="1"/>
  <c r="BD105" i="4"/>
  <c r="BD77" i="11" s="1"/>
  <c r="AN105" i="4"/>
  <c r="BF103"/>
  <c r="BF75" i="11" s="1"/>
  <c r="BD101" i="4"/>
  <c r="BD73" i="11" s="1"/>
  <c r="AN101" i="4"/>
  <c r="BD100"/>
  <c r="BD72" i="11" s="1"/>
  <c r="AV100" i="4"/>
  <c r="AV72" i="11" s="1"/>
  <c r="AN100" i="4"/>
  <c r="BF99"/>
  <c r="BF71" i="11" s="1"/>
  <c r="AV164" i="4"/>
  <c r="AV160"/>
  <c r="BC149"/>
  <c r="BC107" i="11" s="1"/>
  <c r="BA149" i="4"/>
  <c r="BA107" i="11" s="1"/>
  <c r="AY149" i="4"/>
  <c r="AY107" i="11" s="1"/>
  <c r="AU149" i="4"/>
  <c r="AU107" i="11" s="1"/>
  <c r="AS149" i="4"/>
  <c r="AS107" i="11" s="1"/>
  <c r="AQ149" i="4"/>
  <c r="AQ107" i="11" s="1"/>
  <c r="AM149" i="4"/>
  <c r="AM107" i="11" s="1"/>
  <c r="AK149" i="4"/>
  <c r="AK107" i="11" s="1"/>
  <c r="AI149" i="4"/>
  <c r="AI107" i="11" s="1"/>
  <c r="BF145" i="4"/>
  <c r="BF294"/>
  <c r="BF210" i="11" s="1"/>
  <c r="BF290" i="4"/>
  <c r="BF206" i="11" s="1"/>
  <c r="BC141" i="4"/>
  <c r="BC99" i="11" s="1"/>
  <c r="BA141" i="4"/>
  <c r="BA99" i="11" s="1"/>
  <c r="AY141" i="4"/>
  <c r="AY99" i="11" s="1"/>
  <c r="AU141" i="4"/>
  <c r="AU99" i="11" s="1"/>
  <c r="AS141" i="4"/>
  <c r="AS99" i="11" s="1"/>
  <c r="AQ141" i="4"/>
  <c r="AQ99" i="11" s="1"/>
  <c r="AM141" i="4"/>
  <c r="AM99" i="11" s="1"/>
  <c r="AK141" i="4"/>
  <c r="AK99" i="11" s="1"/>
  <c r="AI141" i="4"/>
  <c r="AI99" i="11" s="1"/>
  <c r="BC203" i="4"/>
  <c r="BC147" i="11" s="1"/>
  <c r="BA203" i="4"/>
  <c r="BA147" i="11" s="1"/>
  <c r="AY203" i="4"/>
  <c r="AY147" i="11" s="1"/>
  <c r="AU203" i="4"/>
  <c r="AU147" i="11" s="1"/>
  <c r="AS203" i="4"/>
  <c r="AS147" i="11" s="1"/>
  <c r="AQ203" i="4"/>
  <c r="AQ147" i="11" s="1"/>
  <c r="AM203" i="4"/>
  <c r="AM147" i="11" s="1"/>
  <c r="AK203" i="4"/>
  <c r="AK147" i="11" s="1"/>
  <c r="AV197" i="4"/>
  <c r="AV193"/>
  <c r="AV189"/>
  <c r="AV133" i="11" s="1"/>
  <c r="AV185" i="4"/>
  <c r="BF184"/>
  <c r="BF128" i="11" s="1"/>
  <c r="BD250" i="4"/>
  <c r="AN250"/>
  <c r="BC247"/>
  <c r="BC177" i="11" s="1"/>
  <c r="BA247" i="4"/>
  <c r="BA177" i="11" s="1"/>
  <c r="AY247" i="4"/>
  <c r="AY177" i="11" s="1"/>
  <c r="AU247" i="4"/>
  <c r="AU177" i="11" s="1"/>
  <c r="AS247" i="4"/>
  <c r="AS177" i="11" s="1"/>
  <c r="AQ247" i="4"/>
  <c r="AQ177" i="11" s="1"/>
  <c r="AM247" i="4"/>
  <c r="AM177" i="11" s="1"/>
  <c r="AK247" i="4"/>
  <c r="AK177" i="11" s="1"/>
  <c r="AI247" i="4"/>
  <c r="AI177" i="11" s="1"/>
  <c r="BD246" i="4"/>
  <c r="AN246"/>
  <c r="BD244"/>
  <c r="BD174" i="11" s="1"/>
  <c r="AN244" i="4"/>
  <c r="BF239"/>
  <c r="BF169" i="11" s="1"/>
  <c r="BC237" i="4"/>
  <c r="BC167" i="11" s="1"/>
  <c r="BA237" i="4"/>
  <c r="BA167" i="11" s="1"/>
  <c r="AY237" i="4"/>
  <c r="AY167" i="11" s="1"/>
  <c r="AU237" i="4"/>
  <c r="AU167" i="11" s="1"/>
  <c r="AS237" i="4"/>
  <c r="AS167" i="11" s="1"/>
  <c r="AQ237" i="4"/>
  <c r="AQ167" i="11" s="1"/>
  <c r="AO237" i="4"/>
  <c r="AO167" i="11" s="1"/>
  <c r="BF231" i="4"/>
  <c r="BF161" i="11" s="1"/>
  <c r="AV228" i="4"/>
  <c r="AV158" i="11" s="1"/>
  <c r="BF227" i="4"/>
  <c r="BF157" i="11" s="1"/>
  <c r="BC293" i="4"/>
  <c r="BC209" i="11" s="1"/>
  <c r="BA293" i="4"/>
  <c r="BA209" i="11" s="1"/>
  <c r="AY293" i="4"/>
  <c r="AY209" i="11" s="1"/>
  <c r="AU293" i="4"/>
  <c r="AU209" i="11" s="1"/>
  <c r="AS293" i="4"/>
  <c r="AS209" i="11" s="1"/>
  <c r="AQ293" i="4"/>
  <c r="AQ209" i="11" s="1"/>
  <c r="BD292" i="4"/>
  <c r="BD208" i="11" s="1"/>
  <c r="AN292" i="4"/>
  <c r="BC289"/>
  <c r="BC205" i="11" s="1"/>
  <c r="BA289" i="4"/>
  <c r="BA205" i="11" s="1"/>
  <c r="AY289" i="4"/>
  <c r="AY205" i="11" s="1"/>
  <c r="AU289" i="4"/>
  <c r="AU205" i="11" s="1"/>
  <c r="AS289" i="4"/>
  <c r="AS205" i="11" s="1"/>
  <c r="AQ289" i="4"/>
  <c r="AQ205" i="11" s="1"/>
  <c r="AO289" i="4"/>
  <c r="AO205" i="11" s="1"/>
  <c r="BD288" i="4"/>
  <c r="BD204" i="11" s="1"/>
  <c r="AN288" i="4"/>
  <c r="AN287"/>
  <c r="BC285"/>
  <c r="BC201" i="11" s="1"/>
  <c r="BA285" i="4"/>
  <c r="BA201" i="11" s="1"/>
  <c r="AY285" i="4"/>
  <c r="AY201" i="11" s="1"/>
  <c r="AU285" i="4"/>
  <c r="AU201" i="11" s="1"/>
  <c r="AS285" i="4"/>
  <c r="AS201" i="11" s="1"/>
  <c r="AQ285" i="4"/>
  <c r="AQ201" i="11" s="1"/>
  <c r="AM285" i="4"/>
  <c r="AM201" i="11" s="1"/>
  <c r="BC284" i="4"/>
  <c r="BC200" i="11" s="1"/>
  <c r="BA284" i="4"/>
  <c r="BA200" i="11" s="1"/>
  <c r="AY284" i="4"/>
  <c r="AY200" i="11" s="1"/>
  <c r="AU284" i="4"/>
  <c r="AU200" i="11" s="1"/>
  <c r="AS284" i="4"/>
  <c r="AS200" i="11" s="1"/>
  <c r="AQ284" i="4"/>
  <c r="AQ200" i="11" s="1"/>
  <c r="AM284" i="4"/>
  <c r="AM200" i="11" s="1"/>
  <c r="AK284" i="4"/>
  <c r="AK200" i="11" s="1"/>
  <c r="BC282" i="4"/>
  <c r="BC198" i="11" s="1"/>
  <c r="BA282" i="4"/>
  <c r="BA198" i="11" s="1"/>
  <c r="AY282" i="4"/>
  <c r="AY198" i="11" s="1"/>
  <c r="AU282" i="4"/>
  <c r="AU198" i="11" s="1"/>
  <c r="AS282" i="4"/>
  <c r="AS198" i="11" s="1"/>
  <c r="AQ282" i="4"/>
  <c r="AQ198" i="11" s="1"/>
  <c r="AM282" i="4"/>
  <c r="AM198" i="11" s="1"/>
  <c r="AK282" i="4"/>
  <c r="AK198" i="11" s="1"/>
  <c r="BD281" i="4"/>
  <c r="BD197" i="11" s="1"/>
  <c r="AN281" i="4"/>
  <c r="BF279"/>
  <c r="BF195" i="11" s="1"/>
  <c r="BD277" i="4"/>
  <c r="BD193" i="11" s="1"/>
  <c r="AN277" i="4"/>
  <c r="BF275"/>
  <c r="BF191" i="11" s="1"/>
  <c r="BD273" i="4"/>
  <c r="BD189" i="11" s="1"/>
  <c r="AN273" i="4"/>
  <c r="BF271"/>
  <c r="BF187" i="11" s="1"/>
  <c r="BD269" i="4"/>
  <c r="BD185" i="11" s="1"/>
  <c r="AN269" i="4"/>
  <c r="BF334"/>
  <c r="BF236" i="11" s="1"/>
  <c r="BF324" i="4"/>
  <c r="BF226" i="11" s="1"/>
  <c r="AV321" i="4"/>
  <c r="BF320"/>
  <c r="BF222" i="11" s="1"/>
  <c r="AV317" i="4"/>
  <c r="BF316"/>
  <c r="BF218" i="11" s="1"/>
  <c r="AV313" i="4"/>
  <c r="BF379"/>
  <c r="BF267" i="11" s="1"/>
  <c r="BD416" i="4"/>
  <c r="BE416" s="1"/>
  <c r="BE289" i="11" s="1"/>
  <c r="AV416" i="4"/>
  <c r="AW416" s="1"/>
  <c r="AW289" i="11" s="1"/>
  <c r="AN416" i="4"/>
  <c r="AO416" s="1"/>
  <c r="AO289" i="11" s="1"/>
  <c r="BC415" i="4"/>
  <c r="BC288" i="11" s="1"/>
  <c r="BA415" i="4"/>
  <c r="BA288" i="11" s="1"/>
  <c r="AY415" i="4"/>
  <c r="AY288" i="11" s="1"/>
  <c r="AU415" i="4"/>
  <c r="AU288" i="11" s="1"/>
  <c r="AS415" i="4"/>
  <c r="AS288" i="11" s="1"/>
  <c r="AQ415" i="4"/>
  <c r="AQ288" i="11" s="1"/>
  <c r="AK415" i="4"/>
  <c r="AK288" i="11" s="1"/>
  <c r="BC412" i="4"/>
  <c r="BC285" i="11" s="1"/>
  <c r="BA412" i="4"/>
  <c r="BA285" i="11" s="1"/>
  <c r="AY412" i="4"/>
  <c r="AY285" i="11" s="1"/>
  <c r="AU412" i="4"/>
  <c r="AU285" i="11" s="1"/>
  <c r="AS412" i="4"/>
  <c r="AS285" i="11" s="1"/>
  <c r="AQ412" i="4"/>
  <c r="AQ285" i="11" s="1"/>
  <c r="AM412" i="4"/>
  <c r="AM285" i="11" s="1"/>
  <c r="AK412" i="4"/>
  <c r="AK285" i="11" s="1"/>
  <c r="BC404" i="4"/>
  <c r="BC277" i="11" s="1"/>
  <c r="BA404" i="4"/>
  <c r="BA277" i="11" s="1"/>
  <c r="AY404" i="4"/>
  <c r="AY277" i="11" s="1"/>
  <c r="AU404" i="4"/>
  <c r="AU277" i="11" s="1"/>
  <c r="AS404" i="4"/>
  <c r="AS277" i="11" s="1"/>
  <c r="BC400" i="4"/>
  <c r="BC273" i="11" s="1"/>
  <c r="BA400" i="4"/>
  <c r="BA273" i="11" s="1"/>
  <c r="AY400" i="4"/>
  <c r="AY273" i="11" s="1"/>
  <c r="AU400" i="4"/>
  <c r="AU273" i="11" s="1"/>
  <c r="AS400" i="4"/>
  <c r="AS273" i="11" s="1"/>
  <c r="AQ400" i="4"/>
  <c r="AQ273" i="11" s="1"/>
  <c r="AO400" i="4"/>
  <c r="AO273" i="11" s="1"/>
  <c r="AK398" i="4"/>
  <c r="AY145"/>
  <c r="AY103" i="11" s="1"/>
  <c r="AU145" i="4"/>
  <c r="AU103" i="11" s="1"/>
  <c r="AS145" i="4"/>
  <c r="AS103" i="11" s="1"/>
  <c r="AQ145" i="4"/>
  <c r="AQ103" i="11" s="1"/>
  <c r="AM145" i="4"/>
  <c r="AM103" i="11" s="1"/>
  <c r="AK145" i="4"/>
  <c r="AK103" i="11" s="1"/>
  <c r="BF139" i="4"/>
  <c r="BC207"/>
  <c r="BC151" i="11" s="1"/>
  <c r="BA207" i="4"/>
  <c r="BA151" i="11" s="1"/>
  <c r="AY207" i="4"/>
  <c r="AY151" i="11" s="1"/>
  <c r="AU207" i="4"/>
  <c r="AU151" i="11" s="1"/>
  <c r="AS207" i="4"/>
  <c r="AS151" i="11" s="1"/>
  <c r="AQ207" i="4"/>
  <c r="AQ151" i="11" s="1"/>
  <c r="AM207" i="4"/>
  <c r="AM151" i="11" s="1"/>
  <c r="AK207" i="4"/>
  <c r="AK151" i="11" s="1"/>
  <c r="AI207" i="4"/>
  <c r="AI151" i="11" s="1"/>
  <c r="BF201" i="4"/>
  <c r="BF200"/>
  <c r="BF144" i="11" s="1"/>
  <c r="BD197" i="4"/>
  <c r="AN197"/>
  <c r="AN196"/>
  <c r="BC194"/>
  <c r="BC138" i="11" s="1"/>
  <c r="BA194" i="4"/>
  <c r="BA138" i="11" s="1"/>
  <c r="AY194" i="4"/>
  <c r="AY138" i="11" s="1"/>
  <c r="AU194" i="4"/>
  <c r="AU138" i="11" s="1"/>
  <c r="AS194" i="4"/>
  <c r="AS138" i="11" s="1"/>
  <c r="AQ194" i="4"/>
  <c r="AQ138" i="11" s="1"/>
  <c r="AM194" i="4"/>
  <c r="AM138" i="11" s="1"/>
  <c r="AK194" i="4"/>
  <c r="AK138" i="11" s="1"/>
  <c r="AI194" i="4"/>
  <c r="AI138" i="11" s="1"/>
  <c r="BD193" i="4"/>
  <c r="AN193"/>
  <c r="BC190"/>
  <c r="BC134" i="11" s="1"/>
  <c r="BA190" i="4"/>
  <c r="BA134" i="11" s="1"/>
  <c r="AY190" i="4"/>
  <c r="AY134" i="11" s="1"/>
  <c r="AU190" i="4"/>
  <c r="AU134" i="11" s="1"/>
  <c r="AS190" i="4"/>
  <c r="AS134" i="11" s="1"/>
  <c r="BD189" i="4"/>
  <c r="AN189"/>
  <c r="BD185"/>
  <c r="AN185"/>
  <c r="BC182"/>
  <c r="BC126" i="11" s="1"/>
  <c r="BA182" i="4"/>
  <c r="BA126" i="11" s="1"/>
  <c r="AY182" i="4"/>
  <c r="AY126" i="11" s="1"/>
  <c r="AU182" i="4"/>
  <c r="AU126" i="11" s="1"/>
  <c r="AS182" i="4"/>
  <c r="AS126" i="11" s="1"/>
  <c r="AQ182" i="4"/>
  <c r="AQ126" i="11" s="1"/>
  <c r="AM182" i="4"/>
  <c r="AM126" i="11" s="1"/>
  <c r="AK182" i="4"/>
  <c r="AK126" i="11" s="1"/>
  <c r="AV250" i="4"/>
  <c r="AV246"/>
  <c r="AV244"/>
  <c r="AV174" i="11" s="1"/>
  <c r="BF243" i="4"/>
  <c r="BF173" i="11" s="1"/>
  <c r="BC241" i="4"/>
  <c r="BC171" i="11" s="1"/>
  <c r="BA241" i="4"/>
  <c r="BA171" i="11" s="1"/>
  <c r="AY241" i="4"/>
  <c r="AY171" i="11" s="1"/>
  <c r="AU241" i="4"/>
  <c r="AU171" i="11" s="1"/>
  <c r="AS241" i="4"/>
  <c r="AS171" i="11" s="1"/>
  <c r="AQ241" i="4"/>
  <c r="AQ171" i="11" s="1"/>
  <c r="AO241" i="4"/>
  <c r="AO171" i="11" s="1"/>
  <c r="BF235" i="4"/>
  <c r="BF165" i="11" s="1"/>
  <c r="BF230" i="4"/>
  <c r="BF160" i="11" s="1"/>
  <c r="BC229" i="4"/>
  <c r="BC159" i="11" s="1"/>
  <c r="BA229" i="4"/>
  <c r="BA159" i="11" s="1"/>
  <c r="AY229" i="4"/>
  <c r="AY159" i="11" s="1"/>
  <c r="AW229" i="4"/>
  <c r="AW159" i="11" s="1"/>
  <c r="AO229" i="4"/>
  <c r="AO159" i="11" s="1"/>
  <c r="BD228" i="4"/>
  <c r="BD158" i="11" s="1"/>
  <c r="AN228" i="4"/>
  <c r="BF226"/>
  <c r="BF156" i="11" s="1"/>
  <c r="AV292" i="4"/>
  <c r="AV208" i="11" s="1"/>
  <c r="AV288" i="4"/>
  <c r="AV204" i="11" s="1"/>
  <c r="AV281" i="4"/>
  <c r="AV197" i="11" s="1"/>
  <c r="AV277" i="4"/>
  <c r="AV193" i="11" s="1"/>
  <c r="BF276" i="4"/>
  <c r="BF192" i="11" s="1"/>
  <c r="AV273" i="4"/>
  <c r="AV189" i="11" s="1"/>
  <c r="BF272" i="4"/>
  <c r="BF188" i="11" s="1"/>
  <c r="AV269" i="4"/>
  <c r="AV185" i="11" s="1"/>
  <c r="BF268" i="4"/>
  <c r="BF184" i="11" s="1"/>
  <c r="BC336" i="4"/>
  <c r="BC238" i="11" s="1"/>
  <c r="BA336" i="4"/>
  <c r="BA238" i="11" s="1"/>
  <c r="AY336" i="4"/>
  <c r="AY238" i="11" s="1"/>
  <c r="AW336" i="4"/>
  <c r="AW238" i="11" s="1"/>
  <c r="BD333" i="4"/>
  <c r="BE333" s="1"/>
  <c r="BE235" i="11" s="1"/>
  <c r="AV333" i="4"/>
  <c r="AW333" s="1"/>
  <c r="AW235" i="11" s="1"/>
  <c r="AN333" i="4"/>
  <c r="AO333" s="1"/>
  <c r="AO235" i="11" s="1"/>
  <c r="BC332" i="4"/>
  <c r="BC234" i="11" s="1"/>
  <c r="BA332" i="4"/>
  <c r="BA234" i="11" s="1"/>
  <c r="AY332" i="4"/>
  <c r="AY234" i="11" s="1"/>
  <c r="AU332" i="4"/>
  <c r="AU234" i="11" s="1"/>
  <c r="AS332" i="4"/>
  <c r="AS234" i="11" s="1"/>
  <c r="AQ332" i="4"/>
  <c r="AQ234" i="11" s="1"/>
  <c r="AO332" i="4"/>
  <c r="AO234" i="11" s="1"/>
  <c r="BC330" i="4"/>
  <c r="BC232" i="11" s="1"/>
  <c r="BA330" i="4"/>
  <c r="BA232" i="11" s="1"/>
  <c r="AY330" i="4"/>
  <c r="AY232" i="11" s="1"/>
  <c r="AU330" i="4"/>
  <c r="AU232" i="11" s="1"/>
  <c r="AS330" i="4"/>
  <c r="AS232" i="11" s="1"/>
  <c r="AQ330" i="4"/>
  <c r="AQ232" i="11" s="1"/>
  <c r="AM330" i="4"/>
  <c r="AM232" i="11" s="1"/>
  <c r="AV328" i="4"/>
  <c r="AV230" i="11" s="1"/>
  <c r="AN328" i="4"/>
  <c r="BD327"/>
  <c r="BD229" i="11" s="1"/>
  <c r="AV327" i="4"/>
  <c r="AV229" i="11" s="1"/>
  <c r="AN327" i="4"/>
  <c r="AN229" i="11" s="1"/>
  <c r="BC326" i="4"/>
  <c r="BC228" i="11" s="1"/>
  <c r="BA326" i="4"/>
  <c r="BA228" i="11" s="1"/>
  <c r="AY326" i="4"/>
  <c r="AY228" i="11" s="1"/>
  <c r="AU326" i="4"/>
  <c r="AU228" i="11" s="1"/>
  <c r="AS326" i="4"/>
  <c r="AS228" i="11" s="1"/>
  <c r="AQ326" i="4"/>
  <c r="AQ228" i="11" s="1"/>
  <c r="AM326" i="4"/>
  <c r="AM228" i="11" s="1"/>
  <c r="AK326" i="4"/>
  <c r="AK228" i="11" s="1"/>
  <c r="AN325" i="4"/>
  <c r="BD321"/>
  <c r="AN321"/>
  <c r="BC318"/>
  <c r="BC220" i="11" s="1"/>
  <c r="BA318" i="4"/>
  <c r="BA220" i="11" s="1"/>
  <c r="AY318" i="4"/>
  <c r="AY220" i="11" s="1"/>
  <c r="AW318" i="4"/>
  <c r="AW220" i="11" s="1"/>
  <c r="BD317" i="4"/>
  <c r="AN317"/>
  <c r="BC314"/>
  <c r="BC216" i="11" s="1"/>
  <c r="BA314" i="4"/>
  <c r="BA216" i="11" s="1"/>
  <c r="AY314" i="4"/>
  <c r="AY216" i="11" s="1"/>
  <c r="AU314" i="4"/>
  <c r="AU216" i="11" s="1"/>
  <c r="AS314" i="4"/>
  <c r="AS216" i="11" s="1"/>
  <c r="AQ314" i="4"/>
  <c r="AQ216" i="11" s="1"/>
  <c r="AO314" i="4"/>
  <c r="AO216" i="11" s="1"/>
  <c r="BD313" i="4"/>
  <c r="AN313"/>
  <c r="BC310"/>
  <c r="BC212" i="11" s="1"/>
  <c r="BA310" i="4"/>
  <c r="BA212" i="11" s="1"/>
  <c r="AY310" i="4"/>
  <c r="AY212" i="11" s="1"/>
  <c r="AW310" i="4"/>
  <c r="AW212" i="11" s="1"/>
  <c r="BD378" i="4"/>
  <c r="BD266" i="11" s="1"/>
  <c r="AV378" i="4"/>
  <c r="AV266" i="11" s="1"/>
  <c r="AN378" i="4"/>
  <c r="AN266" i="11" s="1"/>
  <c r="BC377" i="4"/>
  <c r="BC265" i="11" s="1"/>
  <c r="BA377" i="4"/>
  <c r="BA265" i="11" s="1"/>
  <c r="AY377" i="4"/>
  <c r="AY265" i="11" s="1"/>
  <c r="AU377" i="4"/>
  <c r="AU265" i="11" s="1"/>
  <c r="AS377" i="4"/>
  <c r="AS265" i="11" s="1"/>
  <c r="AQ377" i="4"/>
  <c r="AQ265" i="11" s="1"/>
  <c r="AO377" i="4"/>
  <c r="AO265" i="11" s="1"/>
  <c r="AV374" i="4"/>
  <c r="AV262" i="11" s="1"/>
  <c r="AN374" i="4"/>
  <c r="AN262" i="11" s="1"/>
  <c r="BC373" i="4"/>
  <c r="BC261" i="11" s="1"/>
  <c r="BA373" i="4"/>
  <c r="BA261" i="11" s="1"/>
  <c r="AY373" i="4"/>
  <c r="AY261" i="11" s="1"/>
  <c r="AU373" i="4"/>
  <c r="AU261" i="11" s="1"/>
  <c r="AS373" i="4"/>
  <c r="AS261" i="11" s="1"/>
  <c r="AQ373" i="4"/>
  <c r="AQ261" i="11" s="1"/>
  <c r="AO373" i="4"/>
  <c r="AO261" i="11" s="1"/>
  <c r="AV367" i="4"/>
  <c r="AW367" s="1"/>
  <c r="AW255" i="11" s="1"/>
  <c r="AN367" i="4"/>
  <c r="AO367" s="1"/>
  <c r="AO255" i="11" s="1"/>
  <c r="BC366" i="4"/>
  <c r="BC254" i="11" s="1"/>
  <c r="BA366" i="4"/>
  <c r="BA254" i="11" s="1"/>
  <c r="AY366" i="4"/>
  <c r="AY254" i="11" s="1"/>
  <c r="AU366" i="4"/>
  <c r="AU254" i="11" s="1"/>
  <c r="BC354" i="4"/>
  <c r="BC242" i="11" s="1"/>
  <c r="BA354" i="4"/>
  <c r="BA242" i="11" s="1"/>
  <c r="BF417" i="4"/>
  <c r="BF290" i="11" s="1"/>
  <c r="BF410" i="4"/>
  <c r="BF283" i="11" s="1"/>
  <c r="BC408" i="4"/>
  <c r="BC281" i="11" s="1"/>
  <c r="BA408" i="4"/>
  <c r="BA281" i="11" s="1"/>
  <c r="AY408" i="4"/>
  <c r="AY281" i="11" s="1"/>
  <c r="AU408" i="4"/>
  <c r="AU281" i="11" s="1"/>
  <c r="AS408" i="4"/>
  <c r="AS281" i="11" s="1"/>
  <c r="AQ408" i="4"/>
  <c r="AQ281" i="11" s="1"/>
  <c r="AM408" i="4"/>
  <c r="AM281" i="11" s="1"/>
  <c r="AK408" i="4"/>
  <c r="AK281" i="11" s="1"/>
  <c r="BF402" i="4"/>
  <c r="BF275" i="11" s="1"/>
  <c r="AM402" i="4"/>
  <c r="AM275" i="11" s="1"/>
  <c r="AK402" i="4"/>
  <c r="AK275" i="11" s="1"/>
  <c r="AI402" i="4"/>
  <c r="AI275" i="11" s="1"/>
  <c r="BF398" i="4"/>
  <c r="BF271" i="11" s="1"/>
  <c r="BF396" i="4"/>
  <c r="BF269" i="11" s="1"/>
  <c r="BC38" i="4"/>
  <c r="BC37" i="11" s="1"/>
  <c r="BB37"/>
  <c r="AY38" i="4"/>
  <c r="AY37" i="11" s="1"/>
  <c r="AX37"/>
  <c r="BD38" i="4"/>
  <c r="AM38"/>
  <c r="AM37" i="11" s="1"/>
  <c r="AL37"/>
  <c r="AI38" i="4"/>
  <c r="AI37" i="11" s="1"/>
  <c r="AH37"/>
  <c r="AN38" i="4"/>
  <c r="BA37"/>
  <c r="BA36" i="11" s="1"/>
  <c r="AZ36"/>
  <c r="AU37" i="4"/>
  <c r="AU36" i="11" s="1"/>
  <c r="AT36"/>
  <c r="AQ37" i="4"/>
  <c r="AQ36" i="11" s="1"/>
  <c r="AP36"/>
  <c r="AK37" i="4"/>
  <c r="AK36" i="11" s="1"/>
  <c r="AJ36"/>
  <c r="BC36" i="4"/>
  <c r="BC35" i="11" s="1"/>
  <c r="BB35"/>
  <c r="AY36" i="4"/>
  <c r="AY35" i="11" s="1"/>
  <c r="AX35"/>
  <c r="AS36" i="4"/>
  <c r="AS35" i="11" s="1"/>
  <c r="AR35"/>
  <c r="AM36" i="4"/>
  <c r="AM35" i="11" s="1"/>
  <c r="AL35"/>
  <c r="AI36" i="4"/>
  <c r="AI35" i="11" s="1"/>
  <c r="AH35"/>
  <c r="BA35" i="4"/>
  <c r="BA34" i="11" s="1"/>
  <c r="AZ34"/>
  <c r="AU35" i="4"/>
  <c r="AU34" i="11" s="1"/>
  <c r="AT34"/>
  <c r="AQ35" i="4"/>
  <c r="AQ34" i="11" s="1"/>
  <c r="AP34"/>
  <c r="AK35" i="4"/>
  <c r="AK34" i="11" s="1"/>
  <c r="AJ34"/>
  <c r="AU34" i="4"/>
  <c r="AU33" i="11" s="1"/>
  <c r="AT33"/>
  <c r="AQ34" i="4"/>
  <c r="AQ33" i="11" s="1"/>
  <c r="AP33"/>
  <c r="AV34" i="4"/>
  <c r="BB26" i="11"/>
  <c r="BC27" i="4"/>
  <c r="BC26" i="11" s="1"/>
  <c r="AX26"/>
  <c r="AY27" i="4"/>
  <c r="AY26" i="11" s="1"/>
  <c r="AT26"/>
  <c r="AU27" i="4"/>
  <c r="AU26" i="11" s="1"/>
  <c r="AP26"/>
  <c r="AQ27" i="4"/>
  <c r="AQ26" i="11" s="1"/>
  <c r="AL26"/>
  <c r="AM27" i="4"/>
  <c r="AM26" i="11" s="1"/>
  <c r="AH26"/>
  <c r="AI27" i="4"/>
  <c r="AI26" i="11" s="1"/>
  <c r="BA26" i="4"/>
  <c r="BA25" i="11" s="1"/>
  <c r="AZ25"/>
  <c r="AU26" i="4"/>
  <c r="AU25" i="11" s="1"/>
  <c r="AT25"/>
  <c r="AQ26" i="4"/>
  <c r="AQ25" i="11" s="1"/>
  <c r="AP25"/>
  <c r="AK26" i="4"/>
  <c r="AK25" i="11" s="1"/>
  <c r="AJ25"/>
  <c r="AU25" i="4"/>
  <c r="AU24" i="11" s="1"/>
  <c r="AT24"/>
  <c r="AQ25" i="4"/>
  <c r="AQ24" i="11" s="1"/>
  <c r="AP24"/>
  <c r="AV25" i="4"/>
  <c r="AV24" i="11" s="1"/>
  <c r="BC23" i="4"/>
  <c r="BC22" i="11" s="1"/>
  <c r="BB22"/>
  <c r="AY23" i="4"/>
  <c r="AY22" i="11" s="1"/>
  <c r="AX22"/>
  <c r="BD23" i="4"/>
  <c r="AM23"/>
  <c r="AM22" i="11" s="1"/>
  <c r="AL22"/>
  <c r="AI23" i="4"/>
  <c r="AI22" i="11" s="1"/>
  <c r="AH22"/>
  <c r="AN23" i="4"/>
  <c r="BA22"/>
  <c r="BA21" i="11" s="1"/>
  <c r="AZ21"/>
  <c r="AU22" i="4"/>
  <c r="AU21" i="11" s="1"/>
  <c r="AT21"/>
  <c r="AQ22" i="4"/>
  <c r="AQ21" i="11" s="1"/>
  <c r="AP21"/>
  <c r="AK22" i="4"/>
  <c r="AK21" i="11" s="1"/>
  <c r="AJ21"/>
  <c r="AU21" i="4"/>
  <c r="AU20" i="11" s="1"/>
  <c r="AT20"/>
  <c r="AQ21" i="4"/>
  <c r="AQ20" i="11" s="1"/>
  <c r="AP20"/>
  <c r="AV21" i="4"/>
  <c r="AV20" i="11" s="1"/>
  <c r="AV64"/>
  <c r="BD56"/>
  <c r="AN56"/>
  <c r="BF71" i="4"/>
  <c r="BF56" i="11" s="1"/>
  <c r="BD52"/>
  <c r="AN52"/>
  <c r="BF67" i="4"/>
  <c r="BF52" i="11" s="1"/>
  <c r="BD48"/>
  <c r="AN48"/>
  <c r="BF63" i="4"/>
  <c r="BF48" i="11" s="1"/>
  <c r="BD44"/>
  <c r="AN44"/>
  <c r="BF59" i="4"/>
  <c r="BF44" i="11" s="1"/>
  <c r="AV95"/>
  <c r="AN77"/>
  <c r="BF105" i="4"/>
  <c r="BF77" i="11" s="1"/>
  <c r="AN73"/>
  <c r="BF101" i="4"/>
  <c r="BF73" i="11" s="1"/>
  <c r="AV122"/>
  <c r="AV118"/>
  <c r="BA39" i="4"/>
  <c r="BA38" i="11" s="1"/>
  <c r="AZ38"/>
  <c r="AU39" i="4"/>
  <c r="AU38" i="11" s="1"/>
  <c r="AT38"/>
  <c r="AQ39" i="4"/>
  <c r="AQ38" i="11" s="1"/>
  <c r="AP38"/>
  <c r="AK39" i="4"/>
  <c r="AK38" i="11" s="1"/>
  <c r="AJ38"/>
  <c r="AU38" i="4"/>
  <c r="AU37" i="11" s="1"/>
  <c r="AT37"/>
  <c r="AQ38" i="4"/>
  <c r="AQ37" i="11" s="1"/>
  <c r="AP37"/>
  <c r="AV38" i="4"/>
  <c r="BC34"/>
  <c r="BC33" i="11" s="1"/>
  <c r="BB33"/>
  <c r="AY34" i="4"/>
  <c r="AY33" i="11" s="1"/>
  <c r="AX33"/>
  <c r="BD34" i="4"/>
  <c r="AM34"/>
  <c r="AM33" i="11" s="1"/>
  <c r="AL33"/>
  <c r="AI34" i="4"/>
  <c r="AI33" i="11" s="1"/>
  <c r="AH33"/>
  <c r="AN34" i="4"/>
  <c r="BA33"/>
  <c r="BA32" i="11" s="1"/>
  <c r="AZ32"/>
  <c r="AU33" i="4"/>
  <c r="AU32" i="11" s="1"/>
  <c r="AT32"/>
  <c r="AQ33" i="4"/>
  <c r="AQ32" i="11" s="1"/>
  <c r="AP32"/>
  <c r="AK33" i="4"/>
  <c r="AK32" i="11" s="1"/>
  <c r="AJ32"/>
  <c r="BC32" i="4"/>
  <c r="BC31" i="11" s="1"/>
  <c r="BB31"/>
  <c r="AY32" i="4"/>
  <c r="AY31" i="11" s="1"/>
  <c r="AX31"/>
  <c r="AS32" i="4"/>
  <c r="AS31" i="11" s="1"/>
  <c r="AR31"/>
  <c r="AM32" i="4"/>
  <c r="AM31" i="11" s="1"/>
  <c r="AL31"/>
  <c r="AI32" i="4"/>
  <c r="AI31" i="11" s="1"/>
  <c r="AH31"/>
  <c r="BA31" i="4"/>
  <c r="BA30" i="11" s="1"/>
  <c r="AZ30"/>
  <c r="AU31" i="4"/>
  <c r="AU30" i="11" s="1"/>
  <c r="AT30"/>
  <c r="AQ31" i="4"/>
  <c r="AQ30" i="11" s="1"/>
  <c r="AP30"/>
  <c r="AK31" i="4"/>
  <c r="AK30" i="11" s="1"/>
  <c r="AJ30"/>
  <c r="BC30" i="4"/>
  <c r="BC29" i="11" s="1"/>
  <c r="BB29"/>
  <c r="AY30" i="4"/>
  <c r="AY29" i="11" s="1"/>
  <c r="AX29"/>
  <c r="AS30" i="4"/>
  <c r="AS29" i="11" s="1"/>
  <c r="AR29"/>
  <c r="AM30" i="4"/>
  <c r="AM29" i="11" s="1"/>
  <c r="AL29"/>
  <c r="AI30" i="4"/>
  <c r="AI29" i="11" s="1"/>
  <c r="AH29"/>
  <c r="BC28" i="4"/>
  <c r="BC27" i="11" s="1"/>
  <c r="BB27"/>
  <c r="AY28" i="4"/>
  <c r="AY27" i="11" s="1"/>
  <c r="AX27"/>
  <c r="AS28" i="4"/>
  <c r="AS27" i="11" s="1"/>
  <c r="AR27"/>
  <c r="AM28" i="4"/>
  <c r="AM27" i="11" s="1"/>
  <c r="AL27"/>
  <c r="AI28" i="4"/>
  <c r="AI27" i="11" s="1"/>
  <c r="AH27"/>
  <c r="BD26"/>
  <c r="AZ26"/>
  <c r="BA27" i="4"/>
  <c r="BA26" i="11" s="1"/>
  <c r="AV26"/>
  <c r="AR26"/>
  <c r="AS27" i="4"/>
  <c r="AS26" i="11" s="1"/>
  <c r="AN26"/>
  <c r="AJ26"/>
  <c r="AK27" i="4"/>
  <c r="AK26" i="11" s="1"/>
  <c r="BC25" i="4"/>
  <c r="BC24" i="11" s="1"/>
  <c r="BB24"/>
  <c r="AY25" i="4"/>
  <c r="AY24" i="11" s="1"/>
  <c r="AX24"/>
  <c r="BD25" i="4"/>
  <c r="BD24" i="11" s="1"/>
  <c r="AM25" i="4"/>
  <c r="AM24" i="11" s="1"/>
  <c r="AL24"/>
  <c r="AI25" i="4"/>
  <c r="AI24" i="11" s="1"/>
  <c r="AH24"/>
  <c r="AN25" i="4"/>
  <c r="BA24"/>
  <c r="BA23" i="11" s="1"/>
  <c r="AZ23"/>
  <c r="AU24" i="4"/>
  <c r="AU23" i="11" s="1"/>
  <c r="AT23"/>
  <c r="AQ24" i="4"/>
  <c r="AQ23" i="11" s="1"/>
  <c r="AP23"/>
  <c r="AK24" i="4"/>
  <c r="AK23" i="11" s="1"/>
  <c r="AJ23"/>
  <c r="AU23" i="4"/>
  <c r="AU22" i="11" s="1"/>
  <c r="AT22"/>
  <c r="AQ23" i="4"/>
  <c r="AQ22" i="11" s="1"/>
  <c r="AP22"/>
  <c r="AV23" i="4"/>
  <c r="BC21"/>
  <c r="BC20" i="11" s="1"/>
  <c r="BB20"/>
  <c r="AY21" i="4"/>
  <c r="AY20" i="11" s="1"/>
  <c r="AX20"/>
  <c r="BD21" i="4"/>
  <c r="BD20" i="11" s="1"/>
  <c r="AM21" i="4"/>
  <c r="AM20" i="11" s="1"/>
  <c r="AL20"/>
  <c r="AI21" i="4"/>
  <c r="AI20" i="11" s="1"/>
  <c r="AH20"/>
  <c r="AN21" i="4"/>
  <c r="BC20"/>
  <c r="BC19" i="11" s="1"/>
  <c r="BB19"/>
  <c r="AY20" i="4"/>
  <c r="AY19" i="11" s="1"/>
  <c r="AX19"/>
  <c r="AS20" i="4"/>
  <c r="AS19" i="11" s="1"/>
  <c r="AR19"/>
  <c r="AM20" i="4"/>
  <c r="AM19" i="11" s="1"/>
  <c r="AL19"/>
  <c r="AI20" i="4"/>
  <c r="AI19" i="11" s="1"/>
  <c r="AH19"/>
  <c r="BA19" i="4"/>
  <c r="BA18" i="11" s="1"/>
  <c r="AZ18"/>
  <c r="AU19" i="4"/>
  <c r="AU18" i="11" s="1"/>
  <c r="AT18"/>
  <c r="AQ19" i="4"/>
  <c r="AQ18" i="11" s="1"/>
  <c r="AP18"/>
  <c r="AK19" i="4"/>
  <c r="AK18" i="11" s="1"/>
  <c r="AJ18"/>
  <c r="BC18" i="4"/>
  <c r="BC17" i="11" s="1"/>
  <c r="BB17"/>
  <c r="AY18" i="4"/>
  <c r="AY17" i="11" s="1"/>
  <c r="AX17"/>
  <c r="AS18" i="4"/>
  <c r="AS17" i="11" s="1"/>
  <c r="AR17"/>
  <c r="AM18" i="4"/>
  <c r="AM17" i="11" s="1"/>
  <c r="AL17"/>
  <c r="AI18" i="4"/>
  <c r="AI17" i="11" s="1"/>
  <c r="AH17"/>
  <c r="BA17" i="4"/>
  <c r="BA16" i="11" s="1"/>
  <c r="AZ16"/>
  <c r="AU17" i="4"/>
  <c r="AU16" i="11" s="1"/>
  <c r="AT16"/>
  <c r="AQ17" i="4"/>
  <c r="AQ16" i="11" s="1"/>
  <c r="AP16"/>
  <c r="AK17" i="4"/>
  <c r="AK16" i="11" s="1"/>
  <c r="AJ16"/>
  <c r="BC16" i="4"/>
  <c r="BC15" i="11" s="1"/>
  <c r="BB15"/>
  <c r="AY16" i="4"/>
  <c r="AY15" i="11" s="1"/>
  <c r="AX15"/>
  <c r="AS16" i="4"/>
  <c r="AS15" i="11" s="1"/>
  <c r="AR15"/>
  <c r="AM16" i="4"/>
  <c r="AM15" i="11" s="1"/>
  <c r="AL15"/>
  <c r="AI16" i="4"/>
  <c r="AI15" i="11" s="1"/>
  <c r="AH15"/>
  <c r="BA15" i="4"/>
  <c r="BA14" i="11" s="1"/>
  <c r="AZ14"/>
  <c r="AU15" i="4"/>
  <c r="AU14" i="11" s="1"/>
  <c r="AT14"/>
  <c r="AQ15" i="4"/>
  <c r="AQ14" i="11" s="1"/>
  <c r="AP14"/>
  <c r="AK15" i="4"/>
  <c r="AK14" i="11" s="1"/>
  <c r="AJ14"/>
  <c r="BC14" i="4"/>
  <c r="BC13" i="11" s="1"/>
  <c r="BB13"/>
  <c r="AY14" i="4"/>
  <c r="AY13" i="11" s="1"/>
  <c r="AX13"/>
  <c r="AS14" i="4"/>
  <c r="AS13" i="11" s="1"/>
  <c r="AR13"/>
  <c r="AM14" i="4"/>
  <c r="AM13" i="11" s="1"/>
  <c r="AL13"/>
  <c r="AI14" i="4"/>
  <c r="AI13" i="11" s="1"/>
  <c r="AH13"/>
  <c r="BA13" i="4"/>
  <c r="BA12" i="11" s="1"/>
  <c r="AZ12"/>
  <c r="AU13" i="4"/>
  <c r="AU12" i="11" s="1"/>
  <c r="AT12"/>
  <c r="AQ13" i="4"/>
  <c r="AQ12" i="11" s="1"/>
  <c r="AP12"/>
  <c r="AK13" i="4"/>
  <c r="AK12" i="11" s="1"/>
  <c r="AJ12"/>
  <c r="BC40" i="4"/>
  <c r="BC39" i="11" s="1"/>
  <c r="BB39"/>
  <c r="AY40" i="4"/>
  <c r="AY39" i="11" s="1"/>
  <c r="AX39"/>
  <c r="AN66"/>
  <c r="BF81" i="4"/>
  <c r="BF66" i="11" s="1"/>
  <c r="BD64"/>
  <c r="AN64"/>
  <c r="BF79" i="4"/>
  <c r="BF64" i="11" s="1"/>
  <c r="BD60"/>
  <c r="AN60"/>
  <c r="BF75" i="4"/>
  <c r="BF60" i="11" s="1"/>
  <c r="BD58"/>
  <c r="AV56"/>
  <c r="AV52"/>
  <c r="AV48"/>
  <c r="AV44"/>
  <c r="BD95"/>
  <c r="AN95"/>
  <c r="AN89"/>
  <c r="BF117" i="4"/>
  <c r="BF89" i="11" s="1"/>
  <c r="AN85"/>
  <c r="BD122"/>
  <c r="AN122"/>
  <c r="BF164" i="4"/>
  <c r="BF122" i="11" s="1"/>
  <c r="BD118"/>
  <c r="AN118"/>
  <c r="BF160" i="4"/>
  <c r="BF118" i="11" s="1"/>
  <c r="BF105"/>
  <c r="BF97"/>
  <c r="BF153"/>
  <c r="BF145"/>
  <c r="BC39" i="4"/>
  <c r="BC38" i="11" s="1"/>
  <c r="BB38"/>
  <c r="AY39" i="4"/>
  <c r="AY38" i="11" s="1"/>
  <c r="AX38"/>
  <c r="AS39" i="4"/>
  <c r="AS38" i="11" s="1"/>
  <c r="AR38"/>
  <c r="AM39" i="4"/>
  <c r="AM38" i="11" s="1"/>
  <c r="AL38"/>
  <c r="AI39" i="4"/>
  <c r="AI38" i="11" s="1"/>
  <c r="AH38"/>
  <c r="BA38" i="4"/>
  <c r="BA37" i="11" s="1"/>
  <c r="AZ37"/>
  <c r="AS38" i="4"/>
  <c r="AS37" i="11" s="1"/>
  <c r="AR37"/>
  <c r="AK38" i="4"/>
  <c r="AK37" i="11" s="1"/>
  <c r="AJ37"/>
  <c r="BC37" i="4"/>
  <c r="BC36" i="11" s="1"/>
  <c r="BB36"/>
  <c r="AY37" i="4"/>
  <c r="AY36" i="11" s="1"/>
  <c r="AX36"/>
  <c r="AS37" i="4"/>
  <c r="AS36" i="11" s="1"/>
  <c r="AR36"/>
  <c r="AM37" i="4"/>
  <c r="AM36" i="11" s="1"/>
  <c r="AL36"/>
  <c r="AI37" i="4"/>
  <c r="AI36" i="11" s="1"/>
  <c r="AH36"/>
  <c r="BA36" i="4"/>
  <c r="BA35" i="11" s="1"/>
  <c r="AZ35"/>
  <c r="AU36" i="4"/>
  <c r="AU35" i="11" s="1"/>
  <c r="AT35"/>
  <c r="AQ36" i="4"/>
  <c r="AQ35" i="11" s="1"/>
  <c r="AP35"/>
  <c r="AK36" i="4"/>
  <c r="AK35" i="11" s="1"/>
  <c r="AJ35"/>
  <c r="BC35" i="4"/>
  <c r="BC34" i="11" s="1"/>
  <c r="BB34"/>
  <c r="AY35" i="4"/>
  <c r="AY34" i="11" s="1"/>
  <c r="AX34"/>
  <c r="AS35" i="4"/>
  <c r="AS34" i="11" s="1"/>
  <c r="AR34"/>
  <c r="AM35" i="4"/>
  <c r="AM34" i="11" s="1"/>
  <c r="AL34"/>
  <c r="AI35" i="4"/>
  <c r="AI34" i="11" s="1"/>
  <c r="AH34"/>
  <c r="BA34" i="4"/>
  <c r="BA33" i="11" s="1"/>
  <c r="AZ33"/>
  <c r="AS34" i="4"/>
  <c r="AS33" i="11" s="1"/>
  <c r="AR33"/>
  <c r="AK34" i="4"/>
  <c r="AK33" i="11" s="1"/>
  <c r="AJ33"/>
  <c r="BC33" i="4"/>
  <c r="BC32" i="11" s="1"/>
  <c r="BB32"/>
  <c r="AY33" i="4"/>
  <c r="AY32" i="11" s="1"/>
  <c r="AX32"/>
  <c r="AS33" i="4"/>
  <c r="AS32" i="11" s="1"/>
  <c r="AR32"/>
  <c r="AM33" i="4"/>
  <c r="AM32" i="11" s="1"/>
  <c r="AL32"/>
  <c r="AI33" i="4"/>
  <c r="AI32" i="11" s="1"/>
  <c r="AH32"/>
  <c r="BA32" i="4"/>
  <c r="BA31" i="11" s="1"/>
  <c r="AZ31"/>
  <c r="AU32" i="4"/>
  <c r="AU31" i="11" s="1"/>
  <c r="AT31"/>
  <c r="AQ32" i="4"/>
  <c r="AQ31" i="11" s="1"/>
  <c r="AP31"/>
  <c r="AK32" i="4"/>
  <c r="AK31" i="11" s="1"/>
  <c r="AJ31"/>
  <c r="BC31" i="4"/>
  <c r="BC30" i="11" s="1"/>
  <c r="BB30"/>
  <c r="AY31" i="4"/>
  <c r="AY30" i="11" s="1"/>
  <c r="AX30"/>
  <c r="AS31" i="4"/>
  <c r="AS30" i="11" s="1"/>
  <c r="AR30"/>
  <c r="AM31" i="4"/>
  <c r="AM30" i="11" s="1"/>
  <c r="AL30"/>
  <c r="AI31" i="4"/>
  <c r="AI30" i="11" s="1"/>
  <c r="AH30"/>
  <c r="BA30" i="4"/>
  <c r="BA29" i="11" s="1"/>
  <c r="AZ29"/>
  <c r="AU30" i="4"/>
  <c r="AU29" i="11" s="1"/>
  <c r="AT29"/>
  <c r="AQ30" i="4"/>
  <c r="AQ29" i="11" s="1"/>
  <c r="AP29"/>
  <c r="AK30" i="4"/>
  <c r="AK29" i="11" s="1"/>
  <c r="AJ29"/>
  <c r="BA28" i="4"/>
  <c r="BA27" i="11" s="1"/>
  <c r="AZ27"/>
  <c r="AU28" i="4"/>
  <c r="AU27" i="11" s="1"/>
  <c r="AT27"/>
  <c r="AQ28" i="4"/>
  <c r="AQ27" i="11" s="1"/>
  <c r="AP27"/>
  <c r="AK28" i="4"/>
  <c r="AK27" i="11" s="1"/>
  <c r="AJ27"/>
  <c r="BC26" i="4"/>
  <c r="BC25" i="11" s="1"/>
  <c r="BB25"/>
  <c r="AY26" i="4"/>
  <c r="AY25" i="11" s="1"/>
  <c r="AX25"/>
  <c r="AS26" i="4"/>
  <c r="AS25" i="11" s="1"/>
  <c r="AR25"/>
  <c r="AM26" i="4"/>
  <c r="AM25" i="11" s="1"/>
  <c r="AL25"/>
  <c r="AI26" i="4"/>
  <c r="AI25" i="11" s="1"/>
  <c r="AH25"/>
  <c r="BA25" i="4"/>
  <c r="BA24" i="11" s="1"/>
  <c r="AZ24"/>
  <c r="AS25" i="4"/>
  <c r="AS24" i="11" s="1"/>
  <c r="AR24"/>
  <c r="AK25" i="4"/>
  <c r="AK24" i="11" s="1"/>
  <c r="AJ24"/>
  <c r="BC24" i="4"/>
  <c r="BC23" i="11" s="1"/>
  <c r="BB23"/>
  <c r="AY24" i="4"/>
  <c r="AY23" i="11" s="1"/>
  <c r="AX23"/>
  <c r="AS24" i="4"/>
  <c r="AS23" i="11" s="1"/>
  <c r="AR23"/>
  <c r="AM24" i="4"/>
  <c r="AM23" i="11" s="1"/>
  <c r="AL23"/>
  <c r="AI24" i="4"/>
  <c r="AI23" i="11" s="1"/>
  <c r="AH23"/>
  <c r="BA23" i="4"/>
  <c r="BA22" i="11" s="1"/>
  <c r="AZ22"/>
  <c r="AS23" i="4"/>
  <c r="AS22" i="11" s="1"/>
  <c r="AR22"/>
  <c r="AK23" i="4"/>
  <c r="AK22" i="11" s="1"/>
  <c r="AJ22"/>
  <c r="BC22" i="4"/>
  <c r="BC21" i="11" s="1"/>
  <c r="BB21"/>
  <c r="AY22" i="4"/>
  <c r="AY21" i="11" s="1"/>
  <c r="AX21"/>
  <c r="AS22" i="4"/>
  <c r="AS21" i="11" s="1"/>
  <c r="AR21"/>
  <c r="AM22" i="4"/>
  <c r="AM21" i="11" s="1"/>
  <c r="AL21"/>
  <c r="AI22" i="4"/>
  <c r="AI21" i="11" s="1"/>
  <c r="AH21"/>
  <c r="BA21" i="4"/>
  <c r="BA20" i="11" s="1"/>
  <c r="AZ20"/>
  <c r="AS21" i="4"/>
  <c r="AS20" i="11" s="1"/>
  <c r="AR20"/>
  <c r="AK21" i="4"/>
  <c r="AK20" i="11" s="1"/>
  <c r="AJ20"/>
  <c r="BA20" i="4"/>
  <c r="BA19" i="11" s="1"/>
  <c r="AZ19"/>
  <c r="AU20" i="4"/>
  <c r="AU19" i="11" s="1"/>
  <c r="AT19"/>
  <c r="AQ20" i="4"/>
  <c r="AQ19" i="11" s="1"/>
  <c r="AP19"/>
  <c r="AK20" i="4"/>
  <c r="AK19" i="11" s="1"/>
  <c r="AJ19"/>
  <c r="BC19" i="4"/>
  <c r="BC18" i="11" s="1"/>
  <c r="BB18"/>
  <c r="AY19" i="4"/>
  <c r="AY18" i="11" s="1"/>
  <c r="AX18"/>
  <c r="AS19" i="4"/>
  <c r="AS18" i="11" s="1"/>
  <c r="AR18"/>
  <c r="AM19" i="4"/>
  <c r="AM18" i="11" s="1"/>
  <c r="AL18"/>
  <c r="AI19" i="4"/>
  <c r="AI18" i="11" s="1"/>
  <c r="AH18"/>
  <c r="BA18" i="4"/>
  <c r="BA17" i="11" s="1"/>
  <c r="AZ17"/>
  <c r="AU18" i="4"/>
  <c r="AU17" i="11" s="1"/>
  <c r="AT17"/>
  <c r="AQ18" i="4"/>
  <c r="AQ17" i="11" s="1"/>
  <c r="AP17"/>
  <c r="AK18" i="4"/>
  <c r="AK17" i="11" s="1"/>
  <c r="AJ17"/>
  <c r="BC17" i="4"/>
  <c r="BC16" i="11" s="1"/>
  <c r="BB16"/>
  <c r="AY17" i="4"/>
  <c r="AY16" i="11" s="1"/>
  <c r="AX16"/>
  <c r="AS17" i="4"/>
  <c r="AS16" i="11" s="1"/>
  <c r="AR16"/>
  <c r="AM17" i="4"/>
  <c r="AM16" i="11" s="1"/>
  <c r="AL16"/>
  <c r="AI17" i="4"/>
  <c r="AI16" i="11" s="1"/>
  <c r="AH16"/>
  <c r="BA16" i="4"/>
  <c r="BA15" i="11" s="1"/>
  <c r="AZ15"/>
  <c r="AU16" i="4"/>
  <c r="AU15" i="11" s="1"/>
  <c r="AT15"/>
  <c r="AQ16" i="4"/>
  <c r="AQ15" i="11" s="1"/>
  <c r="AP15"/>
  <c r="AK16" i="4"/>
  <c r="AK15" i="11" s="1"/>
  <c r="AJ15"/>
  <c r="BC15" i="4"/>
  <c r="BC14" i="11" s="1"/>
  <c r="BB14"/>
  <c r="AY15" i="4"/>
  <c r="AY14" i="11" s="1"/>
  <c r="AX14"/>
  <c r="AS15" i="4"/>
  <c r="AS14" i="11" s="1"/>
  <c r="AR14"/>
  <c r="AM15" i="4"/>
  <c r="AM14" i="11" s="1"/>
  <c r="AL14"/>
  <c r="AI15" i="4"/>
  <c r="AI14" i="11" s="1"/>
  <c r="AH14"/>
  <c r="BA14" i="4"/>
  <c r="BA13" i="11" s="1"/>
  <c r="AZ13"/>
  <c r="AU14" i="4"/>
  <c r="AU13" i="11" s="1"/>
  <c r="AT13"/>
  <c r="AQ14" i="4"/>
  <c r="AQ13" i="11" s="1"/>
  <c r="AP13"/>
  <c r="AK14" i="4"/>
  <c r="AK13" i="11" s="1"/>
  <c r="AJ13"/>
  <c r="BC13" i="4"/>
  <c r="BC12" i="11" s="1"/>
  <c r="BB12"/>
  <c r="AY13" i="4"/>
  <c r="AY12" i="11" s="1"/>
  <c r="AX12"/>
  <c r="AS13" i="4"/>
  <c r="AS12" i="11" s="1"/>
  <c r="AR12"/>
  <c r="AM13" i="4"/>
  <c r="AM12" i="11" s="1"/>
  <c r="AL12"/>
  <c r="AI13" i="4"/>
  <c r="AI12" i="11" s="1"/>
  <c r="AH12"/>
  <c r="BA40" i="4"/>
  <c r="BA39" i="11" s="1"/>
  <c r="AZ39"/>
  <c r="AU40" i="4"/>
  <c r="AU39" i="11" s="1"/>
  <c r="AT39"/>
  <c r="AQ40" i="4"/>
  <c r="AQ39" i="11" s="1"/>
  <c r="AP39"/>
  <c r="AK40" i="4"/>
  <c r="AK39" i="11" s="1"/>
  <c r="AJ39"/>
  <c r="BC83" i="4"/>
  <c r="BC68" i="11" s="1"/>
  <c r="BB68"/>
  <c r="AY83" i="4"/>
  <c r="AY68" i="11" s="1"/>
  <c r="AX68"/>
  <c r="AU83" i="4"/>
  <c r="AU68" i="11" s="1"/>
  <c r="AT68"/>
  <c r="AQ83" i="4"/>
  <c r="AQ68" i="11" s="1"/>
  <c r="AP68"/>
  <c r="AM83" i="4"/>
  <c r="AM68" i="11" s="1"/>
  <c r="AL68"/>
  <c r="AI83" i="4"/>
  <c r="AI68" i="11" s="1"/>
  <c r="AH68"/>
  <c r="BA81" i="4"/>
  <c r="BA66" i="11" s="1"/>
  <c r="AZ66"/>
  <c r="AS81" i="4"/>
  <c r="AS66" i="11" s="1"/>
  <c r="AR66"/>
  <c r="AK81" i="4"/>
  <c r="AK66" i="11" s="1"/>
  <c r="AJ66"/>
  <c r="BA79" i="4"/>
  <c r="BA64" i="11" s="1"/>
  <c r="AZ64"/>
  <c r="AS79" i="4"/>
  <c r="AS64" i="11" s="1"/>
  <c r="AR64"/>
  <c r="AK79" i="4"/>
  <c r="AK64" i="11" s="1"/>
  <c r="AJ64"/>
  <c r="BC77" i="4"/>
  <c r="BC62" i="11" s="1"/>
  <c r="BB62"/>
  <c r="AY77" i="4"/>
  <c r="AY62" i="11" s="1"/>
  <c r="AX62"/>
  <c r="AU77" i="4"/>
  <c r="AU62" i="11" s="1"/>
  <c r="AT62"/>
  <c r="AQ77" i="4"/>
  <c r="AQ62" i="11" s="1"/>
  <c r="AP62"/>
  <c r="AM77" i="4"/>
  <c r="AM62" i="11" s="1"/>
  <c r="AL62"/>
  <c r="AI77" i="4"/>
  <c r="AI62" i="11" s="1"/>
  <c r="AH62"/>
  <c r="BA75" i="4"/>
  <c r="BA60" i="11" s="1"/>
  <c r="AZ60"/>
  <c r="AS75" i="4"/>
  <c r="AS60" i="11" s="1"/>
  <c r="AR60"/>
  <c r="AK75" i="4"/>
  <c r="AK60" i="11" s="1"/>
  <c r="AJ60"/>
  <c r="BA73" i="4"/>
  <c r="BA58" i="11" s="1"/>
  <c r="AZ58"/>
  <c r="AS73" i="4"/>
  <c r="AS58" i="11" s="1"/>
  <c r="AR58"/>
  <c r="AM73" i="4"/>
  <c r="AM58" i="11" s="1"/>
  <c r="AL58"/>
  <c r="AI73" i="4"/>
  <c r="AI58" i="11" s="1"/>
  <c r="AH58"/>
  <c r="BA71" i="4"/>
  <c r="BA56" i="11" s="1"/>
  <c r="AZ56"/>
  <c r="AS71" i="4"/>
  <c r="AS56" i="11" s="1"/>
  <c r="AR56"/>
  <c r="AK71" i="4"/>
  <c r="AK56" i="11" s="1"/>
  <c r="AJ56"/>
  <c r="BC69" i="4"/>
  <c r="BC54" i="11" s="1"/>
  <c r="BB54"/>
  <c r="AY69" i="4"/>
  <c r="AY54" i="11" s="1"/>
  <c r="AX54"/>
  <c r="AU69" i="4"/>
  <c r="AU54" i="11" s="1"/>
  <c r="AT54"/>
  <c r="AQ69" i="4"/>
  <c r="AQ54" i="11" s="1"/>
  <c r="AP54"/>
  <c r="AM69" i="4"/>
  <c r="AM54" i="11" s="1"/>
  <c r="AL54"/>
  <c r="AI69" i="4"/>
  <c r="AI54" i="11" s="1"/>
  <c r="AH54"/>
  <c r="BA67" i="4"/>
  <c r="BA52" i="11" s="1"/>
  <c r="AZ52"/>
  <c r="AS67" i="4"/>
  <c r="AS52" i="11" s="1"/>
  <c r="AR52"/>
  <c r="AK67" i="4"/>
  <c r="AK52" i="11" s="1"/>
  <c r="AJ52"/>
  <c r="BC65" i="4"/>
  <c r="BC50" i="11" s="1"/>
  <c r="BB50"/>
  <c r="AY65" i="4"/>
  <c r="AY50" i="11" s="1"/>
  <c r="AX50"/>
  <c r="AU65" i="4"/>
  <c r="AU50" i="11" s="1"/>
  <c r="AT50"/>
  <c r="AQ65" i="4"/>
  <c r="AQ50" i="11" s="1"/>
  <c r="AP50"/>
  <c r="AM65" i="4"/>
  <c r="AM50" i="11" s="1"/>
  <c r="AL50"/>
  <c r="AI65" i="4"/>
  <c r="AI50" i="11" s="1"/>
  <c r="AH50"/>
  <c r="BA63" i="4"/>
  <c r="BA48" i="11" s="1"/>
  <c r="AZ48"/>
  <c r="AS63" i="4"/>
  <c r="AS48" i="11" s="1"/>
  <c r="AR48"/>
  <c r="AK63" i="4"/>
  <c r="AK48" i="11" s="1"/>
  <c r="AJ48"/>
  <c r="BC61" i="4"/>
  <c r="BC46" i="11" s="1"/>
  <c r="BB46"/>
  <c r="AY61" i="4"/>
  <c r="AY46" i="11" s="1"/>
  <c r="AX46"/>
  <c r="AU61" i="4"/>
  <c r="AU46" i="11" s="1"/>
  <c r="AT46"/>
  <c r="AQ61" i="4"/>
  <c r="AQ46" i="11" s="1"/>
  <c r="AP46"/>
  <c r="AM61" i="4"/>
  <c r="AM46" i="11" s="1"/>
  <c r="AL46"/>
  <c r="AI61" i="4"/>
  <c r="AI46" i="11" s="1"/>
  <c r="AH46"/>
  <c r="BA59" i="4"/>
  <c r="BA44" i="11" s="1"/>
  <c r="AZ44"/>
  <c r="AS59" i="4"/>
  <c r="AS44" i="11" s="1"/>
  <c r="AR44"/>
  <c r="AK59" i="4"/>
  <c r="AK44" i="11" s="1"/>
  <c r="AJ44"/>
  <c r="BC57" i="4"/>
  <c r="BC42" i="11" s="1"/>
  <c r="BB42"/>
  <c r="AY57" i="4"/>
  <c r="AY42" i="11" s="1"/>
  <c r="AX42"/>
  <c r="AU57" i="4"/>
  <c r="AU42" i="11" s="1"/>
  <c r="AT42"/>
  <c r="AQ57" i="4"/>
  <c r="AQ42" i="11" s="1"/>
  <c r="AP42"/>
  <c r="AM57" i="4"/>
  <c r="AM42" i="11" s="1"/>
  <c r="AL42"/>
  <c r="AI57" i="4"/>
  <c r="AI42" i="11" s="1"/>
  <c r="AH42"/>
  <c r="BA123" i="4"/>
  <c r="BA95" i="11" s="1"/>
  <c r="AZ95"/>
  <c r="AS123" i="4"/>
  <c r="AS95" i="11" s="1"/>
  <c r="AR95"/>
  <c r="AK123" i="4"/>
  <c r="AK95" i="11" s="1"/>
  <c r="AJ95"/>
  <c r="BC121" i="4"/>
  <c r="BC93" i="11" s="1"/>
  <c r="BB93"/>
  <c r="AY121" i="4"/>
  <c r="AY93" i="11" s="1"/>
  <c r="AX93"/>
  <c r="AU121" i="4"/>
  <c r="AU93" i="11" s="1"/>
  <c r="AT93"/>
  <c r="AQ121" i="4"/>
  <c r="AQ93" i="11" s="1"/>
  <c r="AP93"/>
  <c r="AM121" i="4"/>
  <c r="AM93" i="11" s="1"/>
  <c r="AL93"/>
  <c r="AI121" i="4"/>
  <c r="AI93" i="11" s="1"/>
  <c r="AH93"/>
  <c r="BC119" i="4"/>
  <c r="BC91" i="11" s="1"/>
  <c r="BB91"/>
  <c r="AY119" i="4"/>
  <c r="AY91" i="11" s="1"/>
  <c r="AX91"/>
  <c r="AU119" i="4"/>
  <c r="AU91" i="11" s="1"/>
  <c r="AT91"/>
  <c r="AQ119" i="4"/>
  <c r="AQ91" i="11" s="1"/>
  <c r="AP91"/>
  <c r="AM119" i="4"/>
  <c r="AM91" i="11" s="1"/>
  <c r="AL91"/>
  <c r="AI119" i="4"/>
  <c r="AI91" i="11" s="1"/>
  <c r="AH91"/>
  <c r="BA117" i="4"/>
  <c r="BA89" i="11" s="1"/>
  <c r="AZ89"/>
  <c r="AS117" i="4"/>
  <c r="AS89" i="11" s="1"/>
  <c r="AR89"/>
  <c r="AK117" i="4"/>
  <c r="AK89" i="11" s="1"/>
  <c r="AJ89"/>
  <c r="BC115" i="4"/>
  <c r="BC87" i="11" s="1"/>
  <c r="BB87"/>
  <c r="AY115" i="4"/>
  <c r="AY87" i="11" s="1"/>
  <c r="AX87"/>
  <c r="AU115" i="4"/>
  <c r="AU87" i="11" s="1"/>
  <c r="AT87"/>
  <c r="AQ115" i="4"/>
  <c r="AQ87" i="11" s="1"/>
  <c r="AP87"/>
  <c r="AM115" i="4"/>
  <c r="AM87" i="11" s="1"/>
  <c r="AL87"/>
  <c r="AI115" i="4"/>
  <c r="AI87" i="11" s="1"/>
  <c r="AH87"/>
  <c r="BA113" i="4"/>
  <c r="BA85" i="11" s="1"/>
  <c r="AZ85"/>
  <c r="AS113" i="4"/>
  <c r="AS85" i="11" s="1"/>
  <c r="AR85"/>
  <c r="AK113" i="4"/>
  <c r="AK85" i="11" s="1"/>
  <c r="AJ85"/>
  <c r="BA110" i="4"/>
  <c r="BA82" i="11" s="1"/>
  <c r="AZ82"/>
  <c r="AQ110" i="4"/>
  <c r="AQ82" i="11" s="1"/>
  <c r="AP82"/>
  <c r="BC108" i="4"/>
  <c r="BC80" i="11" s="1"/>
  <c r="BB80"/>
  <c r="AY108" i="4"/>
  <c r="AY80" i="11" s="1"/>
  <c r="AX80"/>
  <c r="AU108" i="4"/>
  <c r="AU80" i="11" s="1"/>
  <c r="AT80"/>
  <c r="AQ108" i="4"/>
  <c r="AQ80" i="11" s="1"/>
  <c r="AP80"/>
  <c r="AM108" i="4"/>
  <c r="AM80" i="11" s="1"/>
  <c r="AL80"/>
  <c r="AI108" i="4"/>
  <c r="AI80" i="11" s="1"/>
  <c r="AH80"/>
  <c r="BA105" i="4"/>
  <c r="BA77" i="11" s="1"/>
  <c r="AZ77"/>
  <c r="AS105" i="4"/>
  <c r="AS77" i="11" s="1"/>
  <c r="AR77"/>
  <c r="AK105" i="4"/>
  <c r="AK77" i="11" s="1"/>
  <c r="AJ77"/>
  <c r="BC103" i="4"/>
  <c r="BC75" i="11" s="1"/>
  <c r="BB75"/>
  <c r="AY103" i="4"/>
  <c r="AY75" i="11" s="1"/>
  <c r="AX75"/>
  <c r="AU103" i="4"/>
  <c r="AU75" i="11" s="1"/>
  <c r="AT75"/>
  <c r="AQ103" i="4"/>
  <c r="AQ75" i="11" s="1"/>
  <c r="AP75"/>
  <c r="AM103" i="4"/>
  <c r="AM75" i="11" s="1"/>
  <c r="AL75"/>
  <c r="AI103" i="4"/>
  <c r="AI75" i="11" s="1"/>
  <c r="AH75"/>
  <c r="BA101" i="4"/>
  <c r="BA73" i="11" s="1"/>
  <c r="AZ73"/>
  <c r="AS101" i="4"/>
  <c r="AS73" i="11" s="1"/>
  <c r="AR73"/>
  <c r="AK101" i="4"/>
  <c r="AK73" i="11" s="1"/>
  <c r="AJ73"/>
  <c r="BC166" i="4"/>
  <c r="BC124" i="11" s="1"/>
  <c r="BB124"/>
  <c r="AY166" i="4"/>
  <c r="AY124" i="11" s="1"/>
  <c r="AX124"/>
  <c r="AU166" i="4"/>
  <c r="AU124" i="11" s="1"/>
  <c r="AT124"/>
  <c r="AQ166" i="4"/>
  <c r="AQ124" i="11" s="1"/>
  <c r="AP124"/>
  <c r="AM166" i="4"/>
  <c r="AM124" i="11" s="1"/>
  <c r="AL124"/>
  <c r="AI166" i="4"/>
  <c r="AI124" i="11" s="1"/>
  <c r="AH124"/>
  <c r="BA164" i="4"/>
  <c r="BA122" i="11" s="1"/>
  <c r="AZ122"/>
  <c r="AS164" i="4"/>
  <c r="AS122" i="11" s="1"/>
  <c r="AR122"/>
  <c r="AK164" i="4"/>
  <c r="AK122" i="11" s="1"/>
  <c r="AJ122"/>
  <c r="BC162" i="4"/>
  <c r="BC120" i="11" s="1"/>
  <c r="BB120"/>
  <c r="AY162" i="4"/>
  <c r="AY120" i="11" s="1"/>
  <c r="AX120"/>
  <c r="AU162" i="4"/>
  <c r="AU120" i="11" s="1"/>
  <c r="AT120"/>
  <c r="AQ162" i="4"/>
  <c r="AQ120" i="11" s="1"/>
  <c r="AP120"/>
  <c r="AM162" i="4"/>
  <c r="AM120" i="11" s="1"/>
  <c r="AL120"/>
  <c r="AI162" i="4"/>
  <c r="AI120" i="11" s="1"/>
  <c r="AH120"/>
  <c r="BA160" i="4"/>
  <c r="BA118" i="11" s="1"/>
  <c r="AZ118"/>
  <c r="AS160" i="4"/>
  <c r="AS118" i="11" s="1"/>
  <c r="AR118"/>
  <c r="AK160" i="4"/>
  <c r="AK118" i="11" s="1"/>
  <c r="AJ118"/>
  <c r="BC158" i="4"/>
  <c r="BC116" i="11" s="1"/>
  <c r="BB116"/>
  <c r="AY158" i="4"/>
  <c r="AY116" i="11" s="1"/>
  <c r="AX116"/>
  <c r="AU158" i="4"/>
  <c r="AU116" i="11" s="1"/>
  <c r="AT116"/>
  <c r="AQ158" i="4"/>
  <c r="AQ116" i="11" s="1"/>
  <c r="AP116"/>
  <c r="AM158" i="4"/>
  <c r="AM116" i="11" s="1"/>
  <c r="AL116"/>
  <c r="AI158" i="4"/>
  <c r="AI116" i="11" s="1"/>
  <c r="AH116"/>
  <c r="BC156" i="4"/>
  <c r="BC114" i="11" s="1"/>
  <c r="BB114"/>
  <c r="AY156" i="4"/>
  <c r="AY114" i="11" s="1"/>
  <c r="AX114"/>
  <c r="AU156" i="4"/>
  <c r="AU114" i="11" s="1"/>
  <c r="AT114"/>
  <c r="AQ156" i="4"/>
  <c r="AQ114" i="11" s="1"/>
  <c r="AP114"/>
  <c r="AK156" i="4"/>
  <c r="AK114" i="11" s="1"/>
  <c r="AJ114"/>
  <c r="BC154" i="4"/>
  <c r="BC112" i="11" s="1"/>
  <c r="BB112"/>
  <c r="AY154" i="4"/>
  <c r="AY112" i="11" s="1"/>
  <c r="AX112"/>
  <c r="BC152" i="4"/>
  <c r="BC110" i="11" s="1"/>
  <c r="BB110"/>
  <c r="AY152" i="4"/>
  <c r="AY110" i="11" s="1"/>
  <c r="AX110"/>
  <c r="BD152" i="4"/>
  <c r="BD110" i="11" s="1"/>
  <c r="AM152" i="4"/>
  <c r="AM110" i="11" s="1"/>
  <c r="AL110"/>
  <c r="AI152" i="4"/>
  <c r="AI110" i="11" s="1"/>
  <c r="AH110"/>
  <c r="AN152" i="4"/>
  <c r="BD109" i="11"/>
  <c r="AZ109"/>
  <c r="BA151" i="4"/>
  <c r="BA109" i="11" s="1"/>
  <c r="AV109"/>
  <c r="AR109"/>
  <c r="AS151" i="4"/>
  <c r="AS109" i="11" s="1"/>
  <c r="AN109"/>
  <c r="AJ109"/>
  <c r="AK151" i="4"/>
  <c r="AK109" i="11" s="1"/>
  <c r="BD108"/>
  <c r="BA150" i="4"/>
  <c r="BA108" i="11" s="1"/>
  <c r="AZ108"/>
  <c r="AV108"/>
  <c r="AS150" i="4"/>
  <c r="AS108" i="11" s="1"/>
  <c r="AR108"/>
  <c r="AN108"/>
  <c r="BF150" i="4"/>
  <c r="BF108" i="11" s="1"/>
  <c r="AK150" i="4"/>
  <c r="AK108" i="11" s="1"/>
  <c r="AJ108"/>
  <c r="AU148" i="4"/>
  <c r="AU106" i="11" s="1"/>
  <c r="AT106"/>
  <c r="AQ148" i="4"/>
  <c r="AQ106" i="11" s="1"/>
  <c r="AP106"/>
  <c r="AV148" i="4"/>
  <c r="AV106" i="11" s="1"/>
  <c r="BB105"/>
  <c r="BC147" i="4"/>
  <c r="BC105" i="11" s="1"/>
  <c r="AX105"/>
  <c r="AY147" i="4"/>
  <c r="AY105" i="11" s="1"/>
  <c r="AT105"/>
  <c r="AU147" i="4"/>
  <c r="AU105" i="11" s="1"/>
  <c r="AP105"/>
  <c r="AQ147" i="4"/>
  <c r="AQ105" i="11" s="1"/>
  <c r="AL105"/>
  <c r="AM147" i="4"/>
  <c r="AM105" i="11" s="1"/>
  <c r="AH105"/>
  <c r="AI147" i="4"/>
  <c r="AI105" i="11" s="1"/>
  <c r="BC144" i="4"/>
  <c r="BC102" i="11" s="1"/>
  <c r="BB102"/>
  <c r="AY144" i="4"/>
  <c r="AY102" i="11" s="1"/>
  <c r="AX102"/>
  <c r="BD144" i="4"/>
  <c r="BD102" i="11" s="1"/>
  <c r="AM144" i="4"/>
  <c r="AM102" i="11" s="1"/>
  <c r="AL102"/>
  <c r="AI144" i="4"/>
  <c r="AI102" i="11" s="1"/>
  <c r="AH102"/>
  <c r="AN144" i="4"/>
  <c r="BD101" i="11"/>
  <c r="AZ101"/>
  <c r="BA143" i="4"/>
  <c r="BA101" i="11" s="1"/>
  <c r="AV101"/>
  <c r="AR101"/>
  <c r="AS143" i="4"/>
  <c r="AS101" i="11" s="1"/>
  <c r="AN101"/>
  <c r="AJ101"/>
  <c r="AK143" i="4"/>
  <c r="AK101" i="11" s="1"/>
  <c r="BD100"/>
  <c r="BA142" i="4"/>
  <c r="BA100" i="11" s="1"/>
  <c r="AZ100"/>
  <c r="AV100"/>
  <c r="AS142" i="4"/>
  <c r="AS100" i="11" s="1"/>
  <c r="AR100"/>
  <c r="AN100"/>
  <c r="BF142" i="4"/>
  <c r="BF100" i="11" s="1"/>
  <c r="AK142" i="4"/>
  <c r="AK100" i="11" s="1"/>
  <c r="AJ100"/>
  <c r="AU140" i="4"/>
  <c r="AU98" i="11" s="1"/>
  <c r="AT98"/>
  <c r="AQ140" i="4"/>
  <c r="AQ98" i="11" s="1"/>
  <c r="AP98"/>
  <c r="AV140" i="4"/>
  <c r="AV98" i="11" s="1"/>
  <c r="BB97"/>
  <c r="BC139" i="4"/>
  <c r="BC97" i="11" s="1"/>
  <c r="AX97"/>
  <c r="AY139" i="4"/>
  <c r="AY97" i="11" s="1"/>
  <c r="AT97"/>
  <c r="AU139" i="4"/>
  <c r="AU97" i="11" s="1"/>
  <c r="AP97"/>
  <c r="AQ139" i="4"/>
  <c r="AQ97" i="11" s="1"/>
  <c r="AL97"/>
  <c r="AM139" i="4"/>
  <c r="AM97" i="11" s="1"/>
  <c r="AH97"/>
  <c r="AI139" i="4"/>
  <c r="AI97" i="11" s="1"/>
  <c r="AU210" i="4"/>
  <c r="AU154" i="11" s="1"/>
  <c r="AT154"/>
  <c r="AQ210" i="4"/>
  <c r="AQ154" i="11" s="1"/>
  <c r="AP154"/>
  <c r="AV210" i="4"/>
  <c r="AV154" i="11" s="1"/>
  <c r="BB153"/>
  <c r="BC209" i="4"/>
  <c r="BC153" i="11" s="1"/>
  <c r="AX153"/>
  <c r="AY209" i="4"/>
  <c r="AY153" i="11" s="1"/>
  <c r="AT153"/>
  <c r="AU209" i="4"/>
  <c r="AU153" i="11" s="1"/>
  <c r="AP153"/>
  <c r="AQ209" i="4"/>
  <c r="AQ153" i="11" s="1"/>
  <c r="AL153"/>
  <c r="AM209" i="4"/>
  <c r="AM153" i="11" s="1"/>
  <c r="AH153"/>
  <c r="AI209" i="4"/>
  <c r="AI153" i="11" s="1"/>
  <c r="BC206" i="4"/>
  <c r="BC150" i="11" s="1"/>
  <c r="BB150"/>
  <c r="AY206" i="4"/>
  <c r="AY150" i="11" s="1"/>
  <c r="AX150"/>
  <c r="BD206" i="4"/>
  <c r="BD150" i="11" s="1"/>
  <c r="AM206" i="4"/>
  <c r="AM150" i="11" s="1"/>
  <c r="AL150"/>
  <c r="AI206" i="4"/>
  <c r="AI150" i="11" s="1"/>
  <c r="AH150"/>
  <c r="AN206" i="4"/>
  <c r="BD149" i="11"/>
  <c r="AZ149"/>
  <c r="BA205" i="4"/>
  <c r="BA149" i="11" s="1"/>
  <c r="AV149"/>
  <c r="AR149"/>
  <c r="AS205" i="4"/>
  <c r="AS149" i="11" s="1"/>
  <c r="AN149"/>
  <c r="AJ149"/>
  <c r="AK205" i="4"/>
  <c r="AK149" i="11" s="1"/>
  <c r="BD148"/>
  <c r="BA204" i="4"/>
  <c r="BA148" i="11" s="1"/>
  <c r="AZ148"/>
  <c r="AV148"/>
  <c r="AS204" i="4"/>
  <c r="AS148" i="11" s="1"/>
  <c r="AR148"/>
  <c r="AN148"/>
  <c r="BF204" i="4"/>
  <c r="BF148" i="11" s="1"/>
  <c r="AK204" i="4"/>
  <c r="AK148" i="11" s="1"/>
  <c r="AJ148"/>
  <c r="AU202" i="4"/>
  <c r="AU146" i="11" s="1"/>
  <c r="AT146"/>
  <c r="AQ202" i="4"/>
  <c r="AQ146" i="11" s="1"/>
  <c r="AP146"/>
  <c r="AV202" i="4"/>
  <c r="AV146" i="11" s="1"/>
  <c r="BB145"/>
  <c r="BC201" i="4"/>
  <c r="BC145" i="11" s="1"/>
  <c r="AX145"/>
  <c r="AY201" i="4"/>
  <c r="AY145" i="11" s="1"/>
  <c r="AT145"/>
  <c r="AU201" i="4"/>
  <c r="AU145" i="11" s="1"/>
  <c r="AP145"/>
  <c r="AQ201" i="4"/>
  <c r="AQ145" i="11" s="1"/>
  <c r="AV141"/>
  <c r="AV137"/>
  <c r="AV129"/>
  <c r="BD180"/>
  <c r="AN180"/>
  <c r="BF250" i="4"/>
  <c r="BF180" i="11" s="1"/>
  <c r="BD176"/>
  <c r="AN176"/>
  <c r="AN174"/>
  <c r="BF244" i="4"/>
  <c r="BF174" i="11" s="1"/>
  <c r="AN208"/>
  <c r="BF292" i="4"/>
  <c r="BF208" i="11" s="1"/>
  <c r="AN204"/>
  <c r="BF288" i="4"/>
  <c r="BF204" i="11" s="1"/>
  <c r="AN197"/>
  <c r="BF281" i="4"/>
  <c r="BF197" i="11" s="1"/>
  <c r="AN193"/>
  <c r="BF277" i="4"/>
  <c r="BF193" i="11" s="1"/>
  <c r="AN189"/>
  <c r="BF273" i="4"/>
  <c r="BF189" i="11" s="1"/>
  <c r="AN185"/>
  <c r="BF269" i="4"/>
  <c r="BF185" i="11" s="1"/>
  <c r="AV223"/>
  <c r="AV219"/>
  <c r="AV215"/>
  <c r="BC84" i="4"/>
  <c r="BC69" i="11" s="1"/>
  <c r="BA84" i="4"/>
  <c r="BA69" i="11" s="1"/>
  <c r="AY84" i="4"/>
  <c r="AY69" i="11" s="1"/>
  <c r="AU84" i="4"/>
  <c r="AU69" i="11" s="1"/>
  <c r="AS84" i="4"/>
  <c r="AS69" i="11" s="1"/>
  <c r="AQ84" i="4"/>
  <c r="AQ69" i="11" s="1"/>
  <c r="AM84" i="4"/>
  <c r="AM69" i="11" s="1"/>
  <c r="AK84" i="4"/>
  <c r="AK69" i="11" s="1"/>
  <c r="AI84" i="4"/>
  <c r="AI69" i="11" s="1"/>
  <c r="BC78" i="4"/>
  <c r="BC63" i="11" s="1"/>
  <c r="BA78" i="4"/>
  <c r="BA63" i="11" s="1"/>
  <c r="AY78" i="4"/>
  <c r="AY63" i="11" s="1"/>
  <c r="AU78" i="4"/>
  <c r="AU63" i="11" s="1"/>
  <c r="AS78" i="4"/>
  <c r="AS63" i="11" s="1"/>
  <c r="AQ78" i="4"/>
  <c r="AQ63" i="11" s="1"/>
  <c r="AM78" i="4"/>
  <c r="AM63" i="11" s="1"/>
  <c r="AK78" i="4"/>
  <c r="AK63" i="11" s="1"/>
  <c r="AI78" i="4"/>
  <c r="AI63" i="11" s="1"/>
  <c r="BF77" i="4"/>
  <c r="BF62" i="11" s="1"/>
  <c r="BC74" i="4"/>
  <c r="BC59" i="11" s="1"/>
  <c r="BA74" i="4"/>
  <c r="BA59" i="11" s="1"/>
  <c r="AY74" i="4"/>
  <c r="AY59" i="11" s="1"/>
  <c r="AU74" i="4"/>
  <c r="AU59" i="11" s="1"/>
  <c r="AS74" i="4"/>
  <c r="AS59" i="11" s="1"/>
  <c r="AQ74" i="4"/>
  <c r="AQ59" i="11" s="1"/>
  <c r="AM74" i="4"/>
  <c r="AM59" i="11" s="1"/>
  <c r="AK74" i="4"/>
  <c r="AK59" i="11" s="1"/>
  <c r="AI74" i="4"/>
  <c r="AI59" i="11" s="1"/>
  <c r="BC70" i="4"/>
  <c r="BC55" i="11" s="1"/>
  <c r="BA70" i="4"/>
  <c r="BA55" i="11" s="1"/>
  <c r="AY70" i="4"/>
  <c r="AY55" i="11" s="1"/>
  <c r="AU70" i="4"/>
  <c r="AU55" i="11" s="1"/>
  <c r="AS70" i="4"/>
  <c r="AS55" i="11" s="1"/>
  <c r="AQ70" i="4"/>
  <c r="AQ55" i="11" s="1"/>
  <c r="AM70" i="4"/>
  <c r="AM55" i="11" s="1"/>
  <c r="AK70" i="4"/>
  <c r="AK55" i="11" s="1"/>
  <c r="AI70" i="4"/>
  <c r="AI55" i="11" s="1"/>
  <c r="BF69" i="4"/>
  <c r="BF54" i="11" s="1"/>
  <c r="BC66" i="4"/>
  <c r="BC51" i="11" s="1"/>
  <c r="BA66" i="4"/>
  <c r="BA51" i="11" s="1"/>
  <c r="AY66" i="4"/>
  <c r="AY51" i="11" s="1"/>
  <c r="AU66" i="4"/>
  <c r="AU51" i="11" s="1"/>
  <c r="AS66" i="4"/>
  <c r="AS51" i="11" s="1"/>
  <c r="AQ66" i="4"/>
  <c r="AQ51" i="11" s="1"/>
  <c r="AM66" i="4"/>
  <c r="AM51" i="11" s="1"/>
  <c r="AK66" i="4"/>
  <c r="AK51" i="11" s="1"/>
  <c r="AI66" i="4"/>
  <c r="AI51" i="11" s="1"/>
  <c r="BF65" i="4"/>
  <c r="BF50" i="11" s="1"/>
  <c r="BC62" i="4"/>
  <c r="BC47" i="11" s="1"/>
  <c r="BA62" i="4"/>
  <c r="BA47" i="11" s="1"/>
  <c r="AY62" i="4"/>
  <c r="AY47" i="11" s="1"/>
  <c r="AU62" i="4"/>
  <c r="AU47" i="11" s="1"/>
  <c r="AS62" i="4"/>
  <c r="AS47" i="11" s="1"/>
  <c r="AQ62" i="4"/>
  <c r="AQ47" i="11" s="1"/>
  <c r="AM62" i="4"/>
  <c r="AM47" i="11" s="1"/>
  <c r="AK62" i="4"/>
  <c r="AK47" i="11" s="1"/>
  <c r="AI62" i="4"/>
  <c r="AI47" i="11" s="1"/>
  <c r="BF61" i="4"/>
  <c r="BF46" i="11" s="1"/>
  <c r="BC58" i="4"/>
  <c r="BC43" i="11" s="1"/>
  <c r="BA58" i="4"/>
  <c r="BA43" i="11" s="1"/>
  <c r="AY58" i="4"/>
  <c r="AY43" i="11" s="1"/>
  <c r="AU58" i="4"/>
  <c r="AU43" i="11" s="1"/>
  <c r="AS58" i="4"/>
  <c r="AS43" i="11" s="1"/>
  <c r="AQ58" i="4"/>
  <c r="AQ43" i="11" s="1"/>
  <c r="AM58" i="4"/>
  <c r="AM43" i="11" s="1"/>
  <c r="AK58" i="4"/>
  <c r="AK43" i="11" s="1"/>
  <c r="AI58" i="4"/>
  <c r="AI43" i="11" s="1"/>
  <c r="BF57" i="4"/>
  <c r="BF42" i="11" s="1"/>
  <c r="BC56" i="4"/>
  <c r="BC41" i="11" s="1"/>
  <c r="BA56" i="4"/>
  <c r="BA41" i="11" s="1"/>
  <c r="AY56" i="4"/>
  <c r="AY41" i="11" s="1"/>
  <c r="AU56" i="4"/>
  <c r="AU41" i="11" s="1"/>
  <c r="AS56" i="4"/>
  <c r="AS41" i="11" s="1"/>
  <c r="AQ56" i="4"/>
  <c r="AQ41" i="11" s="1"/>
  <c r="AM56" i="4"/>
  <c r="AM41" i="11" s="1"/>
  <c r="AK56" i="4"/>
  <c r="AK41" i="11" s="1"/>
  <c r="AI56" i="4"/>
  <c r="AI41" i="11" s="1"/>
  <c r="BC122" i="4"/>
  <c r="BC94" i="11" s="1"/>
  <c r="BA122" i="4"/>
  <c r="BA94" i="11" s="1"/>
  <c r="AY122" i="4"/>
  <c r="AY94" i="11" s="1"/>
  <c r="AU122" i="4"/>
  <c r="AU94" i="11" s="1"/>
  <c r="AS122" i="4"/>
  <c r="AS94" i="11" s="1"/>
  <c r="AQ122" i="4"/>
  <c r="AQ94" i="11" s="1"/>
  <c r="AM122" i="4"/>
  <c r="AM94" i="11" s="1"/>
  <c r="AK122" i="4"/>
  <c r="AK94" i="11" s="1"/>
  <c r="AI122" i="4"/>
  <c r="AI94" i="11" s="1"/>
  <c r="BF121" i="4"/>
  <c r="BF93" i="11" s="1"/>
  <c r="BC120" i="4"/>
  <c r="BC92" i="11" s="1"/>
  <c r="BA120" i="4"/>
  <c r="BA92" i="11" s="1"/>
  <c r="AY120" i="4"/>
  <c r="AY92" i="11" s="1"/>
  <c r="AU120" i="4"/>
  <c r="AU92" i="11" s="1"/>
  <c r="AS120" i="4"/>
  <c r="AS92" i="11" s="1"/>
  <c r="AQ120" i="4"/>
  <c r="AQ92" i="11" s="1"/>
  <c r="AM120" i="4"/>
  <c r="AM92" i="11" s="1"/>
  <c r="AK120" i="4"/>
  <c r="AK92" i="11" s="1"/>
  <c r="AI120" i="4"/>
  <c r="AI92" i="11" s="1"/>
  <c r="BC116" i="4"/>
  <c r="BC88" i="11" s="1"/>
  <c r="BA116" i="4"/>
  <c r="BA88" i="11" s="1"/>
  <c r="AY116" i="4"/>
  <c r="AY88" i="11" s="1"/>
  <c r="AU116" i="4"/>
  <c r="AU88" i="11" s="1"/>
  <c r="AS116" i="4"/>
  <c r="AS88" i="11" s="1"/>
  <c r="AQ116" i="4"/>
  <c r="AQ88" i="11" s="1"/>
  <c r="AM116" i="4"/>
  <c r="AM88" i="11" s="1"/>
  <c r="AK116" i="4"/>
  <c r="AK88" i="11" s="1"/>
  <c r="AI116" i="4"/>
  <c r="AI88" i="11" s="1"/>
  <c r="BC112" i="4"/>
  <c r="BC84" i="11" s="1"/>
  <c r="BA112" i="4"/>
  <c r="BA84" i="11" s="1"/>
  <c r="AY112" i="4"/>
  <c r="AY84" i="11" s="1"/>
  <c r="AU112" i="4"/>
  <c r="AU84" i="11" s="1"/>
  <c r="AS112" i="4"/>
  <c r="AS84" i="11" s="1"/>
  <c r="AQ112" i="4"/>
  <c r="AQ84" i="11" s="1"/>
  <c r="AM112" i="4"/>
  <c r="AM84" i="11" s="1"/>
  <c r="AK112" i="4"/>
  <c r="AK84" i="11" s="1"/>
  <c r="AI112" i="4"/>
  <c r="AI84" i="11" s="1"/>
  <c r="BC111" i="4"/>
  <c r="BC83" i="11" s="1"/>
  <c r="BA111" i="4"/>
  <c r="BA83" i="11" s="1"/>
  <c r="AY111" i="4"/>
  <c r="AY83" i="11" s="1"/>
  <c r="AU111" i="4"/>
  <c r="AU83" i="11" s="1"/>
  <c r="AS111" i="4"/>
  <c r="AS83" i="11" s="1"/>
  <c r="AQ111" i="4"/>
  <c r="AQ83" i="11" s="1"/>
  <c r="AM111" i="4"/>
  <c r="AM83" i="11" s="1"/>
  <c r="AK111" i="4"/>
  <c r="AK83" i="11" s="1"/>
  <c r="AI111" i="4"/>
  <c r="AI83" i="11" s="1"/>
  <c r="BC110" i="4"/>
  <c r="BC82" i="11" s="1"/>
  <c r="AU110" i="4"/>
  <c r="AU82" i="11" s="1"/>
  <c r="AS110" i="4"/>
  <c r="AS82" i="11" s="1"/>
  <c r="AM110" i="4"/>
  <c r="AM82" i="11" s="1"/>
  <c r="AK110" i="4"/>
  <c r="AK82" i="11" s="1"/>
  <c r="AI110" i="4"/>
  <c r="AI82" i="11" s="1"/>
  <c r="BC109" i="4"/>
  <c r="BC81" i="11" s="1"/>
  <c r="BA109" i="4"/>
  <c r="BA81" i="11" s="1"/>
  <c r="AY109" i="4"/>
  <c r="AY81" i="11" s="1"/>
  <c r="AU109" i="4"/>
  <c r="AU81" i="11" s="1"/>
  <c r="AS109" i="4"/>
  <c r="AS81" i="11" s="1"/>
  <c r="AQ109" i="4"/>
  <c r="AQ81" i="11" s="1"/>
  <c r="AM109" i="4"/>
  <c r="AM81" i="11" s="1"/>
  <c r="AK109" i="4"/>
  <c r="AK81" i="11" s="1"/>
  <c r="AI109" i="4"/>
  <c r="AI81" i="11" s="1"/>
  <c r="BC104" i="4"/>
  <c r="BC76" i="11" s="1"/>
  <c r="BA104" i="4"/>
  <c r="BA76" i="11" s="1"/>
  <c r="AY104" i="4"/>
  <c r="AY76" i="11" s="1"/>
  <c r="AU104" i="4"/>
  <c r="AU76" i="11" s="1"/>
  <c r="AS104" i="4"/>
  <c r="AS76" i="11" s="1"/>
  <c r="AQ104" i="4"/>
  <c r="AQ76" i="11" s="1"/>
  <c r="AM104" i="4"/>
  <c r="AM76" i="11" s="1"/>
  <c r="AK104" i="4"/>
  <c r="AK76" i="11" s="1"/>
  <c r="AI104" i="4"/>
  <c r="AI76" i="11" s="1"/>
  <c r="BC100" i="4"/>
  <c r="BC72" i="11" s="1"/>
  <c r="BA100" i="4"/>
  <c r="BA72" i="11" s="1"/>
  <c r="AY100" i="4"/>
  <c r="AY72" i="11" s="1"/>
  <c r="AU100" i="4"/>
  <c r="AU72" i="11" s="1"/>
  <c r="AS100" i="4"/>
  <c r="AS72" i="11" s="1"/>
  <c r="AQ100" i="4"/>
  <c r="AQ72" i="11" s="1"/>
  <c r="AM100" i="4"/>
  <c r="AM72" i="11" s="1"/>
  <c r="AK100" i="4"/>
  <c r="AK72" i="11" s="1"/>
  <c r="AI100" i="4"/>
  <c r="AI72" i="11" s="1"/>
  <c r="BC99" i="4"/>
  <c r="BC71" i="11" s="1"/>
  <c r="BA99" i="4"/>
  <c r="BA71" i="11" s="1"/>
  <c r="AY99" i="4"/>
  <c r="AY71" i="11" s="1"/>
  <c r="AU99" i="4"/>
  <c r="AU71" i="11" s="1"/>
  <c r="AS99" i="4"/>
  <c r="AS71" i="11" s="1"/>
  <c r="AQ99" i="4"/>
  <c r="AQ71" i="11" s="1"/>
  <c r="AM99" i="4"/>
  <c r="AM71" i="11" s="1"/>
  <c r="AK99" i="4"/>
  <c r="AK71" i="11" s="1"/>
  <c r="AI99" i="4"/>
  <c r="AI71" i="11" s="1"/>
  <c r="BF166" i="4"/>
  <c r="BF124" i="11" s="1"/>
  <c r="BC163" i="4"/>
  <c r="BC121" i="11" s="1"/>
  <c r="BA163" i="4"/>
  <c r="BA121" i="11" s="1"/>
  <c r="AY163" i="4"/>
  <c r="AY121" i="11" s="1"/>
  <c r="AU163" i="4"/>
  <c r="AU121" i="11" s="1"/>
  <c r="AS163" i="4"/>
  <c r="AS121" i="11" s="1"/>
  <c r="AQ163" i="4"/>
  <c r="AQ121" i="11" s="1"/>
  <c r="AM163" i="4"/>
  <c r="AM121" i="11" s="1"/>
  <c r="AK163" i="4"/>
  <c r="AK121" i="11" s="1"/>
  <c r="AI163" i="4"/>
  <c r="AI121" i="11" s="1"/>
  <c r="BF162" i="4"/>
  <c r="BF120" i="11" s="1"/>
  <c r="BC159" i="4"/>
  <c r="BC117" i="11" s="1"/>
  <c r="BA159" i="4"/>
  <c r="BA117" i="11" s="1"/>
  <c r="AY159" i="4"/>
  <c r="AY117" i="11" s="1"/>
  <c r="AU159" i="4"/>
  <c r="AU117" i="11" s="1"/>
  <c r="AS159" i="4"/>
  <c r="AS117" i="11" s="1"/>
  <c r="AQ159" i="4"/>
  <c r="AQ117" i="11" s="1"/>
  <c r="AM159" i="4"/>
  <c r="AM117" i="11" s="1"/>
  <c r="AK159" i="4"/>
  <c r="AK117" i="11" s="1"/>
  <c r="AI159" i="4"/>
  <c r="AI117" i="11" s="1"/>
  <c r="BF158" i="4"/>
  <c r="BF116" i="11" s="1"/>
  <c r="BC155" i="4"/>
  <c r="BC113" i="11" s="1"/>
  <c r="BA155" i="4"/>
  <c r="BA113" i="11" s="1"/>
  <c r="AY155" i="4"/>
  <c r="AY113" i="11" s="1"/>
  <c r="AU155" i="4"/>
  <c r="AU113" i="11" s="1"/>
  <c r="AS155" i="4"/>
  <c r="AS113" i="11" s="1"/>
  <c r="AQ155" i="4"/>
  <c r="AQ113" i="11" s="1"/>
  <c r="AO155" i="4"/>
  <c r="AO113" i="11" s="1"/>
  <c r="AS40" i="4"/>
  <c r="AS39" i="11" s="1"/>
  <c r="AR39"/>
  <c r="AM40" i="4"/>
  <c r="AM39" i="11" s="1"/>
  <c r="AL39"/>
  <c r="AI40" i="4"/>
  <c r="AI39" i="11" s="1"/>
  <c r="AH39"/>
  <c r="BD68"/>
  <c r="BA83" i="4"/>
  <c r="BA68" i="11" s="1"/>
  <c r="AZ68"/>
  <c r="AV68"/>
  <c r="AS83" i="4"/>
  <c r="AS68" i="11" s="1"/>
  <c r="AR68"/>
  <c r="AN68"/>
  <c r="AK83" i="4"/>
  <c r="AK68" i="11" s="1"/>
  <c r="AJ68"/>
  <c r="BC81" i="4"/>
  <c r="BC66" i="11" s="1"/>
  <c r="BB66"/>
  <c r="AY81" i="4"/>
  <c r="AY66" i="11" s="1"/>
  <c r="AX66"/>
  <c r="AU81" i="4"/>
  <c r="AU66" i="11" s="1"/>
  <c r="AT66"/>
  <c r="AQ81" i="4"/>
  <c r="AQ66" i="11" s="1"/>
  <c r="AP66"/>
  <c r="AM81" i="4"/>
  <c r="AM66" i="11" s="1"/>
  <c r="AL66"/>
  <c r="AI81" i="4"/>
  <c r="AI66" i="11" s="1"/>
  <c r="AH66"/>
  <c r="BC79" i="4"/>
  <c r="BC64" i="11" s="1"/>
  <c r="BB64"/>
  <c r="AY79" i="4"/>
  <c r="AY64" i="11" s="1"/>
  <c r="AX64"/>
  <c r="AU79" i="4"/>
  <c r="AU64" i="11" s="1"/>
  <c r="AT64"/>
  <c r="AQ79" i="4"/>
  <c r="AQ64" i="11" s="1"/>
  <c r="AP64"/>
  <c r="AM79" i="4"/>
  <c r="AM64" i="11" s="1"/>
  <c r="AL64"/>
  <c r="AI79" i="4"/>
  <c r="AI64" i="11" s="1"/>
  <c r="AH64"/>
  <c r="BA77" i="4"/>
  <c r="BA62" i="11" s="1"/>
  <c r="AZ62"/>
  <c r="AS77" i="4"/>
  <c r="AS62" i="11" s="1"/>
  <c r="AR62"/>
  <c r="AK77" i="4"/>
  <c r="AK62" i="11" s="1"/>
  <c r="AJ62"/>
  <c r="BC75" i="4"/>
  <c r="BC60" i="11" s="1"/>
  <c r="BB60"/>
  <c r="AY75" i="4"/>
  <c r="AY60" i="11" s="1"/>
  <c r="AX60"/>
  <c r="AU75" i="4"/>
  <c r="AU60" i="11" s="1"/>
  <c r="AT60"/>
  <c r="AQ75" i="4"/>
  <c r="AQ60" i="11" s="1"/>
  <c r="AP60"/>
  <c r="AM75" i="4"/>
  <c r="AM60" i="11" s="1"/>
  <c r="AL60"/>
  <c r="AI75" i="4"/>
  <c r="AI60" i="11" s="1"/>
  <c r="AH60"/>
  <c r="BC73" i="4"/>
  <c r="BC58" i="11" s="1"/>
  <c r="BB58"/>
  <c r="AY73" i="4"/>
  <c r="AY58" i="11" s="1"/>
  <c r="AX58"/>
  <c r="AU73" i="4"/>
  <c r="AU58" i="11" s="1"/>
  <c r="AT58"/>
  <c r="AQ73" i="4"/>
  <c r="AQ58" i="11" s="1"/>
  <c r="AP58"/>
  <c r="AK73" i="4"/>
  <c r="AK58" i="11" s="1"/>
  <c r="AJ58"/>
  <c r="BC71" i="4"/>
  <c r="BC56" i="11" s="1"/>
  <c r="BB56"/>
  <c r="AY71" i="4"/>
  <c r="AY56" i="11" s="1"/>
  <c r="AX56"/>
  <c r="AU71" i="4"/>
  <c r="AU56" i="11" s="1"/>
  <c r="AT56"/>
  <c r="AQ71" i="4"/>
  <c r="AQ56" i="11" s="1"/>
  <c r="AP56"/>
  <c r="AM71" i="4"/>
  <c r="AM56" i="11" s="1"/>
  <c r="AL56"/>
  <c r="AI71" i="4"/>
  <c r="AI56" i="11" s="1"/>
  <c r="AH56"/>
  <c r="BA69" i="4"/>
  <c r="BA54" i="11" s="1"/>
  <c r="AZ54"/>
  <c r="AS69" i="4"/>
  <c r="AS54" i="11" s="1"/>
  <c r="AR54"/>
  <c r="AK69" i="4"/>
  <c r="AK54" i="11" s="1"/>
  <c r="AJ54"/>
  <c r="BC67" i="4"/>
  <c r="BC52" i="11" s="1"/>
  <c r="BB52"/>
  <c r="AY67" i="4"/>
  <c r="AY52" i="11" s="1"/>
  <c r="AX52"/>
  <c r="AU67" i="4"/>
  <c r="AU52" i="11" s="1"/>
  <c r="AT52"/>
  <c r="AQ67" i="4"/>
  <c r="AQ52" i="11" s="1"/>
  <c r="AP52"/>
  <c r="AM67" i="4"/>
  <c r="AM52" i="11" s="1"/>
  <c r="AL52"/>
  <c r="AI67" i="4"/>
  <c r="AI52" i="11" s="1"/>
  <c r="AH52"/>
  <c r="BA65" i="4"/>
  <c r="BA50" i="11" s="1"/>
  <c r="AZ50"/>
  <c r="AS65" i="4"/>
  <c r="AS50" i="11" s="1"/>
  <c r="AR50"/>
  <c r="AK65" i="4"/>
  <c r="AK50" i="11" s="1"/>
  <c r="AJ50"/>
  <c r="BC63" i="4"/>
  <c r="BC48" i="11" s="1"/>
  <c r="BB48"/>
  <c r="AY63" i="4"/>
  <c r="AY48" i="11" s="1"/>
  <c r="AX48"/>
  <c r="AU63" i="4"/>
  <c r="AU48" i="11" s="1"/>
  <c r="AT48"/>
  <c r="AQ63" i="4"/>
  <c r="AQ48" i="11" s="1"/>
  <c r="AP48"/>
  <c r="AM63" i="4"/>
  <c r="AM48" i="11" s="1"/>
  <c r="AL48"/>
  <c r="AI63" i="4"/>
  <c r="AI48" i="11" s="1"/>
  <c r="AH48"/>
  <c r="BA61" i="4"/>
  <c r="BA46" i="11" s="1"/>
  <c r="AZ46"/>
  <c r="AS61" i="4"/>
  <c r="AS46" i="11" s="1"/>
  <c r="AR46"/>
  <c r="AK61" i="4"/>
  <c r="AK46" i="11" s="1"/>
  <c r="AJ46"/>
  <c r="BC59" i="4"/>
  <c r="BC44" i="11" s="1"/>
  <c r="BB44"/>
  <c r="AY59" i="4"/>
  <c r="AY44" i="11" s="1"/>
  <c r="AX44"/>
  <c r="AU59" i="4"/>
  <c r="AU44" i="11" s="1"/>
  <c r="AT44"/>
  <c r="AQ59" i="4"/>
  <c r="AQ44" i="11" s="1"/>
  <c r="AP44"/>
  <c r="AM59" i="4"/>
  <c r="AM44" i="11" s="1"/>
  <c r="AL44"/>
  <c r="AI59" i="4"/>
  <c r="AI44" i="11" s="1"/>
  <c r="AH44"/>
  <c r="BA57" i="4"/>
  <c r="BA42" i="11" s="1"/>
  <c r="AZ42"/>
  <c r="AS57" i="4"/>
  <c r="AS42" i="11" s="1"/>
  <c r="AR42"/>
  <c r="AK57" i="4"/>
  <c r="AK42" i="11" s="1"/>
  <c r="AJ42"/>
  <c r="BC123" i="4"/>
  <c r="BC95" i="11" s="1"/>
  <c r="BB95"/>
  <c r="AY123" i="4"/>
  <c r="AY95" i="11" s="1"/>
  <c r="AX95"/>
  <c r="AU123" i="4"/>
  <c r="AU95" i="11" s="1"/>
  <c r="AT95"/>
  <c r="AQ123" i="4"/>
  <c r="AQ95" i="11" s="1"/>
  <c r="AP95"/>
  <c r="AM123" i="4"/>
  <c r="AM95" i="11" s="1"/>
  <c r="AL95"/>
  <c r="AI123" i="4"/>
  <c r="AI95" i="11" s="1"/>
  <c r="AH95"/>
  <c r="BA121" i="4"/>
  <c r="BA93" i="11" s="1"/>
  <c r="AZ93"/>
  <c r="AS121" i="4"/>
  <c r="AS93" i="11" s="1"/>
  <c r="AR93"/>
  <c r="AK121" i="4"/>
  <c r="AK93" i="11" s="1"/>
  <c r="AJ93"/>
  <c r="BD91"/>
  <c r="BA119" i="4"/>
  <c r="BA91" i="11" s="1"/>
  <c r="AZ91"/>
  <c r="AV91"/>
  <c r="AS119" i="4"/>
  <c r="AS91" i="11" s="1"/>
  <c r="AR91"/>
  <c r="AN91"/>
  <c r="AK119" i="4"/>
  <c r="AK91" i="11" s="1"/>
  <c r="AJ91"/>
  <c r="BC117" i="4"/>
  <c r="BC89" i="11" s="1"/>
  <c r="BB89"/>
  <c r="AY117" i="4"/>
  <c r="AY89" i="11" s="1"/>
  <c r="AX89"/>
  <c r="AU117" i="4"/>
  <c r="AU89" i="11" s="1"/>
  <c r="AT89"/>
  <c r="AQ117" i="4"/>
  <c r="AQ89" i="11" s="1"/>
  <c r="AP89"/>
  <c r="AM117" i="4"/>
  <c r="AM89" i="11" s="1"/>
  <c r="AL89"/>
  <c r="AI117" i="4"/>
  <c r="AI89" i="11" s="1"/>
  <c r="AH89"/>
  <c r="BD87"/>
  <c r="BA115" i="4"/>
  <c r="BA87" i="11" s="1"/>
  <c r="AZ87"/>
  <c r="AV87"/>
  <c r="AS115" i="4"/>
  <c r="AS87" i="11" s="1"/>
  <c r="AR87"/>
  <c r="AN87"/>
  <c r="AK115" i="4"/>
  <c r="AK87" i="11" s="1"/>
  <c r="AJ87"/>
  <c r="BC113" i="4"/>
  <c r="BC85" i="11" s="1"/>
  <c r="BB85"/>
  <c r="AY113" i="4"/>
  <c r="AY85" i="11" s="1"/>
  <c r="AX85"/>
  <c r="AU113" i="4"/>
  <c r="AU85" i="11" s="1"/>
  <c r="AT85"/>
  <c r="AQ113" i="4"/>
  <c r="AQ85" i="11" s="1"/>
  <c r="AP85"/>
  <c r="AM113" i="4"/>
  <c r="AM85" i="11" s="1"/>
  <c r="AL85"/>
  <c r="AI113" i="4"/>
  <c r="AI85" i="11" s="1"/>
  <c r="AH85"/>
  <c r="BE110" i="4"/>
  <c r="BE82" i="11" s="1"/>
  <c r="BD82"/>
  <c r="AV82"/>
  <c r="AO110" i="4"/>
  <c r="AO82" i="11" s="1"/>
  <c r="AN82"/>
  <c r="BD80"/>
  <c r="BA108" i="4"/>
  <c r="BA80" i="11" s="1"/>
  <c r="AZ80"/>
  <c r="AS108" i="4"/>
  <c r="AS80" i="11" s="1"/>
  <c r="AR80"/>
  <c r="AN80"/>
  <c r="AK108" i="4"/>
  <c r="AK80" i="11" s="1"/>
  <c r="AJ80"/>
  <c r="BC105" i="4"/>
  <c r="BC77" i="11" s="1"/>
  <c r="BB77"/>
  <c r="AY105" i="4"/>
  <c r="AY77" i="11" s="1"/>
  <c r="AX77"/>
  <c r="AU105" i="4"/>
  <c r="AU77" i="11" s="1"/>
  <c r="AT77"/>
  <c r="AQ105" i="4"/>
  <c r="AQ77" i="11" s="1"/>
  <c r="AP77"/>
  <c r="AM105" i="4"/>
  <c r="AM77" i="11" s="1"/>
  <c r="AL77"/>
  <c r="AI105" i="4"/>
  <c r="AI77" i="11" s="1"/>
  <c r="AH77"/>
  <c r="BD75"/>
  <c r="BA103" i="4"/>
  <c r="BA75" i="11" s="1"/>
  <c r="AZ75"/>
  <c r="AV75"/>
  <c r="AS103" i="4"/>
  <c r="AS75" i="11" s="1"/>
  <c r="AR75"/>
  <c r="AN75"/>
  <c r="AK103" i="4"/>
  <c r="AK75" i="11" s="1"/>
  <c r="AJ75"/>
  <c r="BC101" i="4"/>
  <c r="BC73" i="11" s="1"/>
  <c r="BB73"/>
  <c r="AY101" i="4"/>
  <c r="AY73" i="11" s="1"/>
  <c r="AX73"/>
  <c r="AU101" i="4"/>
  <c r="AU73" i="11" s="1"/>
  <c r="AT73"/>
  <c r="AQ101" i="4"/>
  <c r="AQ73" i="11" s="1"/>
  <c r="AP73"/>
  <c r="AM101" i="4"/>
  <c r="AM73" i="11" s="1"/>
  <c r="AL73"/>
  <c r="AI101" i="4"/>
  <c r="AI73" i="11" s="1"/>
  <c r="AH73"/>
  <c r="BA166" i="4"/>
  <c r="BA124" i="11" s="1"/>
  <c r="AZ124"/>
  <c r="AS166" i="4"/>
  <c r="AS124" i="11" s="1"/>
  <c r="AR124"/>
  <c r="AK166" i="4"/>
  <c r="AK124" i="11" s="1"/>
  <c r="AJ124"/>
  <c r="BC164" i="4"/>
  <c r="BC122" i="11" s="1"/>
  <c r="BB122"/>
  <c r="AY164" i="4"/>
  <c r="AY122" i="11" s="1"/>
  <c r="AX122"/>
  <c r="AU164" i="4"/>
  <c r="AU122" i="11" s="1"/>
  <c r="AT122"/>
  <c r="AQ164" i="4"/>
  <c r="AQ122" i="11" s="1"/>
  <c r="AP122"/>
  <c r="AM164" i="4"/>
  <c r="AM122" i="11" s="1"/>
  <c r="AL122"/>
  <c r="AI164" i="4"/>
  <c r="AI122" i="11" s="1"/>
  <c r="AH122"/>
  <c r="BA162" i="4"/>
  <c r="BA120" i="11" s="1"/>
  <c r="AZ120"/>
  <c r="AS162" i="4"/>
  <c r="AS120" i="11" s="1"/>
  <c r="AR120"/>
  <c r="AK162" i="4"/>
  <c r="AK120" i="11" s="1"/>
  <c r="AJ120"/>
  <c r="BC160" i="4"/>
  <c r="BC118" i="11" s="1"/>
  <c r="BB118"/>
  <c r="AY160" i="4"/>
  <c r="AY118" i="11" s="1"/>
  <c r="AX118"/>
  <c r="AU160" i="4"/>
  <c r="AU118" i="11" s="1"/>
  <c r="AT118"/>
  <c r="AQ160" i="4"/>
  <c r="AQ118" i="11" s="1"/>
  <c r="AP118"/>
  <c r="AM160" i="4"/>
  <c r="AM118" i="11" s="1"/>
  <c r="AL118"/>
  <c r="AI160" i="4"/>
  <c r="AI118" i="11" s="1"/>
  <c r="AH118"/>
  <c r="BA158" i="4"/>
  <c r="BA116" i="11" s="1"/>
  <c r="AZ116"/>
  <c r="AS158" i="4"/>
  <c r="AS116" i="11" s="1"/>
  <c r="AR116"/>
  <c r="AK158" i="4"/>
  <c r="AK116" i="11" s="1"/>
  <c r="AJ116"/>
  <c r="BD114"/>
  <c r="BA156" i="4"/>
  <c r="BA114" i="11" s="1"/>
  <c r="AZ114"/>
  <c r="AV114"/>
  <c r="AS156" i="4"/>
  <c r="AS114" i="11" s="1"/>
  <c r="AR114"/>
  <c r="AM156" i="4"/>
  <c r="AM114" i="11" s="1"/>
  <c r="AL114"/>
  <c r="AI156" i="4"/>
  <c r="AI114" i="11" s="1"/>
  <c r="AH114"/>
  <c r="BA154" i="4"/>
  <c r="BA112" i="11" s="1"/>
  <c r="AZ112"/>
  <c r="AV112"/>
  <c r="AS154" i="4"/>
  <c r="AS112" i="11" s="1"/>
  <c r="AR112"/>
  <c r="AN112"/>
  <c r="AK154" i="4"/>
  <c r="AK112" i="11" s="1"/>
  <c r="AJ112"/>
  <c r="AU152" i="4"/>
  <c r="AU110" i="11" s="1"/>
  <c r="AT110"/>
  <c r="AQ152" i="4"/>
  <c r="AQ110" i="11" s="1"/>
  <c r="AP110"/>
  <c r="AV152" i="4"/>
  <c r="AV110" i="11" s="1"/>
  <c r="BB109"/>
  <c r="BC151" i="4"/>
  <c r="BC109" i="11" s="1"/>
  <c r="AX109"/>
  <c r="AY151" i="4"/>
  <c r="AY109" i="11" s="1"/>
  <c r="AT109"/>
  <c r="AU151" i="4"/>
  <c r="AU109" i="11" s="1"/>
  <c r="AP109"/>
  <c r="AQ151" i="4"/>
  <c r="AQ109" i="11" s="1"/>
  <c r="AL109"/>
  <c r="AM151" i="4"/>
  <c r="AM109" i="11" s="1"/>
  <c r="AH109"/>
  <c r="AI151" i="4"/>
  <c r="AI109" i="11" s="1"/>
  <c r="BC148" i="4"/>
  <c r="BC106" i="11" s="1"/>
  <c r="BB106"/>
  <c r="AY148" i="4"/>
  <c r="AY106" i="11" s="1"/>
  <c r="AX106"/>
  <c r="BD148" i="4"/>
  <c r="BD106" i="11" s="1"/>
  <c r="AM148" i="4"/>
  <c r="AM106" i="11" s="1"/>
  <c r="AL106"/>
  <c r="AI148" i="4"/>
  <c r="AI106" i="11" s="1"/>
  <c r="AH106"/>
  <c r="AN148" i="4"/>
  <c r="BD105" i="11"/>
  <c r="AZ105"/>
  <c r="BA147" i="4"/>
  <c r="BA105" i="11" s="1"/>
  <c r="AV105"/>
  <c r="AR105"/>
  <c r="AS147" i="4"/>
  <c r="AS105" i="11" s="1"/>
  <c r="AN105"/>
  <c r="AJ105"/>
  <c r="AK147" i="4"/>
  <c r="AK105" i="11" s="1"/>
  <c r="BD104"/>
  <c r="BA146" i="4"/>
  <c r="BA104" i="11" s="1"/>
  <c r="AZ104"/>
  <c r="AV104"/>
  <c r="AS146" i="4"/>
  <c r="AS104" i="11" s="1"/>
  <c r="AR104"/>
  <c r="AN104"/>
  <c r="BF146" i="4"/>
  <c r="BF104" i="11" s="1"/>
  <c r="AK146" i="4"/>
  <c r="AK104" i="11" s="1"/>
  <c r="AJ104"/>
  <c r="AU144" i="4"/>
  <c r="AU102" i="11" s="1"/>
  <c r="AT102"/>
  <c r="AQ144" i="4"/>
  <c r="AQ102" i="11" s="1"/>
  <c r="AP102"/>
  <c r="AV144" i="4"/>
  <c r="AV102" i="11" s="1"/>
  <c r="BB101"/>
  <c r="BC143" i="4"/>
  <c r="BC101" i="11" s="1"/>
  <c r="AX101"/>
  <c r="AY143" i="4"/>
  <c r="AY101" i="11" s="1"/>
  <c r="AT101"/>
  <c r="AU143" i="4"/>
  <c r="AU101" i="11" s="1"/>
  <c r="AP101"/>
  <c r="AQ143" i="4"/>
  <c r="AQ101" i="11" s="1"/>
  <c r="AL101"/>
  <c r="AM143" i="4"/>
  <c r="AM101" i="11" s="1"/>
  <c r="AH101"/>
  <c r="AI143" i="4"/>
  <c r="AI101" i="11" s="1"/>
  <c r="BC140" i="4"/>
  <c r="BC98" i="11" s="1"/>
  <c r="BB98"/>
  <c r="AY140" i="4"/>
  <c r="AY98" i="11" s="1"/>
  <c r="AX98"/>
  <c r="BD140" i="4"/>
  <c r="BD98" i="11" s="1"/>
  <c r="AM140" i="4"/>
  <c r="AM98" i="11" s="1"/>
  <c r="AL98"/>
  <c r="AI140" i="4"/>
  <c r="AI98" i="11" s="1"/>
  <c r="AH98"/>
  <c r="AN140" i="4"/>
  <c r="AO140" s="1"/>
  <c r="BD97" i="11"/>
  <c r="AZ97"/>
  <c r="BA139" i="4"/>
  <c r="BA97" i="11" s="1"/>
  <c r="AV97"/>
  <c r="AR97"/>
  <c r="AS139" i="4"/>
  <c r="AS97" i="11" s="1"/>
  <c r="AN97"/>
  <c r="AJ97"/>
  <c r="AK139" i="4"/>
  <c r="AK97" i="11" s="1"/>
  <c r="BC210" i="4"/>
  <c r="BC154" i="11" s="1"/>
  <c r="BB154"/>
  <c r="AY210" i="4"/>
  <c r="AY154" i="11" s="1"/>
  <c r="AX154"/>
  <c r="BD210" i="4"/>
  <c r="BD154" i="11" s="1"/>
  <c r="AM210" i="4"/>
  <c r="AM154" i="11" s="1"/>
  <c r="AL154"/>
  <c r="AI210" i="4"/>
  <c r="AI154" i="11" s="1"/>
  <c r="AH154"/>
  <c r="AN210" i="4"/>
  <c r="BD153" i="11"/>
  <c r="AZ153"/>
  <c r="BA209" i="4"/>
  <c r="BA153" i="11" s="1"/>
  <c r="AV153"/>
  <c r="AR153"/>
  <c r="AS209" i="4"/>
  <c r="AS153" i="11" s="1"/>
  <c r="AN153"/>
  <c r="AJ153"/>
  <c r="AK209" i="4"/>
  <c r="AK153" i="11" s="1"/>
  <c r="BD152"/>
  <c r="BA208" i="4"/>
  <c r="BA152" i="11" s="1"/>
  <c r="AZ152"/>
  <c r="AV152"/>
  <c r="AS208" i="4"/>
  <c r="AS152" i="11" s="1"/>
  <c r="AR152"/>
  <c r="AN152"/>
  <c r="BF208" i="4"/>
  <c r="BF152" i="11" s="1"/>
  <c r="AK208" i="4"/>
  <c r="AK152" i="11" s="1"/>
  <c r="AJ152"/>
  <c r="AU206" i="4"/>
  <c r="AU150" i="11" s="1"/>
  <c r="AT150"/>
  <c r="AQ206" i="4"/>
  <c r="AQ150" i="11" s="1"/>
  <c r="AP150"/>
  <c r="AV206" i="4"/>
  <c r="AV150" i="11" s="1"/>
  <c r="BB149"/>
  <c r="BC205" i="4"/>
  <c r="BC149" i="11" s="1"/>
  <c r="AX149"/>
  <c r="AY205" i="4"/>
  <c r="AY149" i="11" s="1"/>
  <c r="AT149"/>
  <c r="AU205" i="4"/>
  <c r="AU149" i="11" s="1"/>
  <c r="AP149"/>
  <c r="AQ205" i="4"/>
  <c r="AQ149" i="11" s="1"/>
  <c r="AL149"/>
  <c r="AM205" i="4"/>
  <c r="AM149" i="11" s="1"/>
  <c r="AH149"/>
  <c r="AI205" i="4"/>
  <c r="AI149" i="11" s="1"/>
  <c r="BC202" i="4"/>
  <c r="BC146" i="11" s="1"/>
  <c r="BB146"/>
  <c r="AY202" i="4"/>
  <c r="AY146" i="11" s="1"/>
  <c r="AX146"/>
  <c r="BD202" i="4"/>
  <c r="BD146" i="11" s="1"/>
  <c r="AM202" i="4"/>
  <c r="AM146" i="11" s="1"/>
  <c r="AL146"/>
  <c r="AI202" i="4"/>
  <c r="AI146" i="11" s="1"/>
  <c r="AH146"/>
  <c r="AN202" i="4"/>
  <c r="BD145" i="11"/>
  <c r="AZ145"/>
  <c r="BA201" i="4"/>
  <c r="BA145" i="11" s="1"/>
  <c r="AV145"/>
  <c r="AR145"/>
  <c r="AS201" i="4"/>
  <c r="AS145" i="11" s="1"/>
  <c r="AN145"/>
  <c r="BD141"/>
  <c r="AN141"/>
  <c r="BF197" i="4"/>
  <c r="BF141" i="11" s="1"/>
  <c r="BD137"/>
  <c r="AN137"/>
  <c r="BF193" i="4"/>
  <c r="BF137" i="11" s="1"/>
  <c r="BD133"/>
  <c r="AN133"/>
  <c r="BD129"/>
  <c r="AN129"/>
  <c r="BF185" i="4"/>
  <c r="BF129" i="11" s="1"/>
  <c r="AV180"/>
  <c r="AV176"/>
  <c r="AN158"/>
  <c r="BF228" i="4"/>
  <c r="BF158" i="11" s="1"/>
  <c r="AN227"/>
  <c r="BD223"/>
  <c r="AN223"/>
  <c r="BF321" i="4"/>
  <c r="BF223" i="11" s="1"/>
  <c r="BD219"/>
  <c r="AN219"/>
  <c r="BF317" i="4"/>
  <c r="BF219" i="11" s="1"/>
  <c r="BD215"/>
  <c r="AN215"/>
  <c r="BF313" i="4"/>
  <c r="BF215" i="11" s="1"/>
  <c r="BD154" i="4"/>
  <c r="BF151"/>
  <c r="BF143"/>
  <c r="BF205"/>
  <c r="AU154"/>
  <c r="AU112" i="11" s="1"/>
  <c r="AT112"/>
  <c r="AQ154" i="4"/>
  <c r="AQ112" i="11" s="1"/>
  <c r="AP112"/>
  <c r="AM154" i="4"/>
  <c r="AM112" i="11" s="1"/>
  <c r="AL112"/>
  <c r="AI154" i="4"/>
  <c r="AI112" i="11" s="1"/>
  <c r="AH112"/>
  <c r="BA152" i="4"/>
  <c r="BA110" i="11" s="1"/>
  <c r="AZ110"/>
  <c r="AS152" i="4"/>
  <c r="AS110" i="11" s="1"/>
  <c r="AR110"/>
  <c r="AK152" i="4"/>
  <c r="AK110" i="11" s="1"/>
  <c r="AJ110"/>
  <c r="BC150" i="4"/>
  <c r="BC108" i="11" s="1"/>
  <c r="BB108"/>
  <c r="AY150" i="4"/>
  <c r="AY108" i="11" s="1"/>
  <c r="AX108"/>
  <c r="AU150" i="4"/>
  <c r="AU108" i="11" s="1"/>
  <c r="AT108"/>
  <c r="AQ150" i="4"/>
  <c r="AQ108" i="11" s="1"/>
  <c r="AP108"/>
  <c r="AM150" i="4"/>
  <c r="AM108" i="11" s="1"/>
  <c r="AL108"/>
  <c r="AI150" i="4"/>
  <c r="AI108" i="11" s="1"/>
  <c r="AH108"/>
  <c r="BA148" i="4"/>
  <c r="BA106" i="11" s="1"/>
  <c r="AZ106"/>
  <c r="AS148" i="4"/>
  <c r="AS106" i="11" s="1"/>
  <c r="AR106"/>
  <c r="AK148" i="4"/>
  <c r="AK106" i="11" s="1"/>
  <c r="AJ106"/>
  <c r="BC146" i="4"/>
  <c r="BC104" i="11" s="1"/>
  <c r="BB104"/>
  <c r="AY146" i="4"/>
  <c r="AY104" i="11" s="1"/>
  <c r="AX104"/>
  <c r="AU146" i="4"/>
  <c r="AU104" i="11" s="1"/>
  <c r="AT104"/>
  <c r="AQ146" i="4"/>
  <c r="AQ104" i="11" s="1"/>
  <c r="AP104"/>
  <c r="AM146" i="4"/>
  <c r="AM104" i="11" s="1"/>
  <c r="AL104"/>
  <c r="AI146" i="4"/>
  <c r="AI104" i="11" s="1"/>
  <c r="AH104"/>
  <c r="BA144" i="4"/>
  <c r="BA102" i="11" s="1"/>
  <c r="AZ102"/>
  <c r="AS144" i="4"/>
  <c r="AS102" i="11" s="1"/>
  <c r="AR102"/>
  <c r="AK144" i="4"/>
  <c r="AK102" i="11" s="1"/>
  <c r="AJ102"/>
  <c r="BC142" i="4"/>
  <c r="BC100" i="11" s="1"/>
  <c r="BB100"/>
  <c r="AY142" i="4"/>
  <c r="AY100" i="11" s="1"/>
  <c r="AX100"/>
  <c r="AU142" i="4"/>
  <c r="AU100" i="11" s="1"/>
  <c r="AT100"/>
  <c r="AQ142" i="4"/>
  <c r="AQ100" i="11" s="1"/>
  <c r="AP100"/>
  <c r="AM142" i="4"/>
  <c r="AM100" i="11" s="1"/>
  <c r="AL100"/>
  <c r="AI142" i="4"/>
  <c r="AI100" i="11" s="1"/>
  <c r="AH100"/>
  <c r="BA140" i="4"/>
  <c r="BA98" i="11" s="1"/>
  <c r="AZ98"/>
  <c r="AS140" i="4"/>
  <c r="AS98" i="11" s="1"/>
  <c r="AR98"/>
  <c r="AK140" i="4"/>
  <c r="AK98" i="11" s="1"/>
  <c r="AJ98"/>
  <c r="BA210" i="4"/>
  <c r="BA154" i="11" s="1"/>
  <c r="AZ154"/>
  <c r="AS210" i="4"/>
  <c r="AS154" i="11" s="1"/>
  <c r="AR154"/>
  <c r="AK210" i="4"/>
  <c r="AK154" i="11" s="1"/>
  <c r="AJ154"/>
  <c r="BC208" i="4"/>
  <c r="BC152" i="11" s="1"/>
  <c r="BB152"/>
  <c r="AY208" i="4"/>
  <c r="AY152" i="11" s="1"/>
  <c r="AX152"/>
  <c r="AU208" i="4"/>
  <c r="AU152" i="11" s="1"/>
  <c r="AT152"/>
  <c r="AQ208" i="4"/>
  <c r="AQ152" i="11" s="1"/>
  <c r="AP152"/>
  <c r="AM208" i="4"/>
  <c r="AM152" i="11" s="1"/>
  <c r="AL152"/>
  <c r="AI208" i="4"/>
  <c r="AI152" i="11" s="1"/>
  <c r="AH152"/>
  <c r="BA206" i="4"/>
  <c r="BA150" i="11" s="1"/>
  <c r="AZ150"/>
  <c r="AS206" i="4"/>
  <c r="AS150" i="11" s="1"/>
  <c r="AR150"/>
  <c r="AK206" i="4"/>
  <c r="AK150" i="11" s="1"/>
  <c r="AJ150"/>
  <c r="BC204" i="4"/>
  <c r="BC148" i="11" s="1"/>
  <c r="BB148"/>
  <c r="AY204" i="4"/>
  <c r="AY148" i="11" s="1"/>
  <c r="AX148"/>
  <c r="AU204" i="4"/>
  <c r="AU148" i="11" s="1"/>
  <c r="AT148"/>
  <c r="AQ204" i="4"/>
  <c r="AQ148" i="11" s="1"/>
  <c r="AP148"/>
  <c r="AM204" i="4"/>
  <c r="AM148" i="11" s="1"/>
  <c r="AL148"/>
  <c r="AI204" i="4"/>
  <c r="AI148" i="11" s="1"/>
  <c r="AH148"/>
  <c r="BA202" i="4"/>
  <c r="BA146" i="11" s="1"/>
  <c r="AZ146"/>
  <c r="AS202" i="4"/>
  <c r="AS146" i="11" s="1"/>
  <c r="AR146"/>
  <c r="AK202" i="4"/>
  <c r="AK146" i="11" s="1"/>
  <c r="AJ146"/>
  <c r="BC200" i="4"/>
  <c r="BC144" i="11" s="1"/>
  <c r="BB144"/>
  <c r="AY200" i="4"/>
  <c r="AY144" i="11" s="1"/>
  <c r="AX144"/>
  <c r="AU200" i="4"/>
  <c r="AU144" i="11" s="1"/>
  <c r="AT144"/>
  <c r="AQ200" i="4"/>
  <c r="AQ144" i="11" s="1"/>
  <c r="AP144"/>
  <c r="AM200" i="4"/>
  <c r="AM144" i="11" s="1"/>
  <c r="AL144"/>
  <c r="AI200" i="4"/>
  <c r="AI144" i="11" s="1"/>
  <c r="AH144"/>
  <c r="AI199" i="4"/>
  <c r="AI143" i="11" s="1"/>
  <c r="AH143"/>
  <c r="BA197" i="4"/>
  <c r="BA141" i="11" s="1"/>
  <c r="AZ141"/>
  <c r="AS197" i="4"/>
  <c r="AS141" i="11" s="1"/>
  <c r="AR141"/>
  <c r="AK197" i="4"/>
  <c r="AK141" i="11" s="1"/>
  <c r="AJ141"/>
  <c r="BC195" i="4"/>
  <c r="BC139" i="11" s="1"/>
  <c r="BB139"/>
  <c r="AY195" i="4"/>
  <c r="AY139" i="11" s="1"/>
  <c r="AX139"/>
  <c r="AU195" i="4"/>
  <c r="AU139" i="11" s="1"/>
  <c r="AT139"/>
  <c r="AQ195" i="4"/>
  <c r="AQ139" i="11" s="1"/>
  <c r="AP139"/>
  <c r="AM195" i="4"/>
  <c r="AM139" i="11" s="1"/>
  <c r="AL139"/>
  <c r="AI195" i="4"/>
  <c r="AI139" i="11" s="1"/>
  <c r="AH139"/>
  <c r="BA193" i="4"/>
  <c r="BA137" i="11" s="1"/>
  <c r="AZ137"/>
  <c r="AS193" i="4"/>
  <c r="AS137" i="11" s="1"/>
  <c r="AR137"/>
  <c r="AK193" i="4"/>
  <c r="AK137" i="11" s="1"/>
  <c r="AJ137"/>
  <c r="BC191" i="4"/>
  <c r="BC135" i="11" s="1"/>
  <c r="BB135"/>
  <c r="AY191" i="4"/>
  <c r="AY135" i="11" s="1"/>
  <c r="AX135"/>
  <c r="AU191" i="4"/>
  <c r="AU135" i="11" s="1"/>
  <c r="AT135"/>
  <c r="AQ191" i="4"/>
  <c r="AQ135" i="11" s="1"/>
  <c r="AP135"/>
  <c r="AM191" i="4"/>
  <c r="AM135" i="11" s="1"/>
  <c r="AL135"/>
  <c r="AI191" i="4"/>
  <c r="AI135" i="11" s="1"/>
  <c r="AH135"/>
  <c r="BA189" i="4"/>
  <c r="BA133" i="11" s="1"/>
  <c r="AZ133"/>
  <c r="AS189" i="4"/>
  <c r="AS133" i="11" s="1"/>
  <c r="AR133"/>
  <c r="AK189" i="4"/>
  <c r="AK133" i="11" s="1"/>
  <c r="AJ133"/>
  <c r="BC187" i="4"/>
  <c r="BC131" i="11" s="1"/>
  <c r="BB131"/>
  <c r="AY187" i="4"/>
  <c r="AY131" i="11" s="1"/>
  <c r="AX131"/>
  <c r="AU187" i="4"/>
  <c r="AU131" i="11" s="1"/>
  <c r="AT131"/>
  <c r="AQ187" i="4"/>
  <c r="AQ131" i="11" s="1"/>
  <c r="AP131"/>
  <c r="AM187" i="4"/>
  <c r="AM131" i="11" s="1"/>
  <c r="AL131"/>
  <c r="AI187" i="4"/>
  <c r="AI131" i="11" s="1"/>
  <c r="AH131"/>
  <c r="BA185" i="4"/>
  <c r="BA129" i="11" s="1"/>
  <c r="AZ129"/>
  <c r="AS185" i="4"/>
  <c r="AS129" i="11" s="1"/>
  <c r="AR129"/>
  <c r="AK185" i="4"/>
  <c r="AK129" i="11" s="1"/>
  <c r="AJ129"/>
  <c r="BC183" i="4"/>
  <c r="BC127" i="11" s="1"/>
  <c r="BB127"/>
  <c r="AY183" i="4"/>
  <c r="AY127" i="11" s="1"/>
  <c r="AX127"/>
  <c r="AU183" i="4"/>
  <c r="AU127" i="11" s="1"/>
  <c r="AT127"/>
  <c r="AQ183" i="4"/>
  <c r="AQ127" i="11" s="1"/>
  <c r="AP127"/>
  <c r="AM183" i="4"/>
  <c r="AM127" i="11" s="1"/>
  <c r="AL127"/>
  <c r="AI183" i="4"/>
  <c r="AI127" i="11" s="1"/>
  <c r="AH127"/>
  <c r="BC252" i="4"/>
  <c r="BC182" i="11" s="1"/>
  <c r="BB182"/>
  <c r="AY252" i="4"/>
  <c r="AY182" i="11" s="1"/>
  <c r="AX182"/>
  <c r="AU252" i="4"/>
  <c r="AU182" i="11" s="1"/>
  <c r="AT182"/>
  <c r="AQ252" i="4"/>
  <c r="AQ182" i="11" s="1"/>
  <c r="AP182"/>
  <c r="AM252" i="4"/>
  <c r="AM182" i="11" s="1"/>
  <c r="AL182"/>
  <c r="AI252" i="4"/>
  <c r="AI182" i="11" s="1"/>
  <c r="AH182"/>
  <c r="BA250" i="4"/>
  <c r="BA180" i="11" s="1"/>
  <c r="AZ180"/>
  <c r="AS250" i="4"/>
  <c r="AS180" i="11" s="1"/>
  <c r="AR180"/>
  <c r="AK250" i="4"/>
  <c r="AK180" i="11" s="1"/>
  <c r="AJ180"/>
  <c r="BC248" i="4"/>
  <c r="BC178" i="11" s="1"/>
  <c r="BB178"/>
  <c r="AY248" i="4"/>
  <c r="AY178" i="11" s="1"/>
  <c r="AX178"/>
  <c r="AU248" i="4"/>
  <c r="AU178" i="11" s="1"/>
  <c r="AT178"/>
  <c r="AQ248" i="4"/>
  <c r="AQ178" i="11" s="1"/>
  <c r="AP178"/>
  <c r="AM248" i="4"/>
  <c r="AM178" i="11" s="1"/>
  <c r="AL178"/>
  <c r="AI248" i="4"/>
  <c r="AI178" i="11" s="1"/>
  <c r="AH178"/>
  <c r="BA246" i="4"/>
  <c r="BA176" i="11" s="1"/>
  <c r="AZ176"/>
  <c r="AS246" i="4"/>
  <c r="AS176" i="11" s="1"/>
  <c r="AR176"/>
  <c r="AK246" i="4"/>
  <c r="AK176" i="11" s="1"/>
  <c r="AJ176"/>
  <c r="BA244" i="4"/>
  <c r="BA174" i="11" s="1"/>
  <c r="AZ174"/>
  <c r="AS244" i="4"/>
  <c r="AS174" i="11" s="1"/>
  <c r="AR174"/>
  <c r="AK244" i="4"/>
  <c r="AK174" i="11" s="1"/>
  <c r="AJ174"/>
  <c r="BC242" i="4"/>
  <c r="BC172" i="11" s="1"/>
  <c r="BB172"/>
  <c r="AY242" i="4"/>
  <c r="AY172" i="11" s="1"/>
  <c r="AX172"/>
  <c r="AS242" i="4"/>
  <c r="AS172" i="11" s="1"/>
  <c r="AR172"/>
  <c r="AM242" i="4"/>
  <c r="AM172" i="11" s="1"/>
  <c r="AL172"/>
  <c r="AI242" i="4"/>
  <c r="AI172" i="11" s="1"/>
  <c r="AH172"/>
  <c r="BA240" i="4"/>
  <c r="BA170" i="11" s="1"/>
  <c r="AZ170"/>
  <c r="AU240" i="4"/>
  <c r="AU170" i="11" s="1"/>
  <c r="AT170"/>
  <c r="AQ240" i="4"/>
  <c r="AQ170" i="11" s="1"/>
  <c r="AP170"/>
  <c r="AK240" i="4"/>
  <c r="AK170" i="11" s="1"/>
  <c r="AJ170"/>
  <c r="BC238" i="4"/>
  <c r="BC168" i="11" s="1"/>
  <c r="BB168"/>
  <c r="AY238" i="4"/>
  <c r="AY168" i="11" s="1"/>
  <c r="AX168"/>
  <c r="AS238" i="4"/>
  <c r="AS168" i="11" s="1"/>
  <c r="AR168"/>
  <c r="AM238" i="4"/>
  <c r="AM168" i="11" s="1"/>
  <c r="AL168"/>
  <c r="AI238" i="4"/>
  <c r="AI168" i="11" s="1"/>
  <c r="AH168"/>
  <c r="BA236" i="4"/>
  <c r="BA166" i="11" s="1"/>
  <c r="AZ166"/>
  <c r="AU236" i="4"/>
  <c r="AU166" i="11" s="1"/>
  <c r="AT166"/>
  <c r="AQ236" i="4"/>
  <c r="AQ166" i="11" s="1"/>
  <c r="AP166"/>
  <c r="AK236" i="4"/>
  <c r="AK166" i="11" s="1"/>
  <c r="AJ166"/>
  <c r="BC234" i="4"/>
  <c r="BC164" i="11" s="1"/>
  <c r="BB164"/>
  <c r="AY234" i="4"/>
  <c r="AY164" i="11" s="1"/>
  <c r="AX164"/>
  <c r="AS234" i="4"/>
  <c r="AS164" i="11" s="1"/>
  <c r="AR164"/>
  <c r="AM234" i="4"/>
  <c r="AM164" i="11" s="1"/>
  <c r="AL164"/>
  <c r="AI234" i="4"/>
  <c r="AI164" i="11" s="1"/>
  <c r="AH164"/>
  <c r="BA232" i="4"/>
  <c r="BA162" i="11" s="1"/>
  <c r="AZ162"/>
  <c r="AU232" i="4"/>
  <c r="AU162" i="11" s="1"/>
  <c r="AT162"/>
  <c r="AQ232" i="4"/>
  <c r="AQ162" i="11" s="1"/>
  <c r="AP162"/>
  <c r="AK232" i="4"/>
  <c r="AK162" i="11" s="1"/>
  <c r="AJ162"/>
  <c r="BC230" i="4"/>
  <c r="BC160" i="11" s="1"/>
  <c r="BB160"/>
  <c r="AY230" i="4"/>
  <c r="AY160" i="11" s="1"/>
  <c r="AX160"/>
  <c r="AU230" i="4"/>
  <c r="AU160" i="11" s="1"/>
  <c r="AT160"/>
  <c r="AQ230" i="4"/>
  <c r="AQ160" i="11" s="1"/>
  <c r="AP160"/>
  <c r="AM230" i="4"/>
  <c r="AM160" i="11" s="1"/>
  <c r="AL160"/>
  <c r="AI230" i="4"/>
  <c r="AI160" i="11" s="1"/>
  <c r="AH160"/>
  <c r="BA228" i="4"/>
  <c r="BA158" i="11" s="1"/>
  <c r="AZ158"/>
  <c r="AS228" i="4"/>
  <c r="AS158" i="11" s="1"/>
  <c r="AR158"/>
  <c r="AK228" i="4"/>
  <c r="AK158" i="11" s="1"/>
  <c r="AJ158"/>
  <c r="BC226" i="4"/>
  <c r="BC156" i="11" s="1"/>
  <c r="BB156"/>
  <c r="AY226" i="4"/>
  <c r="AY156" i="11" s="1"/>
  <c r="AX156"/>
  <c r="AU226" i="4"/>
  <c r="AU156" i="11" s="1"/>
  <c r="AT156"/>
  <c r="AQ226" i="4"/>
  <c r="AQ156" i="11" s="1"/>
  <c r="AP156"/>
  <c r="AM226" i="4"/>
  <c r="AM156" i="11" s="1"/>
  <c r="AL156"/>
  <c r="AI226" i="4"/>
  <c r="AI156" i="11" s="1"/>
  <c r="AH156"/>
  <c r="BC294" i="4"/>
  <c r="BC210" i="11" s="1"/>
  <c r="BB210"/>
  <c r="AY294" i="4"/>
  <c r="AY210" i="11" s="1"/>
  <c r="AX210"/>
  <c r="AU294" i="4"/>
  <c r="AU210" i="11" s="1"/>
  <c r="AT210"/>
  <c r="AQ294" i="4"/>
  <c r="AQ210" i="11" s="1"/>
  <c r="AP210"/>
  <c r="AM294" i="4"/>
  <c r="AM210" i="11" s="1"/>
  <c r="AL210"/>
  <c r="AI294" i="4"/>
  <c r="AI210" i="11" s="1"/>
  <c r="AH210"/>
  <c r="BA292" i="4"/>
  <c r="BA208" i="11" s="1"/>
  <c r="AZ208"/>
  <c r="AS292" i="4"/>
  <c r="AS208" i="11" s="1"/>
  <c r="AR208"/>
  <c r="AK292" i="4"/>
  <c r="AK208" i="11" s="1"/>
  <c r="AJ208"/>
  <c r="BC290" i="4"/>
  <c r="BC206" i="11" s="1"/>
  <c r="BB206"/>
  <c r="AY290" i="4"/>
  <c r="AY206" i="11" s="1"/>
  <c r="AX206"/>
  <c r="AU290" i="4"/>
  <c r="AU206" i="11" s="1"/>
  <c r="AT206"/>
  <c r="AQ290" i="4"/>
  <c r="AQ206" i="11" s="1"/>
  <c r="AP206"/>
  <c r="AM290" i="4"/>
  <c r="AM206" i="11" s="1"/>
  <c r="AL206"/>
  <c r="AI290" i="4"/>
  <c r="AI206" i="11" s="1"/>
  <c r="AH206"/>
  <c r="BA288" i="4"/>
  <c r="BA204" i="11" s="1"/>
  <c r="AZ204"/>
  <c r="AS288" i="4"/>
  <c r="AS204" i="11" s="1"/>
  <c r="AR204"/>
  <c r="AK288" i="4"/>
  <c r="AK204" i="11" s="1"/>
  <c r="AJ204"/>
  <c r="BC286" i="4"/>
  <c r="BC202" i="11" s="1"/>
  <c r="BB202"/>
  <c r="AY286" i="4"/>
  <c r="AY202" i="11" s="1"/>
  <c r="AX202"/>
  <c r="AU286" i="4"/>
  <c r="AU202" i="11" s="1"/>
  <c r="AT202"/>
  <c r="AQ286" i="4"/>
  <c r="AQ202" i="11" s="1"/>
  <c r="AP202"/>
  <c r="AM286" i="4"/>
  <c r="AM202" i="11" s="1"/>
  <c r="AL202"/>
  <c r="AI286" i="4"/>
  <c r="AI202" i="11" s="1"/>
  <c r="AH202"/>
  <c r="AI285" i="4"/>
  <c r="AI201" i="11" s="1"/>
  <c r="AH201"/>
  <c r="BC283" i="4"/>
  <c r="BC199" i="11" s="1"/>
  <c r="BB199"/>
  <c r="AY283" i="4"/>
  <c r="AY199" i="11" s="1"/>
  <c r="AX199"/>
  <c r="AU283" i="4"/>
  <c r="AU199" i="11" s="1"/>
  <c r="AT199"/>
  <c r="AQ283" i="4"/>
  <c r="AQ199" i="11" s="1"/>
  <c r="AP199"/>
  <c r="AM283" i="4"/>
  <c r="AM199" i="11" s="1"/>
  <c r="AL199"/>
  <c r="AI283" i="4"/>
  <c r="AI199" i="11" s="1"/>
  <c r="AH199"/>
  <c r="BA281" i="4"/>
  <c r="BA197" i="11" s="1"/>
  <c r="AZ197"/>
  <c r="AS281" i="4"/>
  <c r="AS197" i="11" s="1"/>
  <c r="AR197"/>
  <c r="AK281" i="4"/>
  <c r="AK197" i="11" s="1"/>
  <c r="AJ197"/>
  <c r="BC279" i="4"/>
  <c r="BC195" i="11" s="1"/>
  <c r="BB195"/>
  <c r="AY279" i="4"/>
  <c r="AY195" i="11" s="1"/>
  <c r="AX195"/>
  <c r="AU279" i="4"/>
  <c r="AU195" i="11" s="1"/>
  <c r="AT195"/>
  <c r="AQ279" i="4"/>
  <c r="AQ195" i="11" s="1"/>
  <c r="AP195"/>
  <c r="AM279" i="4"/>
  <c r="AM195" i="11" s="1"/>
  <c r="AL195"/>
  <c r="AI279" i="4"/>
  <c r="AI195" i="11" s="1"/>
  <c r="AH195"/>
  <c r="BA277" i="4"/>
  <c r="BA193" i="11" s="1"/>
  <c r="AZ193"/>
  <c r="AS277" i="4"/>
  <c r="AS193" i="11" s="1"/>
  <c r="AR193"/>
  <c r="AK277" i="4"/>
  <c r="AK193" i="11" s="1"/>
  <c r="AJ193"/>
  <c r="BC275" i="4"/>
  <c r="BC191" i="11" s="1"/>
  <c r="BB191"/>
  <c r="AY275" i="4"/>
  <c r="AY191" i="11" s="1"/>
  <c r="AX191"/>
  <c r="AU275" i="4"/>
  <c r="AU191" i="11" s="1"/>
  <c r="AT191"/>
  <c r="AQ275" i="4"/>
  <c r="AQ191" i="11" s="1"/>
  <c r="AP191"/>
  <c r="AM275" i="4"/>
  <c r="AM191" i="11" s="1"/>
  <c r="AL191"/>
  <c r="AI275" i="4"/>
  <c r="AI191" i="11" s="1"/>
  <c r="AH191"/>
  <c r="BA273" i="4"/>
  <c r="BA189" i="11" s="1"/>
  <c r="AZ189"/>
  <c r="AS273" i="4"/>
  <c r="AS189" i="11" s="1"/>
  <c r="AR189"/>
  <c r="AK273" i="4"/>
  <c r="AK189" i="11" s="1"/>
  <c r="AJ189"/>
  <c r="BC271" i="4"/>
  <c r="BC187" i="11" s="1"/>
  <c r="BB187"/>
  <c r="AY271" i="4"/>
  <c r="AY187" i="11" s="1"/>
  <c r="AX187"/>
  <c r="AU271" i="4"/>
  <c r="AU187" i="11" s="1"/>
  <c r="AT187"/>
  <c r="AQ271" i="4"/>
  <c r="AQ187" i="11" s="1"/>
  <c r="AP187"/>
  <c r="AM271" i="4"/>
  <c r="AM187" i="11" s="1"/>
  <c r="AL187"/>
  <c r="AI271" i="4"/>
  <c r="AI187" i="11" s="1"/>
  <c r="AH187"/>
  <c r="BA269" i="4"/>
  <c r="BA185" i="11" s="1"/>
  <c r="AZ185"/>
  <c r="AS269" i="4"/>
  <c r="AS185" i="11" s="1"/>
  <c r="AR185"/>
  <c r="AK269" i="4"/>
  <c r="AK185" i="11" s="1"/>
  <c r="AJ185"/>
  <c r="AK325" i="4"/>
  <c r="AK227" i="11" s="1"/>
  <c r="AJ227"/>
  <c r="BC323" i="4"/>
  <c r="BC225" i="11" s="1"/>
  <c r="BB225"/>
  <c r="AY323" i="4"/>
  <c r="AY225" i="11" s="1"/>
  <c r="AX225"/>
  <c r="AU323" i="4"/>
  <c r="AU225" i="11" s="1"/>
  <c r="AT225"/>
  <c r="AQ323" i="4"/>
  <c r="AQ225" i="11" s="1"/>
  <c r="AP225"/>
  <c r="AM323" i="4"/>
  <c r="AM225" i="11" s="1"/>
  <c r="AL225"/>
  <c r="AI323" i="4"/>
  <c r="AI225" i="11" s="1"/>
  <c r="AH225"/>
  <c r="BA321" i="4"/>
  <c r="BA223" i="11" s="1"/>
  <c r="AZ223"/>
  <c r="AS321" i="4"/>
  <c r="AS223" i="11" s="1"/>
  <c r="AR223"/>
  <c r="AK321" i="4"/>
  <c r="AK223" i="11" s="1"/>
  <c r="AJ223"/>
  <c r="BC319" i="4"/>
  <c r="BC221" i="11" s="1"/>
  <c r="BB221"/>
  <c r="AY319" i="4"/>
  <c r="AY221" i="11" s="1"/>
  <c r="AX221"/>
  <c r="AU319" i="4"/>
  <c r="AU221" i="11" s="1"/>
  <c r="AT221"/>
  <c r="AQ319" i="4"/>
  <c r="AQ221" i="11" s="1"/>
  <c r="AP221"/>
  <c r="AM319" i="4"/>
  <c r="AM221" i="11" s="1"/>
  <c r="AL221"/>
  <c r="AI319" i="4"/>
  <c r="AI221" i="11" s="1"/>
  <c r="AH221"/>
  <c r="BA317" i="4"/>
  <c r="BA219" i="11" s="1"/>
  <c r="AZ219"/>
  <c r="AS317" i="4"/>
  <c r="AS219" i="11" s="1"/>
  <c r="AR219"/>
  <c r="AK317" i="4"/>
  <c r="AK219" i="11" s="1"/>
  <c r="AJ219"/>
  <c r="BC315" i="4"/>
  <c r="BC217" i="11" s="1"/>
  <c r="BB217"/>
  <c r="AY315" i="4"/>
  <c r="AY217" i="11" s="1"/>
  <c r="AX217"/>
  <c r="AU315" i="4"/>
  <c r="AU217" i="11" s="1"/>
  <c r="AT217"/>
  <c r="AQ315" i="4"/>
  <c r="AQ217" i="11" s="1"/>
  <c r="AP217"/>
  <c r="AM315" i="4"/>
  <c r="AM217" i="11" s="1"/>
  <c r="AL217"/>
  <c r="AI315" i="4"/>
  <c r="AI217" i="11" s="1"/>
  <c r="AH217"/>
  <c r="BA313" i="4"/>
  <c r="BA215" i="11" s="1"/>
  <c r="AZ215"/>
  <c r="AS313" i="4"/>
  <c r="AS215" i="11" s="1"/>
  <c r="AR215"/>
  <c r="AK313" i="4"/>
  <c r="AK215" i="11" s="1"/>
  <c r="AJ215"/>
  <c r="BC311" i="4"/>
  <c r="BC213" i="11" s="1"/>
  <c r="BB213"/>
  <c r="AY311" i="4"/>
  <c r="AY213" i="11" s="1"/>
  <c r="AX213"/>
  <c r="AU311" i="4"/>
  <c r="AU213" i="11" s="1"/>
  <c r="AT213"/>
  <c r="AQ311" i="4"/>
  <c r="AQ213" i="11" s="1"/>
  <c r="AP213"/>
  <c r="AM311" i="4"/>
  <c r="AM213" i="11" s="1"/>
  <c r="AL213"/>
  <c r="AI311" i="4"/>
  <c r="AI213" i="11" s="1"/>
  <c r="AH213"/>
  <c r="AM201" i="4"/>
  <c r="AM145" i="11" s="1"/>
  <c r="AK201" i="4"/>
  <c r="AK145" i="11" s="1"/>
  <c r="AI201" i="4"/>
  <c r="AI145" i="11" s="1"/>
  <c r="BC196" i="4"/>
  <c r="BC140" i="11" s="1"/>
  <c r="BA196" i="4"/>
  <c r="BA140" i="11" s="1"/>
  <c r="AY196" i="4"/>
  <c r="AY140" i="11" s="1"/>
  <c r="AU196" i="4"/>
  <c r="AU140" i="11" s="1"/>
  <c r="AS196" i="4"/>
  <c r="AS140" i="11" s="1"/>
  <c r="AQ196" i="4"/>
  <c r="AQ140" i="11" s="1"/>
  <c r="AM196" i="4"/>
  <c r="AM140" i="11" s="1"/>
  <c r="AK196" i="4"/>
  <c r="AK140" i="11" s="1"/>
  <c r="AI196" i="4"/>
  <c r="AI140" i="11" s="1"/>
  <c r="BF195" i="4"/>
  <c r="BF139" i="11" s="1"/>
  <c r="BC192" i="4"/>
  <c r="BC136" i="11" s="1"/>
  <c r="BA192" i="4"/>
  <c r="BA136" i="11" s="1"/>
  <c r="AY192" i="4"/>
  <c r="AY136" i="11" s="1"/>
  <c r="AU192" i="4"/>
  <c r="AU136" i="11" s="1"/>
  <c r="AS192" i="4"/>
  <c r="AS136" i="11" s="1"/>
  <c r="AQ192" i="4"/>
  <c r="AQ136" i="11" s="1"/>
  <c r="AM192" i="4"/>
  <c r="AM136" i="11" s="1"/>
  <c r="AK192" i="4"/>
  <c r="AK136" i="11" s="1"/>
  <c r="AI192" i="4"/>
  <c r="AI136" i="11" s="1"/>
  <c r="BF191" i="4"/>
  <c r="BF135" i="11" s="1"/>
  <c r="BC188" i="4"/>
  <c r="BC132" i="11" s="1"/>
  <c r="BA188" i="4"/>
  <c r="BA132" i="11" s="1"/>
  <c r="AY188" i="4"/>
  <c r="AY132" i="11" s="1"/>
  <c r="AU188" i="4"/>
  <c r="AU132" i="11" s="1"/>
  <c r="AS188" i="4"/>
  <c r="AS132" i="11" s="1"/>
  <c r="AQ188" i="4"/>
  <c r="AQ132" i="11" s="1"/>
  <c r="AM188" i="4"/>
  <c r="AM132" i="11" s="1"/>
  <c r="AK188" i="4"/>
  <c r="AK132" i="11" s="1"/>
  <c r="AI188" i="4"/>
  <c r="AI132" i="11" s="1"/>
  <c r="BF187" i="4"/>
  <c r="BF131" i="11" s="1"/>
  <c r="BC184" i="4"/>
  <c r="BC128" i="11" s="1"/>
  <c r="BA184" i="4"/>
  <c r="BA128" i="11" s="1"/>
  <c r="AY184" i="4"/>
  <c r="AY128" i="11" s="1"/>
  <c r="AU184" i="4"/>
  <c r="AU128" i="11" s="1"/>
  <c r="AS184" i="4"/>
  <c r="AS128" i="11" s="1"/>
  <c r="AQ184" i="4"/>
  <c r="AQ128" i="11" s="1"/>
  <c r="AM184" i="4"/>
  <c r="AM128" i="11" s="1"/>
  <c r="AK184" i="4"/>
  <c r="AK128" i="11" s="1"/>
  <c r="AI184" i="4"/>
  <c r="AI128" i="11" s="1"/>
  <c r="BF183" i="4"/>
  <c r="BF127" i="11" s="1"/>
  <c r="BF252" i="4"/>
  <c r="BF182" i="11" s="1"/>
  <c r="BC249" i="4"/>
  <c r="BC179" i="11" s="1"/>
  <c r="BA249" i="4"/>
  <c r="BA179" i="11" s="1"/>
  <c r="AY249" i="4"/>
  <c r="AY179" i="11" s="1"/>
  <c r="AU249" i="4"/>
  <c r="AU179" i="11" s="1"/>
  <c r="AS249" i="4"/>
  <c r="AS179" i="11" s="1"/>
  <c r="AQ249" i="4"/>
  <c r="AQ179" i="11" s="1"/>
  <c r="AM249" i="4"/>
  <c r="AM179" i="11" s="1"/>
  <c r="AK249" i="4"/>
  <c r="AK179" i="11" s="1"/>
  <c r="AI249" i="4"/>
  <c r="AI179" i="11" s="1"/>
  <c r="BF248" i="4"/>
  <c r="BF178" i="11" s="1"/>
  <c r="BC243" i="4"/>
  <c r="BC173" i="11" s="1"/>
  <c r="BA243" i="4"/>
  <c r="BA173" i="11" s="1"/>
  <c r="AY243" i="4"/>
  <c r="AY173" i="11" s="1"/>
  <c r="AU243" i="4"/>
  <c r="AU173" i="11" s="1"/>
  <c r="AS243" i="4"/>
  <c r="AS173" i="11" s="1"/>
  <c r="AQ243" i="4"/>
  <c r="AQ173" i="11" s="1"/>
  <c r="AM243" i="4"/>
  <c r="AM173" i="11" s="1"/>
  <c r="AK243" i="4"/>
  <c r="AK173" i="11" s="1"/>
  <c r="AI243" i="4"/>
  <c r="AI173" i="11" s="1"/>
  <c r="BC239" i="4"/>
  <c r="BC169" i="11" s="1"/>
  <c r="BA239" i="4"/>
  <c r="BA169" i="11" s="1"/>
  <c r="AY239" i="4"/>
  <c r="AY169" i="11" s="1"/>
  <c r="AU239" i="4"/>
  <c r="AU169" i="11" s="1"/>
  <c r="AS239" i="4"/>
  <c r="AS169" i="11" s="1"/>
  <c r="AQ239" i="4"/>
  <c r="AQ169" i="11" s="1"/>
  <c r="AM239" i="4"/>
  <c r="AM169" i="11" s="1"/>
  <c r="AK239" i="4"/>
  <c r="AK169" i="11" s="1"/>
  <c r="AI239" i="4"/>
  <c r="AI169" i="11" s="1"/>
  <c r="BC235" i="4"/>
  <c r="BC165" i="11" s="1"/>
  <c r="BA235" i="4"/>
  <c r="BA165" i="11" s="1"/>
  <c r="AY235" i="4"/>
  <c r="AY165" i="11" s="1"/>
  <c r="AU235" i="4"/>
  <c r="AU165" i="11" s="1"/>
  <c r="AS235" i="4"/>
  <c r="AS165" i="11" s="1"/>
  <c r="AQ235" i="4"/>
  <c r="AQ165" i="11" s="1"/>
  <c r="AM235" i="4"/>
  <c r="AM165" i="11" s="1"/>
  <c r="AK235" i="4"/>
  <c r="AK165" i="11" s="1"/>
  <c r="AI235" i="4"/>
  <c r="AI165" i="11" s="1"/>
  <c r="BC231" i="4"/>
  <c r="BC161" i="11" s="1"/>
  <c r="BA231" i="4"/>
  <c r="BA161" i="11" s="1"/>
  <c r="AY231" i="4"/>
  <c r="AY161" i="11" s="1"/>
  <c r="AU231" i="4"/>
  <c r="AU161" i="11" s="1"/>
  <c r="AS231" i="4"/>
  <c r="AS161" i="11" s="1"/>
  <c r="AQ231" i="4"/>
  <c r="AQ161" i="11" s="1"/>
  <c r="AM231" i="4"/>
  <c r="AM161" i="11" s="1"/>
  <c r="AK231" i="4"/>
  <c r="AK161" i="11" s="1"/>
  <c r="AI231" i="4"/>
  <c r="AI161" i="11" s="1"/>
  <c r="BC227" i="4"/>
  <c r="BC157" i="11" s="1"/>
  <c r="BA227" i="4"/>
  <c r="BA157" i="11" s="1"/>
  <c r="AY227" i="4"/>
  <c r="AY157" i="11" s="1"/>
  <c r="AU227" i="4"/>
  <c r="AU157" i="11" s="1"/>
  <c r="AS227" i="4"/>
  <c r="AS157" i="11" s="1"/>
  <c r="AQ227" i="4"/>
  <c r="AQ157" i="11" s="1"/>
  <c r="AM227" i="4"/>
  <c r="AM157" i="11" s="1"/>
  <c r="AK227" i="4"/>
  <c r="AK157" i="11" s="1"/>
  <c r="AI227" i="4"/>
  <c r="AI157" i="11" s="1"/>
  <c r="BC291" i="4"/>
  <c r="BC207" i="11" s="1"/>
  <c r="BA291" i="4"/>
  <c r="BA207" i="11" s="1"/>
  <c r="AY291" i="4"/>
  <c r="AY207" i="11" s="1"/>
  <c r="AU291" i="4"/>
  <c r="AU207" i="11" s="1"/>
  <c r="AS291" i="4"/>
  <c r="AS207" i="11" s="1"/>
  <c r="AQ291" i="4"/>
  <c r="AQ207" i="11" s="1"/>
  <c r="AM291" i="4"/>
  <c r="AM207" i="11" s="1"/>
  <c r="AK291" i="4"/>
  <c r="AK207" i="11" s="1"/>
  <c r="AI291" i="4"/>
  <c r="AI207" i="11" s="1"/>
  <c r="BC287" i="4"/>
  <c r="BC203" i="11" s="1"/>
  <c r="BA287" i="4"/>
  <c r="BA203" i="11" s="1"/>
  <c r="AY287" i="4"/>
  <c r="AY203" i="11" s="1"/>
  <c r="AU287" i="4"/>
  <c r="AU203" i="11" s="1"/>
  <c r="AS287" i="4"/>
  <c r="AS203" i="11" s="1"/>
  <c r="AQ287" i="4"/>
  <c r="AQ203" i="11" s="1"/>
  <c r="AM287" i="4"/>
  <c r="AM203" i="11" s="1"/>
  <c r="AK287" i="4"/>
  <c r="AK203" i="11" s="1"/>
  <c r="AI287" i="4"/>
  <c r="AI203" i="11" s="1"/>
  <c r="BC280" i="4"/>
  <c r="BC196" i="11" s="1"/>
  <c r="BA280" i="4"/>
  <c r="BA196" i="11" s="1"/>
  <c r="AY280" i="4"/>
  <c r="AY196" i="11" s="1"/>
  <c r="AU280" i="4"/>
  <c r="AU196" i="11" s="1"/>
  <c r="AS280" i="4"/>
  <c r="AS196" i="11" s="1"/>
  <c r="AQ280" i="4"/>
  <c r="AQ196" i="11" s="1"/>
  <c r="AM280" i="4"/>
  <c r="AM196" i="11" s="1"/>
  <c r="AK280" i="4"/>
  <c r="AK196" i="11" s="1"/>
  <c r="AI280" i="4"/>
  <c r="AI196" i="11" s="1"/>
  <c r="BC276" i="4"/>
  <c r="BC192" i="11" s="1"/>
  <c r="BA276" i="4"/>
  <c r="BA192" i="11" s="1"/>
  <c r="AY276" i="4"/>
  <c r="AY192" i="11" s="1"/>
  <c r="AU276" i="4"/>
  <c r="AU192" i="11" s="1"/>
  <c r="AS276" i="4"/>
  <c r="AS192" i="11" s="1"/>
  <c r="AQ276" i="4"/>
  <c r="AQ192" i="11" s="1"/>
  <c r="AM276" i="4"/>
  <c r="AM192" i="11" s="1"/>
  <c r="AK276" i="4"/>
  <c r="AK192" i="11" s="1"/>
  <c r="AI276" i="4"/>
  <c r="AI192" i="11" s="1"/>
  <c r="BC272" i="4"/>
  <c r="BC188" i="11" s="1"/>
  <c r="BA272" i="4"/>
  <c r="BA188" i="11" s="1"/>
  <c r="AY272" i="4"/>
  <c r="AY188" i="11" s="1"/>
  <c r="AU272" i="4"/>
  <c r="AU188" i="11" s="1"/>
  <c r="AS272" i="4"/>
  <c r="AS188" i="11" s="1"/>
  <c r="AQ272" i="4"/>
  <c r="AQ188" i="11" s="1"/>
  <c r="AM272" i="4"/>
  <c r="AM188" i="11" s="1"/>
  <c r="AK272" i="4"/>
  <c r="AK188" i="11" s="1"/>
  <c r="AI272" i="4"/>
  <c r="AI188" i="11" s="1"/>
  <c r="BC268" i="4"/>
  <c r="BC184" i="11" s="1"/>
  <c r="BA268" i="4"/>
  <c r="BA184" i="11" s="1"/>
  <c r="AY268" i="4"/>
  <c r="AY184" i="11" s="1"/>
  <c r="AU268" i="4"/>
  <c r="AU184" i="11" s="1"/>
  <c r="AS268" i="4"/>
  <c r="AS184" i="11" s="1"/>
  <c r="AQ268" i="4"/>
  <c r="AQ184" i="11" s="1"/>
  <c r="AM268" i="4"/>
  <c r="AM184" i="11" s="1"/>
  <c r="AK268" i="4"/>
  <c r="AK184" i="11" s="1"/>
  <c r="AI268" i="4"/>
  <c r="AI184" i="11" s="1"/>
  <c r="BD335" i="4"/>
  <c r="BD237" i="11" s="1"/>
  <c r="AV335" i="4"/>
  <c r="AV237" i="11" s="1"/>
  <c r="AN335" i="4"/>
  <c r="BC334"/>
  <c r="BC236" i="11" s="1"/>
  <c r="BA334" i="4"/>
  <c r="BA236" i="11" s="1"/>
  <c r="AY334" i="4"/>
  <c r="AY236" i="11" s="1"/>
  <c r="AU334" i="4"/>
  <c r="AU236" i="11" s="1"/>
  <c r="AS334" i="4"/>
  <c r="AS236" i="11" s="1"/>
  <c r="AQ334" i="4"/>
  <c r="AQ236" i="11" s="1"/>
  <c r="AM334" i="4"/>
  <c r="AM236" i="11" s="1"/>
  <c r="AK334" i="4"/>
  <c r="AK236" i="11" s="1"/>
  <c r="AI334" i="4"/>
  <c r="AI236" i="11" s="1"/>
  <c r="BF333" i="4"/>
  <c r="BF235" i="11" s="1"/>
  <c r="BD331" i="4"/>
  <c r="BD233" i="11" s="1"/>
  <c r="AV331" i="4"/>
  <c r="AV233" i="11" s="1"/>
  <c r="AN331" i="4"/>
  <c r="BD329"/>
  <c r="AV329"/>
  <c r="AN329"/>
  <c r="BC328"/>
  <c r="BC230" i="11" s="1"/>
  <c r="BA328" i="4"/>
  <c r="BA230" i="11" s="1"/>
  <c r="AY328" i="4"/>
  <c r="AY230" i="11" s="1"/>
  <c r="AU328" i="4"/>
  <c r="AU230" i="11" s="1"/>
  <c r="AS328" i="4"/>
  <c r="AS230" i="11" s="1"/>
  <c r="AQ328" i="4"/>
  <c r="AQ230" i="11" s="1"/>
  <c r="AM328" i="4"/>
  <c r="AM230" i="11" s="1"/>
  <c r="AK328" i="4"/>
  <c r="AK230" i="11" s="1"/>
  <c r="AI328" i="4"/>
  <c r="AI230" i="11" s="1"/>
  <c r="BF327" i="4"/>
  <c r="BF229" i="11" s="1"/>
  <c r="BD325" i="4"/>
  <c r="AV325"/>
  <c r="BC324"/>
  <c r="BC226" i="11" s="1"/>
  <c r="BA324" i="4"/>
  <c r="BA226" i="11" s="1"/>
  <c r="AY324" i="4"/>
  <c r="AY226" i="11" s="1"/>
  <c r="AU324" i="4"/>
  <c r="AU226" i="11" s="1"/>
  <c r="AS324" i="4"/>
  <c r="AS226" i="11" s="1"/>
  <c r="AQ324" i="4"/>
  <c r="AQ226" i="11" s="1"/>
  <c r="AM324" i="4"/>
  <c r="AM226" i="11" s="1"/>
  <c r="AK324" i="4"/>
  <c r="AK226" i="11" s="1"/>
  <c r="AI324" i="4"/>
  <c r="AI226" i="11" s="1"/>
  <c r="BF323" i="4"/>
  <c r="BF225" i="11" s="1"/>
  <c r="BC320" i="4"/>
  <c r="BC222" i="11" s="1"/>
  <c r="BA320" i="4"/>
  <c r="BA222" i="11" s="1"/>
  <c r="AY320" i="4"/>
  <c r="AY222" i="11" s="1"/>
  <c r="AU320" i="4"/>
  <c r="AU222" i="11" s="1"/>
  <c r="AS320" i="4"/>
  <c r="AS222" i="11" s="1"/>
  <c r="AQ320" i="4"/>
  <c r="AQ222" i="11" s="1"/>
  <c r="AM320" i="4"/>
  <c r="AM222" i="11" s="1"/>
  <c r="AK320" i="4"/>
  <c r="AK222" i="11" s="1"/>
  <c r="AI320" i="4"/>
  <c r="AI222" i="11" s="1"/>
  <c r="BF319" i="4"/>
  <c r="BF221" i="11" s="1"/>
  <c r="BC316" i="4"/>
  <c r="BC218" i="11" s="1"/>
  <c r="BA316" i="4"/>
  <c r="BA218" i="11" s="1"/>
  <c r="AY316" i="4"/>
  <c r="AY218" i="11" s="1"/>
  <c r="AU316" i="4"/>
  <c r="AU218" i="11" s="1"/>
  <c r="AS316" i="4"/>
  <c r="AS218" i="11" s="1"/>
  <c r="AQ316" i="4"/>
  <c r="AQ218" i="11" s="1"/>
  <c r="AM316" i="4"/>
  <c r="AM218" i="11" s="1"/>
  <c r="AK316" i="4"/>
  <c r="AK218" i="11" s="1"/>
  <c r="AI316" i="4"/>
  <c r="AI218" i="11" s="1"/>
  <c r="BF315" i="4"/>
  <c r="BF217" i="11" s="1"/>
  <c r="BC312" i="4"/>
  <c r="BC214" i="11" s="1"/>
  <c r="BA312" i="4"/>
  <c r="BA214" i="11" s="1"/>
  <c r="AY312" i="4"/>
  <c r="AY214" i="11" s="1"/>
  <c r="AU312" i="4"/>
  <c r="AU214" i="11" s="1"/>
  <c r="AS312" i="4"/>
  <c r="AS214" i="11" s="1"/>
  <c r="AQ312" i="4"/>
  <c r="AQ214" i="11" s="1"/>
  <c r="AM312" i="4"/>
  <c r="AM214" i="11" s="1"/>
  <c r="AK312" i="4"/>
  <c r="AK214" i="11" s="1"/>
  <c r="AI312" i="4"/>
  <c r="AI214" i="11" s="1"/>
  <c r="BF311" i="4"/>
  <c r="BF213" i="11" s="1"/>
  <c r="BC379" i="4"/>
  <c r="BC267" i="11" s="1"/>
  <c r="BA379" i="4"/>
  <c r="BA267" i="11" s="1"/>
  <c r="AY379" i="4"/>
  <c r="AY267" i="11" s="1"/>
  <c r="AU379" i="4"/>
  <c r="AU267" i="11" s="1"/>
  <c r="AS379" i="4"/>
  <c r="AS267" i="11" s="1"/>
  <c r="AQ379" i="4"/>
  <c r="AQ267" i="11" s="1"/>
  <c r="AM379" i="4"/>
  <c r="AM267" i="11" s="1"/>
  <c r="AK379" i="4"/>
  <c r="AK267" i="11" s="1"/>
  <c r="AI379" i="4"/>
  <c r="AI267" i="11" s="1"/>
  <c r="BF378" i="4"/>
  <c r="BF266" i="11" s="1"/>
  <c r="BD376" i="4"/>
  <c r="AV376"/>
  <c r="AN376"/>
  <c r="BC375"/>
  <c r="BC263" i="11" s="1"/>
  <c r="BA375" i="4"/>
  <c r="BA263" i="11" s="1"/>
  <c r="AY375" i="4"/>
  <c r="AY263" i="11" s="1"/>
  <c r="AU375" i="4"/>
  <c r="AU263" i="11" s="1"/>
  <c r="AS375" i="4"/>
  <c r="AS263" i="11" s="1"/>
  <c r="AQ375" i="4"/>
  <c r="AQ263" i="11" s="1"/>
  <c r="AM375" i="4"/>
  <c r="AM263" i="11" s="1"/>
  <c r="AK375" i="4"/>
  <c r="AK263" i="11" s="1"/>
  <c r="AI375" i="4"/>
  <c r="AI263" i="11" s="1"/>
  <c r="BF374" i="4"/>
  <c r="BF262" i="11" s="1"/>
  <c r="BD372" i="4"/>
  <c r="AV372"/>
  <c r="AN372"/>
  <c r="BC371"/>
  <c r="BC259" i="11" s="1"/>
  <c r="BA371" i="4"/>
  <c r="BA259" i="11" s="1"/>
  <c r="AY371" i="4"/>
  <c r="AY259" i="11" s="1"/>
  <c r="AU371" i="4"/>
  <c r="AU259" i="11" s="1"/>
  <c r="AS371" i="4"/>
  <c r="AS259" i="11" s="1"/>
  <c r="AQ371" i="4"/>
  <c r="AQ259" i="11" s="1"/>
  <c r="AM371" i="4"/>
  <c r="AM259" i="11" s="1"/>
  <c r="AK371" i="4"/>
  <c r="AK259" i="11" s="1"/>
  <c r="AI371" i="4"/>
  <c r="AI259" i="11" s="1"/>
  <c r="BF370" i="4"/>
  <c r="BF258" i="11" s="1"/>
  <c r="BC368" i="4"/>
  <c r="BC256" i="11" s="1"/>
  <c r="BA368" i="4"/>
  <c r="BA256" i="11" s="1"/>
  <c r="AY368" i="4"/>
  <c r="AY256" i="11" s="1"/>
  <c r="AU368" i="4"/>
  <c r="AU256" i="11" s="1"/>
  <c r="AS368" i="4"/>
  <c r="AS256" i="11" s="1"/>
  <c r="AQ368" i="4"/>
  <c r="AQ256" i="11" s="1"/>
  <c r="AM368" i="4"/>
  <c r="AM256" i="11" s="1"/>
  <c r="AK368" i="4"/>
  <c r="AK256" i="11" s="1"/>
  <c r="AI368" i="4"/>
  <c r="AI256" i="11" s="1"/>
  <c r="BF367" i="4"/>
  <c r="BF255" i="11" s="1"/>
  <c r="BD365" i="4"/>
  <c r="BD253" i="11" s="1"/>
  <c r="AV365" i="4"/>
  <c r="AV253" i="11" s="1"/>
  <c r="AN365" i="4"/>
  <c r="AO365" s="1"/>
  <c r="AO253" i="11" s="1"/>
  <c r="BC364" i="4"/>
  <c r="BC252" i="11" s="1"/>
  <c r="BA364" i="4"/>
  <c r="BA252" i="11" s="1"/>
  <c r="AY364" i="4"/>
  <c r="AY252" i="11" s="1"/>
  <c r="AU364" i="4"/>
  <c r="AU252" i="11" s="1"/>
  <c r="AS364" i="4"/>
  <c r="AS252" i="11" s="1"/>
  <c r="AQ364" i="4"/>
  <c r="AQ252" i="11" s="1"/>
  <c r="AM364" i="4"/>
  <c r="AM252" i="11" s="1"/>
  <c r="AK364" i="4"/>
  <c r="AK252" i="11" s="1"/>
  <c r="AI364" i="4"/>
  <c r="AI252" i="11" s="1"/>
  <c r="BF363" i="4"/>
  <c r="BF251" i="11" s="1"/>
  <c r="BD361" i="4"/>
  <c r="BD249" i="11" s="1"/>
  <c r="AV361" i="4"/>
  <c r="AV249" i="11" s="1"/>
  <c r="AN361" i="4"/>
  <c r="BC360"/>
  <c r="BC248" i="11" s="1"/>
  <c r="BA360" i="4"/>
  <c r="BA248" i="11" s="1"/>
  <c r="AY360" i="4"/>
  <c r="AY248" i="11" s="1"/>
  <c r="AU360" i="4"/>
  <c r="AU248" i="11" s="1"/>
  <c r="AS360" i="4"/>
  <c r="AS248" i="11" s="1"/>
  <c r="AQ360" i="4"/>
  <c r="AQ248" i="11" s="1"/>
  <c r="AM360" i="4"/>
  <c r="AM248" i="11" s="1"/>
  <c r="AK360" i="4"/>
  <c r="AK248" i="11" s="1"/>
  <c r="AI360" i="4"/>
  <c r="AI248" i="11" s="1"/>
  <c r="BF359" i="4"/>
  <c r="BF247" i="11" s="1"/>
  <c r="BD357" i="4"/>
  <c r="BD245" i="11" s="1"/>
  <c r="AV357" i="4"/>
  <c r="AV245" i="11" s="1"/>
  <c r="AN357" i="4"/>
  <c r="AO357" s="1"/>
  <c r="AO245" i="11" s="1"/>
  <c r="BC356" i="4"/>
  <c r="BC244" i="11" s="1"/>
  <c r="BA356" i="4"/>
  <c r="BA244" i="11" s="1"/>
  <c r="AY356" i="4"/>
  <c r="AY244" i="11" s="1"/>
  <c r="AU356" i="4"/>
  <c r="AU244" i="11" s="1"/>
  <c r="AS356" i="4"/>
  <c r="AS244" i="11" s="1"/>
  <c r="AQ356" i="4"/>
  <c r="AQ244" i="11" s="1"/>
  <c r="AM356" i="4"/>
  <c r="AM244" i="11" s="1"/>
  <c r="AK356" i="4"/>
  <c r="AK244" i="11" s="1"/>
  <c r="AI356" i="4"/>
  <c r="AI244" i="11" s="1"/>
  <c r="BF355" i="4"/>
  <c r="BF243" i="11" s="1"/>
  <c r="BD353" i="4"/>
  <c r="BD241" i="11" s="1"/>
  <c r="AV353" i="4"/>
  <c r="AV241" i="11" s="1"/>
  <c r="AN353" i="4"/>
  <c r="BC352"/>
  <c r="BC240" i="11" s="1"/>
  <c r="BA352" i="4"/>
  <c r="BA240" i="11" s="1"/>
  <c r="AY352" i="4"/>
  <c r="AY240" i="11" s="1"/>
  <c r="AU352" i="4"/>
  <c r="AU240" i="11" s="1"/>
  <c r="AS352" i="4"/>
  <c r="AS240" i="11" s="1"/>
  <c r="AQ352" i="4"/>
  <c r="AQ240" i="11" s="1"/>
  <c r="AM352" i="4"/>
  <c r="AM240" i="11" s="1"/>
  <c r="AK352" i="4"/>
  <c r="AK240" i="11" s="1"/>
  <c r="AI352" i="4"/>
  <c r="AI240" i="11" s="1"/>
  <c r="BD422" i="4"/>
  <c r="BD295" i="11" s="1"/>
  <c r="AV422" i="4"/>
  <c r="AV295" i="11" s="1"/>
  <c r="AN422" i="4"/>
  <c r="BC421"/>
  <c r="BC294" i="11" s="1"/>
  <c r="BA421" i="4"/>
  <c r="BA294" i="11" s="1"/>
  <c r="AY421" i="4"/>
  <c r="AY294" i="11" s="1"/>
  <c r="AU421" i="4"/>
  <c r="AU294" i="11" s="1"/>
  <c r="AS421" i="4"/>
  <c r="AS294" i="11" s="1"/>
  <c r="AQ421" i="4"/>
  <c r="AQ294" i="11" s="1"/>
  <c r="AM421" i="4"/>
  <c r="AM294" i="11" s="1"/>
  <c r="AK421" i="4"/>
  <c r="AK294" i="11" s="1"/>
  <c r="AI421" i="4"/>
  <c r="AI294" i="11" s="1"/>
  <c r="BF420" i="4"/>
  <c r="BF293" i="11" s="1"/>
  <c r="BD418" i="4"/>
  <c r="BD291" i="11" s="1"/>
  <c r="AV418" i="4"/>
  <c r="AV291" i="11" s="1"/>
  <c r="AN418" i="4"/>
  <c r="BC417"/>
  <c r="BC290" i="11" s="1"/>
  <c r="BA417" i="4"/>
  <c r="BA290" i="11" s="1"/>
  <c r="AY417" i="4"/>
  <c r="AY290" i="11" s="1"/>
  <c r="AU417" i="4"/>
  <c r="AU290" i="11" s="1"/>
  <c r="AS417" i="4"/>
  <c r="AS290" i="11" s="1"/>
  <c r="AQ417" i="4"/>
  <c r="AQ290" i="11" s="1"/>
  <c r="AM417" i="4"/>
  <c r="AM290" i="11" s="1"/>
  <c r="AK417" i="4"/>
  <c r="AK290" i="11" s="1"/>
  <c r="AI417" i="4"/>
  <c r="AI290" i="11" s="1"/>
  <c r="BF416" i="4"/>
  <c r="BF289" i="11" s="1"/>
  <c r="BD414" i="4"/>
  <c r="BD287" i="11" s="1"/>
  <c r="AV414" i="4"/>
  <c r="AV287" i="11" s="1"/>
  <c r="AN414" i="4"/>
  <c r="BC413"/>
  <c r="BC286" i="11" s="1"/>
  <c r="BA413" i="4"/>
  <c r="BA286" i="11" s="1"/>
  <c r="AY413" i="4"/>
  <c r="AY286" i="11" s="1"/>
  <c r="AU413" i="4"/>
  <c r="AU286" i="11" s="1"/>
  <c r="AS413" i="4"/>
  <c r="AS286" i="11" s="1"/>
  <c r="AQ413" i="4"/>
  <c r="AQ286" i="11" s="1"/>
  <c r="AM413" i="4"/>
  <c r="AM286" i="11" s="1"/>
  <c r="AK413" i="4"/>
  <c r="AK286" i="11" s="1"/>
  <c r="BC410" i="4"/>
  <c r="BC283" i="11" s="1"/>
  <c r="BA410" i="4"/>
  <c r="BA283" i="11" s="1"/>
  <c r="AY410" i="4"/>
  <c r="AY283" i="11" s="1"/>
  <c r="AU410" i="4"/>
  <c r="AU283" i="11" s="1"/>
  <c r="AS410" i="4"/>
  <c r="AS283" i="11" s="1"/>
  <c r="AQ410" i="4"/>
  <c r="AQ283" i="11" s="1"/>
  <c r="AM410" i="4"/>
  <c r="AM283" i="11" s="1"/>
  <c r="AK410" i="4"/>
  <c r="AK283" i="11" s="1"/>
  <c r="AI410" i="4"/>
  <c r="AI283" i="11" s="1"/>
  <c r="BC406" i="4"/>
  <c r="BC279" i="11" s="1"/>
  <c r="BA406" i="4"/>
  <c r="BA279" i="11" s="1"/>
  <c r="AY406" i="4"/>
  <c r="AY279" i="11" s="1"/>
  <c r="AU406" i="4"/>
  <c r="AU279" i="11" s="1"/>
  <c r="AS406" i="4"/>
  <c r="AS279" i="11" s="1"/>
  <c r="AQ406" i="4"/>
  <c r="AQ279" i="11" s="1"/>
  <c r="AM406" i="4"/>
  <c r="AM279" i="11" s="1"/>
  <c r="AK406" i="4"/>
  <c r="AK279" i="11" s="1"/>
  <c r="AI406" i="4"/>
  <c r="AI279" i="11" s="1"/>
  <c r="BC402" i="4"/>
  <c r="BC275" i="11" s="1"/>
  <c r="BA402" i="4"/>
  <c r="BA275" i="11" s="1"/>
  <c r="AY402" i="4"/>
  <c r="AY275" i="11" s="1"/>
  <c r="AU402" i="4"/>
  <c r="AU275" i="11" s="1"/>
  <c r="AS402" i="4"/>
  <c r="AS275" i="11" s="1"/>
  <c r="AQ402" i="4"/>
  <c r="AQ275" i="11" s="1"/>
  <c r="AO402" i="4"/>
  <c r="AO275" i="11" s="1"/>
  <c r="BC398" i="4"/>
  <c r="BC271" i="11" s="1"/>
  <c r="AH286"/>
  <c r="BB284"/>
  <c r="AZ284"/>
  <c r="AX284"/>
  <c r="AT284"/>
  <c r="AR284"/>
  <c r="AP284"/>
  <c r="AL284"/>
  <c r="AJ284"/>
  <c r="AH284"/>
  <c r="BB282"/>
  <c r="AZ282"/>
  <c r="AX282"/>
  <c r="AT282"/>
  <c r="AR282"/>
  <c r="AP282"/>
  <c r="AL282"/>
  <c r="AJ282"/>
  <c r="AH282"/>
  <c r="BB280"/>
  <c r="AZ280"/>
  <c r="AX280"/>
  <c r="AT280"/>
  <c r="AR280"/>
  <c r="AP280"/>
  <c r="AL280"/>
  <c r="AJ280"/>
  <c r="AH280"/>
  <c r="BB278"/>
  <c r="AZ278"/>
  <c r="AX278"/>
  <c r="AT278"/>
  <c r="AR278"/>
  <c r="AP278"/>
  <c r="AL278"/>
  <c r="AJ278"/>
  <c r="AH278"/>
  <c r="BB276"/>
  <c r="AZ276"/>
  <c r="AX276"/>
  <c r="AT276"/>
  <c r="AR276"/>
  <c r="AP276"/>
  <c r="AL276"/>
  <c r="AJ276"/>
  <c r="AH276"/>
  <c r="BB274"/>
  <c r="AZ274"/>
  <c r="AX274"/>
  <c r="AT274"/>
  <c r="AR274"/>
  <c r="AP274"/>
  <c r="AL274"/>
  <c r="AJ274"/>
  <c r="AH274"/>
  <c r="BB272"/>
  <c r="AZ272"/>
  <c r="AX272"/>
  <c r="AT272"/>
  <c r="AR272"/>
  <c r="AP272"/>
  <c r="AL272"/>
  <c r="AJ272"/>
  <c r="AH272"/>
  <c r="BB270"/>
  <c r="AZ270"/>
  <c r="AX270"/>
  <c r="AT270"/>
  <c r="AR270"/>
  <c r="AP270"/>
  <c r="AL270"/>
  <c r="AJ270"/>
  <c r="AH270"/>
  <c r="BB266"/>
  <c r="AZ266"/>
  <c r="AX266"/>
  <c r="AT266"/>
  <c r="AR266"/>
  <c r="AP266"/>
  <c r="AL266"/>
  <c r="AJ266"/>
  <c r="AH266"/>
  <c r="BB264"/>
  <c r="AZ264"/>
  <c r="AX264"/>
  <c r="AT264"/>
  <c r="AR264"/>
  <c r="AP264"/>
  <c r="AL264"/>
  <c r="AJ264"/>
  <c r="AH264"/>
  <c r="BB262"/>
  <c r="AZ262"/>
  <c r="AX262"/>
  <c r="AT262"/>
  <c r="AR262"/>
  <c r="AP262"/>
  <c r="AL262"/>
  <c r="AJ262"/>
  <c r="AH262"/>
  <c r="BB260"/>
  <c r="AZ260"/>
  <c r="AX260"/>
  <c r="AT260"/>
  <c r="AR260"/>
  <c r="AP260"/>
  <c r="AL260"/>
  <c r="AJ260"/>
  <c r="AH260"/>
  <c r="BB258"/>
  <c r="AZ258"/>
  <c r="AX258"/>
  <c r="AT258"/>
  <c r="AR258"/>
  <c r="AP258"/>
  <c r="AL258"/>
  <c r="AJ258"/>
  <c r="AH258"/>
  <c r="BD144"/>
  <c r="BA200" i="4"/>
  <c r="BA144" i="11" s="1"/>
  <c r="AZ144"/>
  <c r="AV144"/>
  <c r="AS200" i="4"/>
  <c r="AS144" i="11" s="1"/>
  <c r="AR144"/>
  <c r="AN144"/>
  <c r="AK200" i="4"/>
  <c r="AK144" i="11" s="1"/>
  <c r="AJ144"/>
  <c r="AK199" i="4"/>
  <c r="AK143" i="11" s="1"/>
  <c r="AJ143"/>
  <c r="BC197" i="4"/>
  <c r="BC141" i="11" s="1"/>
  <c r="BB141"/>
  <c r="AY197" i="4"/>
  <c r="AY141" i="11" s="1"/>
  <c r="AX141"/>
  <c r="AU197" i="4"/>
  <c r="AU141" i="11" s="1"/>
  <c r="AT141"/>
  <c r="AQ197" i="4"/>
  <c r="AQ141" i="11" s="1"/>
  <c r="AP141"/>
  <c r="AM197" i="4"/>
  <c r="AM141" i="11" s="1"/>
  <c r="AL141"/>
  <c r="AI197" i="4"/>
  <c r="AI141" i="11" s="1"/>
  <c r="AH141"/>
  <c r="BA195" i="4"/>
  <c r="BA139" i="11" s="1"/>
  <c r="AZ139"/>
  <c r="AS195" i="4"/>
  <c r="AS139" i="11" s="1"/>
  <c r="AR139"/>
  <c r="AK195" i="4"/>
  <c r="AK139" i="11" s="1"/>
  <c r="AJ139"/>
  <c r="BC193" i="4"/>
  <c r="BC137" i="11" s="1"/>
  <c r="BB137"/>
  <c r="AY193" i="4"/>
  <c r="AY137" i="11" s="1"/>
  <c r="AX137"/>
  <c r="AU193" i="4"/>
  <c r="AU137" i="11" s="1"/>
  <c r="AT137"/>
  <c r="AQ193" i="4"/>
  <c r="AQ137" i="11" s="1"/>
  <c r="AP137"/>
  <c r="AM193" i="4"/>
  <c r="AM137" i="11" s="1"/>
  <c r="AL137"/>
  <c r="AI193" i="4"/>
  <c r="AI137" i="11" s="1"/>
  <c r="AH137"/>
  <c r="BA191" i="4"/>
  <c r="BA135" i="11" s="1"/>
  <c r="AZ135"/>
  <c r="AS191" i="4"/>
  <c r="AS135" i="11" s="1"/>
  <c r="AR135"/>
  <c r="AK191" i="4"/>
  <c r="AK135" i="11" s="1"/>
  <c r="AJ135"/>
  <c r="BC189" i="4"/>
  <c r="BC133" i="11" s="1"/>
  <c r="BB133"/>
  <c r="AY189" i="4"/>
  <c r="AY133" i="11" s="1"/>
  <c r="AX133"/>
  <c r="AU189" i="4"/>
  <c r="AU133" i="11" s="1"/>
  <c r="AT133"/>
  <c r="AQ189" i="4"/>
  <c r="AQ133" i="11" s="1"/>
  <c r="AP133"/>
  <c r="AM189" i="4"/>
  <c r="AM133" i="11" s="1"/>
  <c r="AL133"/>
  <c r="AI189" i="4"/>
  <c r="AI133" i="11" s="1"/>
  <c r="AH133"/>
  <c r="BA187" i="4"/>
  <c r="BA131" i="11" s="1"/>
  <c r="AZ131"/>
  <c r="AS187" i="4"/>
  <c r="AS131" i="11" s="1"/>
  <c r="AR131"/>
  <c r="AK187" i="4"/>
  <c r="AK131" i="11" s="1"/>
  <c r="AJ131"/>
  <c r="BC185" i="4"/>
  <c r="BC129" i="11" s="1"/>
  <c r="BB129"/>
  <c r="AY185" i="4"/>
  <c r="AY129" i="11" s="1"/>
  <c r="AX129"/>
  <c r="AU185" i="4"/>
  <c r="AU129" i="11" s="1"/>
  <c r="AT129"/>
  <c r="AQ185" i="4"/>
  <c r="AQ129" i="11" s="1"/>
  <c r="AP129"/>
  <c r="AM185" i="4"/>
  <c r="AM129" i="11" s="1"/>
  <c r="AL129"/>
  <c r="AI185" i="4"/>
  <c r="AI129" i="11" s="1"/>
  <c r="AH129"/>
  <c r="BA183" i="4"/>
  <c r="BA127" i="11" s="1"/>
  <c r="AZ127"/>
  <c r="AS183" i="4"/>
  <c r="AS127" i="11" s="1"/>
  <c r="AR127"/>
  <c r="AK183" i="4"/>
  <c r="AK127" i="11" s="1"/>
  <c r="AJ127"/>
  <c r="BA252" i="4"/>
  <c r="BA182" i="11" s="1"/>
  <c r="AZ182"/>
  <c r="AS252" i="4"/>
  <c r="AS182" i="11" s="1"/>
  <c r="AR182"/>
  <c r="AK252" i="4"/>
  <c r="AK182" i="11" s="1"/>
  <c r="AJ182"/>
  <c r="BC250" i="4"/>
  <c r="BC180" i="11" s="1"/>
  <c r="BB180"/>
  <c r="AY250" i="4"/>
  <c r="AY180" i="11" s="1"/>
  <c r="AX180"/>
  <c r="AU250" i="4"/>
  <c r="AU180" i="11" s="1"/>
  <c r="AT180"/>
  <c r="AQ250" i="4"/>
  <c r="AQ180" i="11" s="1"/>
  <c r="AP180"/>
  <c r="AM250" i="4"/>
  <c r="AM180" i="11" s="1"/>
  <c r="AL180"/>
  <c r="AI250" i="4"/>
  <c r="AI180" i="11" s="1"/>
  <c r="AH180"/>
  <c r="BA248" i="4"/>
  <c r="BA178" i="11" s="1"/>
  <c r="AZ178"/>
  <c r="AS248" i="4"/>
  <c r="AS178" i="11" s="1"/>
  <c r="AR178"/>
  <c r="AK248" i="4"/>
  <c r="AK178" i="11" s="1"/>
  <c r="AJ178"/>
  <c r="BC246" i="4"/>
  <c r="BC176" i="11" s="1"/>
  <c r="BB176"/>
  <c r="AY246" i="4"/>
  <c r="AY176" i="11" s="1"/>
  <c r="AX176"/>
  <c r="AU246" i="4"/>
  <c r="AU176" i="11" s="1"/>
  <c r="AT176"/>
  <c r="AQ246" i="4"/>
  <c r="AQ176" i="11" s="1"/>
  <c r="AP176"/>
  <c r="AM246" i="4"/>
  <c r="AM176" i="11" s="1"/>
  <c r="AL176"/>
  <c r="AI246" i="4"/>
  <c r="AI176" i="11" s="1"/>
  <c r="AH176"/>
  <c r="BC244" i="4"/>
  <c r="BC174" i="11" s="1"/>
  <c r="BB174"/>
  <c r="AY244" i="4"/>
  <c r="AY174" i="11" s="1"/>
  <c r="AX174"/>
  <c r="AU244" i="4"/>
  <c r="AU174" i="11" s="1"/>
  <c r="AT174"/>
  <c r="AQ244" i="4"/>
  <c r="AQ174" i="11" s="1"/>
  <c r="AP174"/>
  <c r="AM244" i="4"/>
  <c r="AM174" i="11" s="1"/>
  <c r="AL174"/>
  <c r="AI244" i="4"/>
  <c r="AI174" i="11" s="1"/>
  <c r="AH174"/>
  <c r="BA242" i="4"/>
  <c r="BA172" i="11" s="1"/>
  <c r="AZ172"/>
  <c r="AU242" i="4"/>
  <c r="AU172" i="11" s="1"/>
  <c r="AT172"/>
  <c r="AQ242" i="4"/>
  <c r="AQ172" i="11" s="1"/>
  <c r="AP172"/>
  <c r="AK242" i="4"/>
  <c r="AK172" i="11" s="1"/>
  <c r="AJ172"/>
  <c r="BC240" i="4"/>
  <c r="BC170" i="11" s="1"/>
  <c r="BB170"/>
  <c r="AY240" i="4"/>
  <c r="AY170" i="11" s="1"/>
  <c r="AX170"/>
  <c r="AS240" i="4"/>
  <c r="AS170" i="11" s="1"/>
  <c r="AR170"/>
  <c r="AM240" i="4"/>
  <c r="AM170" i="11" s="1"/>
  <c r="AL170"/>
  <c r="AI240" i="4"/>
  <c r="AI170" i="11" s="1"/>
  <c r="AH170"/>
  <c r="BA238" i="4"/>
  <c r="BA168" i="11" s="1"/>
  <c r="AZ168"/>
  <c r="AU238" i="4"/>
  <c r="AU168" i="11" s="1"/>
  <c r="AT168"/>
  <c r="AQ238" i="4"/>
  <c r="AQ168" i="11" s="1"/>
  <c r="AP168"/>
  <c r="AK238" i="4"/>
  <c r="AK168" i="11" s="1"/>
  <c r="AJ168"/>
  <c r="BC236" i="4"/>
  <c r="BC166" i="11" s="1"/>
  <c r="BB166"/>
  <c r="AY236" i="4"/>
  <c r="AY166" i="11" s="1"/>
  <c r="AX166"/>
  <c r="AS236" i="4"/>
  <c r="AS166" i="11" s="1"/>
  <c r="AR166"/>
  <c r="AM236" i="4"/>
  <c r="AM166" i="11" s="1"/>
  <c r="AL166"/>
  <c r="AI236" i="4"/>
  <c r="AI166" i="11" s="1"/>
  <c r="AH166"/>
  <c r="BA234" i="4"/>
  <c r="BA164" i="11" s="1"/>
  <c r="AZ164"/>
  <c r="AU234" i="4"/>
  <c r="AU164" i="11" s="1"/>
  <c r="AT164"/>
  <c r="AQ234" i="4"/>
  <c r="AQ164" i="11" s="1"/>
  <c r="AP164"/>
  <c r="AK234" i="4"/>
  <c r="AK164" i="11" s="1"/>
  <c r="AJ164"/>
  <c r="BC232" i="4"/>
  <c r="BC162" i="11" s="1"/>
  <c r="BB162"/>
  <c r="AY232" i="4"/>
  <c r="AY162" i="11" s="1"/>
  <c r="AX162"/>
  <c r="AS232" i="4"/>
  <c r="AS162" i="11" s="1"/>
  <c r="AR162"/>
  <c r="AM232" i="4"/>
  <c r="AM162" i="11" s="1"/>
  <c r="AL162"/>
  <c r="AI232" i="4"/>
  <c r="AI162" i="11" s="1"/>
  <c r="AH162"/>
  <c r="BD160"/>
  <c r="BA230" i="4"/>
  <c r="BA160" i="11" s="1"/>
  <c r="AZ160"/>
  <c r="AV160"/>
  <c r="AS230" i="4"/>
  <c r="AS160" i="11" s="1"/>
  <c r="AR160"/>
  <c r="AN160"/>
  <c r="AK230" i="4"/>
  <c r="AK160" i="11" s="1"/>
  <c r="AJ160"/>
  <c r="BC228" i="4"/>
  <c r="BC158" i="11" s="1"/>
  <c r="BB158"/>
  <c r="AY228" i="4"/>
  <c r="AY158" i="11" s="1"/>
  <c r="AX158"/>
  <c r="AU228" i="4"/>
  <c r="AU158" i="11" s="1"/>
  <c r="AT158"/>
  <c r="AQ228" i="4"/>
  <c r="AQ158" i="11" s="1"/>
  <c r="AP158"/>
  <c r="AM228" i="4"/>
  <c r="AM158" i="11" s="1"/>
  <c r="AL158"/>
  <c r="AI228" i="4"/>
  <c r="AI158" i="11" s="1"/>
  <c r="AH158"/>
  <c r="BD156"/>
  <c r="BA226" i="4"/>
  <c r="BA156" i="11" s="1"/>
  <c r="AZ156"/>
  <c r="AV156"/>
  <c r="AS226" i="4"/>
  <c r="AS156" i="11" s="1"/>
  <c r="AR156"/>
  <c r="AN156"/>
  <c r="AK226" i="4"/>
  <c r="AK156" i="11" s="1"/>
  <c r="AJ156"/>
  <c r="BD210"/>
  <c r="BA294" i="4"/>
  <c r="BA210" i="11" s="1"/>
  <c r="AZ210"/>
  <c r="AV210"/>
  <c r="AS294" i="4"/>
  <c r="AS210" i="11" s="1"/>
  <c r="AR210"/>
  <c r="AN210"/>
  <c r="AK294" i="4"/>
  <c r="AK210" i="11" s="1"/>
  <c r="AJ210"/>
  <c r="BC292" i="4"/>
  <c r="BC208" i="11" s="1"/>
  <c r="BB208"/>
  <c r="AY292" i="4"/>
  <c r="AY208" i="11" s="1"/>
  <c r="AX208"/>
  <c r="AU292" i="4"/>
  <c r="AU208" i="11" s="1"/>
  <c r="AT208"/>
  <c r="AQ292" i="4"/>
  <c r="AQ208" i="11" s="1"/>
  <c r="AP208"/>
  <c r="AM292" i="4"/>
  <c r="AM208" i="11" s="1"/>
  <c r="AL208"/>
  <c r="AI292" i="4"/>
  <c r="AI208" i="11" s="1"/>
  <c r="AH208"/>
  <c r="BD206"/>
  <c r="BA290" i="4"/>
  <c r="BA206" i="11" s="1"/>
  <c r="AZ206"/>
  <c r="AV206"/>
  <c r="AS290" i="4"/>
  <c r="AS206" i="11" s="1"/>
  <c r="AR206"/>
  <c r="AN206"/>
  <c r="AK290" i="4"/>
  <c r="AK206" i="11" s="1"/>
  <c r="AJ206"/>
  <c r="BC288" i="4"/>
  <c r="BC204" i="11" s="1"/>
  <c r="BB204"/>
  <c r="AY288" i="4"/>
  <c r="AY204" i="11" s="1"/>
  <c r="AX204"/>
  <c r="AU288" i="4"/>
  <c r="AU204" i="11" s="1"/>
  <c r="AT204"/>
  <c r="AQ288" i="4"/>
  <c r="AQ204" i="11" s="1"/>
  <c r="AP204"/>
  <c r="AM288" i="4"/>
  <c r="AM204" i="11" s="1"/>
  <c r="AL204"/>
  <c r="AI288" i="4"/>
  <c r="AI204" i="11" s="1"/>
  <c r="AH204"/>
  <c r="BD202"/>
  <c r="BA286" i="4"/>
  <c r="BA202" i="11" s="1"/>
  <c r="AZ202"/>
  <c r="AV202"/>
  <c r="AS286" i="4"/>
  <c r="AS202" i="11" s="1"/>
  <c r="AR202"/>
  <c r="AN202"/>
  <c r="AK286" i="4"/>
  <c r="AK202" i="11" s="1"/>
  <c r="AJ202"/>
  <c r="AK285" i="4"/>
  <c r="AK201" i="11" s="1"/>
  <c r="AJ201"/>
  <c r="BD199"/>
  <c r="BA283" i="4"/>
  <c r="BA199" i="11" s="1"/>
  <c r="AZ199"/>
  <c r="AV199"/>
  <c r="AS283" i="4"/>
  <c r="AS199" i="11" s="1"/>
  <c r="AR199"/>
  <c r="AN199"/>
  <c r="AK283" i="4"/>
  <c r="AK199" i="11" s="1"/>
  <c r="AJ199"/>
  <c r="BC281" i="4"/>
  <c r="BC197" i="11" s="1"/>
  <c r="BB197"/>
  <c r="AY281" i="4"/>
  <c r="AY197" i="11" s="1"/>
  <c r="AX197"/>
  <c r="AU281" i="4"/>
  <c r="AU197" i="11" s="1"/>
  <c r="AT197"/>
  <c r="AQ281" i="4"/>
  <c r="AQ197" i="11" s="1"/>
  <c r="AP197"/>
  <c r="AM281" i="4"/>
  <c r="AM197" i="11" s="1"/>
  <c r="AL197"/>
  <c r="AI281" i="4"/>
  <c r="AI197" i="11" s="1"/>
  <c r="AH197"/>
  <c r="BD195"/>
  <c r="BA279" i="4"/>
  <c r="BA195" i="11" s="1"/>
  <c r="AZ195"/>
  <c r="AV195"/>
  <c r="AS279" i="4"/>
  <c r="AS195" i="11" s="1"/>
  <c r="AR195"/>
  <c r="AN195"/>
  <c r="AK279" i="4"/>
  <c r="AK195" i="11" s="1"/>
  <c r="AJ195"/>
  <c r="BC277" i="4"/>
  <c r="BC193" i="11" s="1"/>
  <c r="BB193"/>
  <c r="AY277" i="4"/>
  <c r="AY193" i="11" s="1"/>
  <c r="AX193"/>
  <c r="AU277" i="4"/>
  <c r="AU193" i="11" s="1"/>
  <c r="AT193"/>
  <c r="AQ277" i="4"/>
  <c r="AQ193" i="11" s="1"/>
  <c r="AP193"/>
  <c r="AM277" i="4"/>
  <c r="AM193" i="11" s="1"/>
  <c r="AL193"/>
  <c r="AI277" i="4"/>
  <c r="AI193" i="11" s="1"/>
  <c r="AH193"/>
  <c r="BD191"/>
  <c r="BA275" i="4"/>
  <c r="BA191" i="11" s="1"/>
  <c r="AZ191"/>
  <c r="AV191"/>
  <c r="AS275" i="4"/>
  <c r="AS191" i="11" s="1"/>
  <c r="AR191"/>
  <c r="AN191"/>
  <c r="AK275" i="4"/>
  <c r="AK191" i="11" s="1"/>
  <c r="AJ191"/>
  <c r="BC273" i="4"/>
  <c r="BC189" i="11" s="1"/>
  <c r="BB189"/>
  <c r="AY273" i="4"/>
  <c r="AY189" i="11" s="1"/>
  <c r="AX189"/>
  <c r="AU273" i="4"/>
  <c r="AU189" i="11" s="1"/>
  <c r="AT189"/>
  <c r="AQ273" i="4"/>
  <c r="AQ189" i="11" s="1"/>
  <c r="AP189"/>
  <c r="AM273" i="4"/>
  <c r="AM189" i="11" s="1"/>
  <c r="AL189"/>
  <c r="AI273" i="4"/>
  <c r="AI189" i="11" s="1"/>
  <c r="AH189"/>
  <c r="BD187"/>
  <c r="BA271" i="4"/>
  <c r="BA187" i="11" s="1"/>
  <c r="AZ187"/>
  <c r="AV187"/>
  <c r="AS271" i="4"/>
  <c r="AS187" i="11" s="1"/>
  <c r="AR187"/>
  <c r="AN187"/>
  <c r="AK271" i="4"/>
  <c r="AK187" i="11" s="1"/>
  <c r="AJ187"/>
  <c r="BC269" i="4"/>
  <c r="BC185" i="11" s="1"/>
  <c r="BB185"/>
  <c r="AY269" i="4"/>
  <c r="AY185" i="11" s="1"/>
  <c r="AX185"/>
  <c r="AU269" i="4"/>
  <c r="AU185" i="11" s="1"/>
  <c r="AT185"/>
  <c r="AQ269" i="4"/>
  <c r="AQ185" i="11" s="1"/>
  <c r="AP185"/>
  <c r="AM269" i="4"/>
  <c r="AM185" i="11" s="1"/>
  <c r="AL185"/>
  <c r="AI269" i="4"/>
  <c r="AI185" i="11" s="1"/>
  <c r="AH185"/>
  <c r="AM325" i="4"/>
  <c r="AM227" i="11" s="1"/>
  <c r="AL227"/>
  <c r="AI325" i="4"/>
  <c r="AI227" i="11" s="1"/>
  <c r="AH227"/>
  <c r="BA323" i="4"/>
  <c r="BA225" i="11" s="1"/>
  <c r="AZ225"/>
  <c r="AS323" i="4"/>
  <c r="AS225" i="11" s="1"/>
  <c r="AR225"/>
  <c r="AK323" i="4"/>
  <c r="AK225" i="11" s="1"/>
  <c r="AJ225"/>
  <c r="BC321" i="4"/>
  <c r="BC223" i="11" s="1"/>
  <c r="BB223"/>
  <c r="AY321" i="4"/>
  <c r="AY223" i="11" s="1"/>
  <c r="AX223"/>
  <c r="AU321" i="4"/>
  <c r="AU223" i="11" s="1"/>
  <c r="AT223"/>
  <c r="AQ321" i="4"/>
  <c r="AQ223" i="11" s="1"/>
  <c r="AP223"/>
  <c r="AM321" i="4"/>
  <c r="AM223" i="11" s="1"/>
  <c r="AL223"/>
  <c r="AI321" i="4"/>
  <c r="AI223" i="11" s="1"/>
  <c r="AH223"/>
  <c r="BA319" i="4"/>
  <c r="BA221" i="11" s="1"/>
  <c r="AZ221"/>
  <c r="AS319" i="4"/>
  <c r="AS221" i="11" s="1"/>
  <c r="AR221"/>
  <c r="AK319" i="4"/>
  <c r="AK221" i="11" s="1"/>
  <c r="AJ221"/>
  <c r="BC317" i="4"/>
  <c r="BC219" i="11" s="1"/>
  <c r="BB219"/>
  <c r="AY317" i="4"/>
  <c r="AY219" i="11" s="1"/>
  <c r="AX219"/>
  <c r="AU317" i="4"/>
  <c r="AU219" i="11" s="1"/>
  <c r="AT219"/>
  <c r="AQ317" i="4"/>
  <c r="AQ219" i="11" s="1"/>
  <c r="AP219"/>
  <c r="AM317" i="4"/>
  <c r="AM219" i="11" s="1"/>
  <c r="AL219"/>
  <c r="AI317" i="4"/>
  <c r="AI219" i="11" s="1"/>
  <c r="AH219"/>
  <c r="BA315" i="4"/>
  <c r="BA217" i="11" s="1"/>
  <c r="AZ217"/>
  <c r="AS315" i="4"/>
  <c r="AS217" i="11" s="1"/>
  <c r="AR217"/>
  <c r="AK315" i="4"/>
  <c r="AK217" i="11" s="1"/>
  <c r="AJ217"/>
  <c r="BC313" i="4"/>
  <c r="BC215" i="11" s="1"/>
  <c r="BB215"/>
  <c r="AY313" i="4"/>
  <c r="AY215" i="11" s="1"/>
  <c r="AX215"/>
  <c r="AU313" i="4"/>
  <c r="AU215" i="11" s="1"/>
  <c r="AT215"/>
  <c r="AQ313" i="4"/>
  <c r="AQ215" i="11" s="1"/>
  <c r="AP215"/>
  <c r="AM313" i="4"/>
  <c r="AM215" i="11" s="1"/>
  <c r="AL215"/>
  <c r="AI313" i="4"/>
  <c r="AI215" i="11" s="1"/>
  <c r="AH215"/>
  <c r="BA311" i="4"/>
  <c r="BA213" i="11" s="1"/>
  <c r="AZ213"/>
  <c r="AS311" i="4"/>
  <c r="AS213" i="11" s="1"/>
  <c r="AR213"/>
  <c r="AK311" i="4"/>
  <c r="AK213" i="11" s="1"/>
  <c r="AJ213"/>
  <c r="BC396" i="4"/>
  <c r="BC269" i="11" s="1"/>
  <c r="BA396" i="4"/>
  <c r="BA269" i="11" s="1"/>
  <c r="AY396" i="4"/>
  <c r="AY269" i="11" s="1"/>
  <c r="AU396" i="4"/>
  <c r="AU269" i="11" s="1"/>
  <c r="AS396" i="4"/>
  <c r="AS269" i="11" s="1"/>
  <c r="AQ396" i="4"/>
  <c r="AQ269" i="11" s="1"/>
  <c r="AM396" i="4"/>
  <c r="AM269" i="11" s="1"/>
  <c r="AK396" i="4"/>
  <c r="AK269" i="11" s="1"/>
  <c r="AI396" i="4"/>
  <c r="AI269" i="11" s="1"/>
  <c r="BB295"/>
  <c r="AZ295"/>
  <c r="AX295"/>
  <c r="AT295"/>
  <c r="AR295"/>
  <c r="AP295"/>
  <c r="AL295"/>
  <c r="AJ295"/>
  <c r="AH295"/>
  <c r="BD293"/>
  <c r="BB293"/>
  <c r="AZ293"/>
  <c r="AX293"/>
  <c r="AV293"/>
  <c r="AT293"/>
  <c r="AR293"/>
  <c r="AP293"/>
  <c r="AN293"/>
  <c r="AL293"/>
  <c r="AJ293"/>
  <c r="AH293"/>
  <c r="BB291"/>
  <c r="AZ291"/>
  <c r="AX291"/>
  <c r="AT291"/>
  <c r="AR291"/>
  <c r="AP291"/>
  <c r="AL291"/>
  <c r="AJ291"/>
  <c r="AH291"/>
  <c r="BD289"/>
  <c r="BB289"/>
  <c r="AZ289"/>
  <c r="AX289"/>
  <c r="AV289"/>
  <c r="AT289"/>
  <c r="AR289"/>
  <c r="AP289"/>
  <c r="AN289"/>
  <c r="AL289"/>
  <c r="AJ289"/>
  <c r="AH289"/>
  <c r="BB287"/>
  <c r="AZ287"/>
  <c r="AX287"/>
  <c r="AT287"/>
  <c r="AR287"/>
  <c r="AP287"/>
  <c r="AL287"/>
  <c r="AJ287"/>
  <c r="AH287"/>
  <c r="AL257"/>
  <c r="AJ257"/>
  <c r="AH257"/>
  <c r="BD255"/>
  <c r="BB255"/>
  <c r="AZ255"/>
  <c r="AX255"/>
  <c r="AV255"/>
  <c r="AT255"/>
  <c r="AR255"/>
  <c r="AP255"/>
  <c r="AN255"/>
  <c r="AL255"/>
  <c r="AJ255"/>
  <c r="AH255"/>
  <c r="BB253"/>
  <c r="AZ253"/>
  <c r="AX253"/>
  <c r="AT253"/>
  <c r="AR253"/>
  <c r="AP253"/>
  <c r="AL253"/>
  <c r="AJ253"/>
  <c r="AH253"/>
  <c r="BD251"/>
  <c r="BB251"/>
  <c r="AZ251"/>
  <c r="AX251"/>
  <c r="AV251"/>
  <c r="AT251"/>
  <c r="AR251"/>
  <c r="AP251"/>
  <c r="AN251"/>
  <c r="AL251"/>
  <c r="AJ251"/>
  <c r="AH251"/>
  <c r="BB249"/>
  <c r="AZ249"/>
  <c r="AX249"/>
  <c r="AT249"/>
  <c r="AR249"/>
  <c r="AP249"/>
  <c r="AL249"/>
  <c r="AJ249"/>
  <c r="AH249"/>
  <c r="BD247"/>
  <c r="BB247"/>
  <c r="AZ247"/>
  <c r="AX247"/>
  <c r="AV247"/>
  <c r="AT247"/>
  <c r="AR247"/>
  <c r="AP247"/>
  <c r="AN247"/>
  <c r="AL247"/>
  <c r="AJ247"/>
  <c r="AH247"/>
  <c r="BB245"/>
  <c r="AZ245"/>
  <c r="AX245"/>
  <c r="AT245"/>
  <c r="AR245"/>
  <c r="AP245"/>
  <c r="AL245"/>
  <c r="AJ245"/>
  <c r="AH245"/>
  <c r="BD243"/>
  <c r="BB243"/>
  <c r="AZ243"/>
  <c r="AX243"/>
  <c r="AV243"/>
  <c r="AT243"/>
  <c r="AR243"/>
  <c r="AP243"/>
  <c r="AN243"/>
  <c r="AL243"/>
  <c r="AJ243"/>
  <c r="AH243"/>
  <c r="BB241"/>
  <c r="AZ241"/>
  <c r="AX241"/>
  <c r="AT241"/>
  <c r="AR241"/>
  <c r="AP241"/>
  <c r="AL241"/>
  <c r="AJ241"/>
  <c r="AH241"/>
  <c r="BB237"/>
  <c r="AZ237"/>
  <c r="AX237"/>
  <c r="AT237"/>
  <c r="AR237"/>
  <c r="AP237"/>
  <c r="AL237"/>
  <c r="AJ237"/>
  <c r="AH237"/>
  <c r="BD235"/>
  <c r="BB235"/>
  <c r="AZ235"/>
  <c r="AX235"/>
  <c r="AV235"/>
  <c r="AT235"/>
  <c r="AR235"/>
  <c r="AP235"/>
  <c r="AN235"/>
  <c r="AL235"/>
  <c r="AJ235"/>
  <c r="AH235"/>
  <c r="BB233"/>
  <c r="AZ233"/>
  <c r="AX233"/>
  <c r="AT233"/>
  <c r="AR233"/>
  <c r="AP233"/>
  <c r="AL233"/>
  <c r="AJ233"/>
  <c r="AH233"/>
  <c r="BB231"/>
  <c r="AZ231"/>
  <c r="AX231"/>
  <c r="AT231"/>
  <c r="AR231"/>
  <c r="AP231"/>
  <c r="AL231"/>
  <c r="AJ231"/>
  <c r="AH231"/>
  <c r="BB229"/>
  <c r="AZ229"/>
  <c r="AX229"/>
  <c r="AT229"/>
  <c r="AR229"/>
  <c r="AP229"/>
  <c r="AL229"/>
  <c r="AJ229"/>
  <c r="AH229"/>
  <c r="BB227"/>
  <c r="AZ227"/>
  <c r="AX227"/>
  <c r="AT227"/>
  <c r="AR227"/>
  <c r="AP227"/>
  <c r="J422" i="4"/>
  <c r="J295" i="11" s="1"/>
  <c r="I295"/>
  <c r="J421" i="4"/>
  <c r="J294" i="11" s="1"/>
  <c r="I294"/>
  <c r="I293"/>
  <c r="J420" i="4"/>
  <c r="J293" i="11" s="1"/>
  <c r="J419" i="4"/>
  <c r="J292" i="11" s="1"/>
  <c r="I292"/>
  <c r="J418" i="4"/>
  <c r="J291" i="11" s="1"/>
  <c r="I291"/>
  <c r="J417" i="4"/>
  <c r="J290" i="11" s="1"/>
  <c r="I290"/>
  <c r="I289"/>
  <c r="J416" i="4"/>
  <c r="J289" i="11" s="1"/>
  <c r="J415" i="4"/>
  <c r="J288" i="11" s="1"/>
  <c r="I288"/>
  <c r="J414" i="4"/>
  <c r="J287" i="11" s="1"/>
  <c r="I287"/>
  <c r="I286"/>
  <c r="J413" i="4"/>
  <c r="J286" i="11" s="1"/>
  <c r="J412" i="4"/>
  <c r="J285" i="11" s="1"/>
  <c r="I285"/>
  <c r="I284"/>
  <c r="J411" i="4"/>
  <c r="J284" i="11" s="1"/>
  <c r="J410" i="4"/>
  <c r="J283" i="11" s="1"/>
  <c r="I283"/>
  <c r="I282"/>
  <c r="J409" i="4"/>
  <c r="J282" i="11" s="1"/>
  <c r="J408" i="4"/>
  <c r="J281" i="11" s="1"/>
  <c r="I281"/>
  <c r="I280"/>
  <c r="J407" i="4"/>
  <c r="J280" i="11" s="1"/>
  <c r="J406" i="4"/>
  <c r="J279" i="11" s="1"/>
  <c r="I279"/>
  <c r="I278"/>
  <c r="J405" i="4"/>
  <c r="J278" i="11" s="1"/>
  <c r="J404" i="4"/>
  <c r="J277" i="11" s="1"/>
  <c r="I277"/>
  <c r="I276"/>
  <c r="J403" i="4"/>
  <c r="J276" i="11" s="1"/>
  <c r="J402" i="4"/>
  <c r="J275" i="11" s="1"/>
  <c r="I275"/>
  <c r="I274"/>
  <c r="J401" i="4"/>
  <c r="J274" i="11" s="1"/>
  <c r="J400" i="4"/>
  <c r="J273" i="11" s="1"/>
  <c r="I273"/>
  <c r="I272"/>
  <c r="J399" i="4"/>
  <c r="J272" i="11" s="1"/>
  <c r="J398" i="4"/>
  <c r="J271" i="11" s="1"/>
  <c r="I271"/>
  <c r="I270"/>
  <c r="J397" i="4"/>
  <c r="J270" i="11" s="1"/>
  <c r="J396" i="4"/>
  <c r="J269" i="11" s="1"/>
  <c r="I269"/>
  <c r="I268"/>
  <c r="J379" i="4"/>
  <c r="J267" i="11" s="1"/>
  <c r="I267"/>
  <c r="I266"/>
  <c r="J378" i="4"/>
  <c r="J266" i="11" s="1"/>
  <c r="J377" i="4"/>
  <c r="J265" i="11" s="1"/>
  <c r="I265"/>
  <c r="I264"/>
  <c r="J376" i="4"/>
  <c r="J264" i="11" s="1"/>
  <c r="J375" i="4"/>
  <c r="J263" i="11" s="1"/>
  <c r="I263"/>
  <c r="I262"/>
  <c r="J374" i="4"/>
  <c r="J262" i="11" s="1"/>
  <c r="J373" i="4"/>
  <c r="J261" i="11" s="1"/>
  <c r="I261"/>
  <c r="I260"/>
  <c r="J372" i="4"/>
  <c r="J260" i="11" s="1"/>
  <c r="J371" i="4"/>
  <c r="J259" i="11" s="1"/>
  <c r="I259"/>
  <c r="I258"/>
  <c r="J370" i="4"/>
  <c r="J258" i="11" s="1"/>
  <c r="I257"/>
  <c r="J369" i="4"/>
  <c r="J257" i="11" s="1"/>
  <c r="J368" i="4"/>
  <c r="J256" i="11" s="1"/>
  <c r="I256"/>
  <c r="J367" i="4"/>
  <c r="J255" i="11" s="1"/>
  <c r="I255"/>
  <c r="J366" i="4"/>
  <c r="J254" i="11" s="1"/>
  <c r="I254"/>
  <c r="I253"/>
  <c r="J365" i="4"/>
  <c r="J253" i="11" s="1"/>
  <c r="J364" i="4"/>
  <c r="J252" i="11" s="1"/>
  <c r="I252"/>
  <c r="J363" i="4"/>
  <c r="J251" i="11" s="1"/>
  <c r="I251"/>
  <c r="J362" i="4"/>
  <c r="J250" i="11" s="1"/>
  <c r="I250"/>
  <c r="I249"/>
  <c r="J361" i="4"/>
  <c r="J249" i="11" s="1"/>
  <c r="J360" i="4"/>
  <c r="J248" i="11" s="1"/>
  <c r="I248"/>
  <c r="J359" i="4"/>
  <c r="J247" i="11" s="1"/>
  <c r="I247"/>
  <c r="J358" i="4"/>
  <c r="J246" i="11" s="1"/>
  <c r="I246"/>
  <c r="I245"/>
  <c r="J357" i="4"/>
  <c r="J245" i="11" s="1"/>
  <c r="J356" i="4"/>
  <c r="J244" i="11" s="1"/>
  <c r="I244"/>
  <c r="J355" i="4"/>
  <c r="J243" i="11" s="1"/>
  <c r="I243"/>
  <c r="J354" i="4"/>
  <c r="J242" i="11" s="1"/>
  <c r="I242"/>
  <c r="I241"/>
  <c r="J353" i="4"/>
  <c r="J241" i="11" s="1"/>
  <c r="J352" i="4"/>
  <c r="J240" i="11" s="1"/>
  <c r="I240"/>
  <c r="J336" i="4"/>
  <c r="J238" i="11" s="1"/>
  <c r="I238"/>
  <c r="J335" i="4"/>
  <c r="J237" i="11" s="1"/>
  <c r="I237"/>
  <c r="J334" i="4"/>
  <c r="J236" i="11" s="1"/>
  <c r="I236"/>
  <c r="I235"/>
  <c r="J333" i="4"/>
  <c r="J235" i="11" s="1"/>
  <c r="J332" i="4"/>
  <c r="J234" i="11" s="1"/>
  <c r="I234"/>
  <c r="I233"/>
  <c r="J331" i="4"/>
  <c r="J233" i="11" s="1"/>
  <c r="J330" i="4"/>
  <c r="J232" i="11" s="1"/>
  <c r="I232"/>
  <c r="J329" i="4"/>
  <c r="J231" i="11" s="1"/>
  <c r="I231"/>
  <c r="J328" i="4"/>
  <c r="J230" i="11" s="1"/>
  <c r="I230"/>
  <c r="I229"/>
  <c r="J327" i="4"/>
  <c r="J229" i="11" s="1"/>
  <c r="J326" i="4"/>
  <c r="J228" i="11" s="1"/>
  <c r="I228"/>
  <c r="J325" i="4"/>
  <c r="J227" i="11" s="1"/>
  <c r="I227"/>
  <c r="J324" i="4"/>
  <c r="J226" i="11" s="1"/>
  <c r="I226"/>
  <c r="I225"/>
  <c r="J323" i="4"/>
  <c r="J225" i="11" s="1"/>
  <c r="J322" i="4"/>
  <c r="J224" i="11" s="1"/>
  <c r="I224"/>
  <c r="J321" i="4"/>
  <c r="J223" i="11" s="1"/>
  <c r="I223"/>
  <c r="J320" i="4"/>
  <c r="J222" i="11" s="1"/>
  <c r="I222"/>
  <c r="I221"/>
  <c r="J319" i="4"/>
  <c r="J221" i="11" s="1"/>
  <c r="J318" i="4"/>
  <c r="J220" i="11" s="1"/>
  <c r="I220"/>
  <c r="J317" i="4"/>
  <c r="J219" i="11" s="1"/>
  <c r="I219"/>
  <c r="J316" i="4"/>
  <c r="J218" i="11" s="1"/>
  <c r="I218"/>
  <c r="I217"/>
  <c r="J315" i="4"/>
  <c r="J217" i="11" s="1"/>
  <c r="J314" i="4"/>
  <c r="J216" i="11" s="1"/>
  <c r="I216"/>
  <c r="J313" i="4"/>
  <c r="J215" i="11" s="1"/>
  <c r="I215"/>
  <c r="J312" i="4"/>
  <c r="J214" i="11" s="1"/>
  <c r="I214"/>
  <c r="I213"/>
  <c r="J311" i="4"/>
  <c r="J213" i="11" s="1"/>
  <c r="J310" i="4"/>
  <c r="J212" i="11" s="1"/>
  <c r="I212"/>
  <c r="I210"/>
  <c r="J294" i="4"/>
  <c r="J210" i="11" s="1"/>
  <c r="J293" i="4"/>
  <c r="J209" i="11" s="1"/>
  <c r="I209"/>
  <c r="I208"/>
  <c r="J292" i="4"/>
  <c r="J208" i="11" s="1"/>
  <c r="J291" i="4"/>
  <c r="J207" i="11" s="1"/>
  <c r="I207"/>
  <c r="I206"/>
  <c r="J290" i="4"/>
  <c r="J206" i="11" s="1"/>
  <c r="J289" i="4"/>
  <c r="J205" i="11" s="1"/>
  <c r="I205"/>
  <c r="I204"/>
  <c r="J288" i="4"/>
  <c r="J204" i="11" s="1"/>
  <c r="J287" i="4"/>
  <c r="J203" i="11" s="1"/>
  <c r="I203"/>
  <c r="I202"/>
  <c r="J286" i="4"/>
  <c r="J202" i="11" s="1"/>
  <c r="I201"/>
  <c r="J285" i="4"/>
  <c r="J201" i="11" s="1"/>
  <c r="J284" i="4"/>
  <c r="J200" i="11" s="1"/>
  <c r="I200"/>
  <c r="I199"/>
  <c r="J283" i="4"/>
  <c r="J199" i="11" s="1"/>
  <c r="J282" i="4"/>
  <c r="J198" i="11" s="1"/>
  <c r="I198"/>
  <c r="J281" i="4"/>
  <c r="J197" i="11" s="1"/>
  <c r="I197"/>
  <c r="J280" i="4"/>
  <c r="J196" i="11" s="1"/>
  <c r="I196"/>
  <c r="I195"/>
  <c r="J279" i="4"/>
  <c r="J195" i="11" s="1"/>
  <c r="J278" i="4"/>
  <c r="J194" i="11" s="1"/>
  <c r="I194"/>
  <c r="J277" i="4"/>
  <c r="J193" i="11" s="1"/>
  <c r="I193"/>
  <c r="J276" i="4"/>
  <c r="J192" i="11" s="1"/>
  <c r="I192"/>
  <c r="I191"/>
  <c r="J275" i="4"/>
  <c r="J191" i="11" s="1"/>
  <c r="J274" i="4"/>
  <c r="J190" i="11" s="1"/>
  <c r="I190"/>
  <c r="J273" i="4"/>
  <c r="J189" i="11" s="1"/>
  <c r="I189"/>
  <c r="J272" i="4"/>
  <c r="J188" i="11" s="1"/>
  <c r="I188"/>
  <c r="I187"/>
  <c r="J271" i="4"/>
  <c r="J187" i="11" s="1"/>
  <c r="J270" i="4"/>
  <c r="J186" i="11" s="1"/>
  <c r="I186"/>
  <c r="J269" i="4"/>
  <c r="J185" i="11" s="1"/>
  <c r="I185"/>
  <c r="J268" i="4"/>
  <c r="J184" i="11" s="1"/>
  <c r="I184"/>
  <c r="I182"/>
  <c r="J252" i="4"/>
  <c r="J182" i="11" s="1"/>
  <c r="J251" i="4"/>
  <c r="J181" i="11" s="1"/>
  <c r="I181"/>
  <c r="I180"/>
  <c r="J250" i="4"/>
  <c r="J180" i="11" s="1"/>
  <c r="J249" i="4"/>
  <c r="J179" i="11" s="1"/>
  <c r="I179"/>
  <c r="I178"/>
  <c r="J248" i="4"/>
  <c r="J178" i="11" s="1"/>
  <c r="J247" i="4"/>
  <c r="J177" i="11" s="1"/>
  <c r="I177"/>
  <c r="I176"/>
  <c r="J246" i="4"/>
  <c r="J176" i="11" s="1"/>
  <c r="J245" i="4"/>
  <c r="J175" i="11" s="1"/>
  <c r="I175"/>
  <c r="I174"/>
  <c r="J244" i="4"/>
  <c r="J174" i="11" s="1"/>
  <c r="J243" i="4"/>
  <c r="J173" i="11" s="1"/>
  <c r="I173"/>
  <c r="I172"/>
  <c r="J242" i="4"/>
  <c r="J172" i="11" s="1"/>
  <c r="J241" i="4"/>
  <c r="J171" i="11" s="1"/>
  <c r="I171"/>
  <c r="I170"/>
  <c r="J240" i="4"/>
  <c r="J170" i="11" s="1"/>
  <c r="J239" i="4"/>
  <c r="J169" i="11" s="1"/>
  <c r="I169"/>
  <c r="I168"/>
  <c r="J238" i="4"/>
  <c r="J168" i="11" s="1"/>
  <c r="J237" i="4"/>
  <c r="J167" i="11" s="1"/>
  <c r="I167"/>
  <c r="I166"/>
  <c r="J236" i="4"/>
  <c r="J166" i="11" s="1"/>
  <c r="J235" i="4"/>
  <c r="J165" i="11" s="1"/>
  <c r="I165"/>
  <c r="I164"/>
  <c r="J234" i="4"/>
  <c r="J164" i="11" s="1"/>
  <c r="J233" i="4"/>
  <c r="J163" i="11" s="1"/>
  <c r="I163"/>
  <c r="I162"/>
  <c r="J232" i="4"/>
  <c r="J162" i="11" s="1"/>
  <c r="J231" i="4"/>
  <c r="J161" i="11" s="1"/>
  <c r="I161"/>
  <c r="I160"/>
  <c r="J230" i="4"/>
  <c r="J160" i="11" s="1"/>
  <c r="J229" i="4"/>
  <c r="J159" i="11" s="1"/>
  <c r="I159"/>
  <c r="I158"/>
  <c r="J228" i="4"/>
  <c r="J158" i="11" s="1"/>
  <c r="J227" i="4"/>
  <c r="J157" i="11" s="1"/>
  <c r="I157"/>
  <c r="I156"/>
  <c r="J226" i="4"/>
  <c r="J156" i="11" s="1"/>
  <c r="I154"/>
  <c r="J210" i="4"/>
  <c r="J154" i="11" s="1"/>
  <c r="J209" i="4"/>
  <c r="J153" i="11" s="1"/>
  <c r="I153"/>
  <c r="I152"/>
  <c r="J208" i="4"/>
  <c r="J152" i="11" s="1"/>
  <c r="J207" i="4"/>
  <c r="J151" i="11" s="1"/>
  <c r="I151"/>
  <c r="I150"/>
  <c r="J206" i="4"/>
  <c r="J150" i="11" s="1"/>
  <c r="J205" i="4"/>
  <c r="J149" i="11" s="1"/>
  <c r="I149"/>
  <c r="I148"/>
  <c r="J204" i="4"/>
  <c r="J148" i="11" s="1"/>
  <c r="J203" i="4"/>
  <c r="J147" i="11" s="1"/>
  <c r="I147"/>
  <c r="I146"/>
  <c r="J202" i="4"/>
  <c r="J146" i="11" s="1"/>
  <c r="J201" i="4"/>
  <c r="J145" i="11" s="1"/>
  <c r="I145"/>
  <c r="I144"/>
  <c r="I143"/>
  <c r="J199" i="4"/>
  <c r="J143" i="11" s="1"/>
  <c r="J198" i="4"/>
  <c r="J142" i="11" s="1"/>
  <c r="I142"/>
  <c r="J197" i="4"/>
  <c r="J141" i="11" s="1"/>
  <c r="I141"/>
  <c r="J196" i="4"/>
  <c r="J140" i="11" s="1"/>
  <c r="I140"/>
  <c r="I139"/>
  <c r="J195" i="4"/>
  <c r="J139" i="11" s="1"/>
  <c r="J194" i="4"/>
  <c r="J138" i="11" s="1"/>
  <c r="I138"/>
  <c r="J193" i="4"/>
  <c r="J137" i="11" s="1"/>
  <c r="I137"/>
  <c r="J192" i="4"/>
  <c r="J136" i="11" s="1"/>
  <c r="I136"/>
  <c r="I135"/>
  <c r="J191" i="4"/>
  <c r="J135" i="11" s="1"/>
  <c r="J190" i="4"/>
  <c r="J134" i="11" s="1"/>
  <c r="I134"/>
  <c r="J189" i="4"/>
  <c r="J133" i="11" s="1"/>
  <c r="I133"/>
  <c r="J188" i="4"/>
  <c r="J132" i="11" s="1"/>
  <c r="I132"/>
  <c r="I131"/>
  <c r="J187" i="4"/>
  <c r="J131" i="11" s="1"/>
  <c r="J186" i="4"/>
  <c r="J130" i="11" s="1"/>
  <c r="I130"/>
  <c r="J185" i="4"/>
  <c r="J129" i="11" s="1"/>
  <c r="I129"/>
  <c r="J184" i="4"/>
  <c r="J128" i="11" s="1"/>
  <c r="I128"/>
  <c r="I127"/>
  <c r="J183" i="4"/>
  <c r="J127" i="11" s="1"/>
  <c r="J182" i="4"/>
  <c r="J126" i="11" s="1"/>
  <c r="I126"/>
  <c r="I124"/>
  <c r="J166" i="4"/>
  <c r="J124" i="11" s="1"/>
  <c r="J165" i="4"/>
  <c r="J123" i="11" s="1"/>
  <c r="I123"/>
  <c r="I122"/>
  <c r="J164" i="4"/>
  <c r="J122" i="11" s="1"/>
  <c r="J163" i="4"/>
  <c r="J121" i="11" s="1"/>
  <c r="I121"/>
  <c r="I120"/>
  <c r="J162" i="4"/>
  <c r="J120" i="11" s="1"/>
  <c r="J161" i="4"/>
  <c r="J119" i="11" s="1"/>
  <c r="I119"/>
  <c r="I118"/>
  <c r="J160" i="4"/>
  <c r="J118" i="11" s="1"/>
  <c r="J159" i="4"/>
  <c r="J117" i="11" s="1"/>
  <c r="I117"/>
  <c r="I116"/>
  <c r="J158" i="4"/>
  <c r="J116" i="11" s="1"/>
  <c r="J157" i="4"/>
  <c r="J115" i="11" s="1"/>
  <c r="I115"/>
  <c r="I114"/>
  <c r="J156" i="4"/>
  <c r="J114" i="11" s="1"/>
  <c r="J155" i="4"/>
  <c r="J113" i="11" s="1"/>
  <c r="I113"/>
  <c r="I112"/>
  <c r="J154" i="4"/>
  <c r="J112" i="11" s="1"/>
  <c r="J153" i="4"/>
  <c r="J111" i="11" s="1"/>
  <c r="I111"/>
  <c r="I110"/>
  <c r="J152" i="4"/>
  <c r="J110" i="11" s="1"/>
  <c r="J151" i="4"/>
  <c r="J109" i="11" s="1"/>
  <c r="I109"/>
  <c r="I108"/>
  <c r="J150" i="4"/>
  <c r="J108" i="11" s="1"/>
  <c r="J149" i="4"/>
  <c r="J107" i="11" s="1"/>
  <c r="I107"/>
  <c r="I106"/>
  <c r="J148" i="4"/>
  <c r="J106" i="11" s="1"/>
  <c r="J147" i="4"/>
  <c r="J105" i="11" s="1"/>
  <c r="I105"/>
  <c r="I104"/>
  <c r="J146" i="4"/>
  <c r="J104" i="11" s="1"/>
  <c r="J145" i="4"/>
  <c r="J103" i="11" s="1"/>
  <c r="I103"/>
  <c r="I102"/>
  <c r="J144" i="4"/>
  <c r="J102" i="11" s="1"/>
  <c r="J143" i="4"/>
  <c r="J101" i="11" s="1"/>
  <c r="I101"/>
  <c r="I100"/>
  <c r="J142" i="4"/>
  <c r="J100" i="11" s="1"/>
  <c r="J141" i="4"/>
  <c r="J99" i="11" s="1"/>
  <c r="I99"/>
  <c r="I98"/>
  <c r="J140" i="4"/>
  <c r="J98" i="11" s="1"/>
  <c r="J139" i="4"/>
  <c r="J97" i="11" s="1"/>
  <c r="I97"/>
  <c r="J123" i="4"/>
  <c r="J95" i="11" s="1"/>
  <c r="I95"/>
  <c r="J122" i="4"/>
  <c r="J94" i="11" s="1"/>
  <c r="I94"/>
  <c r="J121" i="4"/>
  <c r="J93" i="11" s="1"/>
  <c r="I93"/>
  <c r="J120" i="4"/>
  <c r="J92" i="11" s="1"/>
  <c r="I92"/>
  <c r="I91"/>
  <c r="J119" i="4"/>
  <c r="J91" i="11" s="1"/>
  <c r="J118" i="4"/>
  <c r="J90" i="11" s="1"/>
  <c r="I90"/>
  <c r="J117" i="4"/>
  <c r="J89" i="11" s="1"/>
  <c r="I89"/>
  <c r="J116" i="4"/>
  <c r="J88" i="11" s="1"/>
  <c r="I88"/>
  <c r="I87"/>
  <c r="J115" i="4"/>
  <c r="J87" i="11" s="1"/>
  <c r="J114" i="4"/>
  <c r="J86" i="11" s="1"/>
  <c r="I86"/>
  <c r="J113" i="4"/>
  <c r="J85" i="11" s="1"/>
  <c r="I85"/>
  <c r="I84"/>
  <c r="J112" i="4"/>
  <c r="J84" i="11" s="1"/>
  <c r="J111" i="4"/>
  <c r="J83" i="11" s="1"/>
  <c r="I83"/>
  <c r="I82"/>
  <c r="J110" i="4"/>
  <c r="J82" i="11" s="1"/>
  <c r="J109" i="4"/>
  <c r="J81" i="11" s="1"/>
  <c r="I81"/>
  <c r="I80"/>
  <c r="J108" i="4"/>
  <c r="J80" i="11" s="1"/>
  <c r="I79"/>
  <c r="J107" i="4"/>
  <c r="J79" i="11" s="1"/>
  <c r="J105" i="4"/>
  <c r="J77" i="11" s="1"/>
  <c r="I77"/>
  <c r="J104" i="4"/>
  <c r="J76" i="11" s="1"/>
  <c r="I76"/>
  <c r="I75"/>
  <c r="J103" i="4"/>
  <c r="J75" i="11" s="1"/>
  <c r="J102" i="4"/>
  <c r="J74" i="11" s="1"/>
  <c r="I74"/>
  <c r="J101" i="4"/>
  <c r="J73" i="11" s="1"/>
  <c r="I73"/>
  <c r="I72"/>
  <c r="J100" i="4"/>
  <c r="J72" i="11" s="1"/>
  <c r="J99" i="4"/>
  <c r="J71" i="11" s="1"/>
  <c r="I71"/>
  <c r="J84" i="4"/>
  <c r="J69" i="11" s="1"/>
  <c r="I69"/>
  <c r="I68"/>
  <c r="J83" i="4"/>
  <c r="J68" i="11" s="1"/>
  <c r="J82" i="4"/>
  <c r="J67" i="11" s="1"/>
  <c r="I67"/>
  <c r="I66"/>
  <c r="J81" i="4"/>
  <c r="J66" i="11" s="1"/>
  <c r="J80" i="4"/>
  <c r="J65" i="11" s="1"/>
  <c r="I65"/>
  <c r="I64"/>
  <c r="J79" i="4"/>
  <c r="J64" i="11" s="1"/>
  <c r="J78" i="4"/>
  <c r="J63" i="11" s="1"/>
  <c r="I63"/>
  <c r="I62"/>
  <c r="J77" i="4"/>
  <c r="J62" i="11" s="1"/>
  <c r="J76" i="4"/>
  <c r="J61" i="11" s="1"/>
  <c r="I61"/>
  <c r="I60"/>
  <c r="J75" i="4"/>
  <c r="J60" i="11" s="1"/>
  <c r="J74" i="4"/>
  <c r="J59" i="11" s="1"/>
  <c r="I59"/>
  <c r="I58"/>
  <c r="J73" i="4"/>
  <c r="J58" i="11" s="1"/>
  <c r="J72" i="4"/>
  <c r="J57" i="11" s="1"/>
  <c r="I57"/>
  <c r="I56"/>
  <c r="J71" i="4"/>
  <c r="J56" i="11" s="1"/>
  <c r="J70" i="4"/>
  <c r="J55" i="11" s="1"/>
  <c r="I55"/>
  <c r="I54"/>
  <c r="J69" i="4"/>
  <c r="J54" i="11" s="1"/>
  <c r="J68" i="4"/>
  <c r="J53" i="11" s="1"/>
  <c r="I53"/>
  <c r="I52"/>
  <c r="J67" i="4"/>
  <c r="J52" i="11" s="1"/>
  <c r="J66" i="4"/>
  <c r="J51" i="11" s="1"/>
  <c r="I51"/>
  <c r="I50"/>
  <c r="J65" i="4"/>
  <c r="J50" i="11" s="1"/>
  <c r="J64" i="4"/>
  <c r="J49" i="11" s="1"/>
  <c r="I49"/>
  <c r="I48"/>
  <c r="J63" i="4"/>
  <c r="J48" i="11" s="1"/>
  <c r="J62" i="4"/>
  <c r="J47" i="11" s="1"/>
  <c r="I47"/>
  <c r="I46"/>
  <c r="J61" i="4"/>
  <c r="J46" i="11" s="1"/>
  <c r="J60" i="4"/>
  <c r="J45" i="11" s="1"/>
  <c r="I45"/>
  <c r="I44"/>
  <c r="J59" i="4"/>
  <c r="J44" i="11" s="1"/>
  <c r="J58" i="4"/>
  <c r="J43" i="11" s="1"/>
  <c r="I43"/>
  <c r="J57" i="4"/>
  <c r="J42" i="11" s="1"/>
  <c r="J56" i="4"/>
  <c r="J41" i="11" s="1"/>
  <c r="I41"/>
  <c r="J40" i="4"/>
  <c r="J39" i="11" s="1"/>
  <c r="I39"/>
  <c r="J39" i="4"/>
  <c r="J38" i="11" s="1"/>
  <c r="I38"/>
  <c r="J38" i="4"/>
  <c r="J37" i="11" s="1"/>
  <c r="I37"/>
  <c r="J37" i="4"/>
  <c r="J36" i="11" s="1"/>
  <c r="I36"/>
  <c r="I35"/>
  <c r="J35" i="4"/>
  <c r="J34" i="11" s="1"/>
  <c r="I34"/>
  <c r="J34" i="4"/>
  <c r="J33" i="11" s="1"/>
  <c r="I33"/>
  <c r="J33" i="4"/>
  <c r="J32" i="11" s="1"/>
  <c r="I32"/>
  <c r="J32" i="4"/>
  <c r="J31" i="11" s="1"/>
  <c r="I31"/>
  <c r="J31" i="4"/>
  <c r="J30" i="11" s="1"/>
  <c r="I30"/>
  <c r="J30" i="4"/>
  <c r="J29" i="11" s="1"/>
  <c r="I29"/>
  <c r="J29" i="4"/>
  <c r="J28" i="11" s="1"/>
  <c r="I28"/>
  <c r="J28" i="4"/>
  <c r="J27" i="11" s="1"/>
  <c r="I27"/>
  <c r="J27" i="4"/>
  <c r="J26" i="11" s="1"/>
  <c r="I26"/>
  <c r="J26" i="4"/>
  <c r="J25" i="11" s="1"/>
  <c r="I25"/>
  <c r="J25" i="4"/>
  <c r="J24" i="11" s="1"/>
  <c r="I24"/>
  <c r="I23"/>
  <c r="J24" i="4"/>
  <c r="J23" i="11" s="1"/>
  <c r="J23" i="4"/>
  <c r="J22" i="11" s="1"/>
  <c r="I22"/>
  <c r="J22" i="4"/>
  <c r="J21" i="11" s="1"/>
  <c r="I21"/>
  <c r="J21" i="4"/>
  <c r="J20" i="11" s="1"/>
  <c r="I20"/>
  <c r="J20" i="4"/>
  <c r="J19" i="11" s="1"/>
  <c r="I19"/>
  <c r="J19" i="4"/>
  <c r="J18" i="11" s="1"/>
  <c r="I18"/>
  <c r="J18" i="4"/>
  <c r="J17" i="11" s="1"/>
  <c r="I17"/>
  <c r="J17" i="4"/>
  <c r="J16" i="11" s="1"/>
  <c r="I16"/>
  <c r="J16" i="4"/>
  <c r="J15" i="11" s="1"/>
  <c r="I15"/>
  <c r="J15" i="4"/>
  <c r="J14" i="11" s="1"/>
  <c r="I14"/>
  <c r="J14" i="4"/>
  <c r="J13" i="11" s="1"/>
  <c r="I13"/>
  <c r="J13" i="4"/>
  <c r="J12" i="11" s="1"/>
  <c r="I12"/>
  <c r="Q295"/>
  <c r="R422" i="4"/>
  <c r="R295" i="11" s="1"/>
  <c r="R421" i="4"/>
  <c r="R294" i="11" s="1"/>
  <c r="Q294"/>
  <c r="Q293"/>
  <c r="R420" i="4"/>
  <c r="R293" i="11" s="1"/>
  <c r="R419" i="4"/>
  <c r="R292" i="11" s="1"/>
  <c r="Q292"/>
  <c r="Q291"/>
  <c r="R418" i="4"/>
  <c r="R291" i="11" s="1"/>
  <c r="R417" i="4"/>
  <c r="R290" i="11" s="1"/>
  <c r="Q290"/>
  <c r="Q289"/>
  <c r="R416" i="4"/>
  <c r="R289" i="11" s="1"/>
  <c r="R415" i="4"/>
  <c r="R288" i="11" s="1"/>
  <c r="Q288"/>
  <c r="Q287"/>
  <c r="R414" i="4"/>
  <c r="R287" i="11" s="1"/>
  <c r="Q286"/>
  <c r="R413" i="4"/>
  <c r="R286" i="11" s="1"/>
  <c r="R412" i="4"/>
  <c r="R285" i="11" s="1"/>
  <c r="Q285"/>
  <c r="Q284"/>
  <c r="R411" i="4"/>
  <c r="R284" i="11" s="1"/>
  <c r="R410" i="4"/>
  <c r="R283" i="11" s="1"/>
  <c r="Q283"/>
  <c r="Q282"/>
  <c r="R409" i="4"/>
  <c r="R282" i="11" s="1"/>
  <c r="R408" i="4"/>
  <c r="R281" i="11" s="1"/>
  <c r="Q281"/>
  <c r="Q280"/>
  <c r="R407" i="4"/>
  <c r="R280" i="11" s="1"/>
  <c r="R406" i="4"/>
  <c r="R279" i="11" s="1"/>
  <c r="Q279"/>
  <c r="Q278"/>
  <c r="R405" i="4"/>
  <c r="R278" i="11" s="1"/>
  <c r="R404" i="4"/>
  <c r="R277" i="11" s="1"/>
  <c r="Q277"/>
  <c r="Q276"/>
  <c r="R403" i="4"/>
  <c r="R276" i="11" s="1"/>
  <c r="R402" i="4"/>
  <c r="R275" i="11" s="1"/>
  <c r="Q275"/>
  <c r="Q274"/>
  <c r="R401" i="4"/>
  <c r="R274" i="11" s="1"/>
  <c r="R400" i="4"/>
  <c r="R273" i="11" s="1"/>
  <c r="Q273"/>
  <c r="Q272"/>
  <c r="R399" i="4"/>
  <c r="R272" i="11" s="1"/>
  <c r="R398" i="4"/>
  <c r="R271" i="11" s="1"/>
  <c r="Q271"/>
  <c r="Q270"/>
  <c r="R397" i="4"/>
  <c r="R270" i="11" s="1"/>
  <c r="R396" i="4"/>
  <c r="R269" i="11" s="1"/>
  <c r="Q269"/>
  <c r="Q268"/>
  <c r="R379" i="4"/>
  <c r="R267" i="11" s="1"/>
  <c r="Q267"/>
  <c r="Q266"/>
  <c r="R378" i="4"/>
  <c r="R266" i="11" s="1"/>
  <c r="R377" i="4"/>
  <c r="R265" i="11" s="1"/>
  <c r="Q265"/>
  <c r="Q264"/>
  <c r="R376" i="4"/>
  <c r="R264" i="11" s="1"/>
  <c r="R375" i="4"/>
  <c r="R263" i="11" s="1"/>
  <c r="Q263"/>
  <c r="Q262"/>
  <c r="R374" i="4"/>
  <c r="R262" i="11" s="1"/>
  <c r="R373" i="4"/>
  <c r="R261" i="11" s="1"/>
  <c r="Q261"/>
  <c r="Q260"/>
  <c r="R372" i="4"/>
  <c r="R260" i="11" s="1"/>
  <c r="R371" i="4"/>
  <c r="R259" i="11" s="1"/>
  <c r="Q259"/>
  <c r="Q258"/>
  <c r="R370" i="4"/>
  <c r="R258" i="11" s="1"/>
  <c r="Q257"/>
  <c r="R369" i="4"/>
  <c r="R257" i="11" s="1"/>
  <c r="R368" i="4"/>
  <c r="R256" i="11" s="1"/>
  <c r="Q256"/>
  <c r="Q255"/>
  <c r="R367" i="4"/>
  <c r="R255" i="11" s="1"/>
  <c r="R366" i="4"/>
  <c r="R254" i="11" s="1"/>
  <c r="Q254"/>
  <c r="Q253"/>
  <c r="R365" i="4"/>
  <c r="R253" i="11" s="1"/>
  <c r="R364" i="4"/>
  <c r="R252" i="11" s="1"/>
  <c r="Q252"/>
  <c r="Q251"/>
  <c r="R363" i="4"/>
  <c r="R251" i="11" s="1"/>
  <c r="R362" i="4"/>
  <c r="R250" i="11" s="1"/>
  <c r="Q250"/>
  <c r="Q249"/>
  <c r="R361" i="4"/>
  <c r="R249" i="11" s="1"/>
  <c r="R360" i="4"/>
  <c r="R248" i="11" s="1"/>
  <c r="Q248"/>
  <c r="Q247"/>
  <c r="R359" i="4"/>
  <c r="R247" i="11" s="1"/>
  <c r="R358" i="4"/>
  <c r="R246" i="11" s="1"/>
  <c r="Q246"/>
  <c r="Q245"/>
  <c r="R357" i="4"/>
  <c r="R245" i="11" s="1"/>
  <c r="R356" i="4"/>
  <c r="R244" i="11" s="1"/>
  <c r="Q244"/>
  <c r="Q243"/>
  <c r="R355" i="4"/>
  <c r="R243" i="11" s="1"/>
  <c r="R354" i="4"/>
  <c r="R242" i="11" s="1"/>
  <c r="Q242"/>
  <c r="Q241"/>
  <c r="R353" i="4"/>
  <c r="R241" i="11" s="1"/>
  <c r="R352" i="4"/>
  <c r="R240" i="11" s="1"/>
  <c r="Q240"/>
  <c r="R336" i="4"/>
  <c r="R238" i="11" s="1"/>
  <c r="Q238"/>
  <c r="Q237"/>
  <c r="R335" i="4"/>
  <c r="R237" i="11" s="1"/>
  <c r="R334" i="4"/>
  <c r="R236" i="11" s="1"/>
  <c r="Q236"/>
  <c r="Q235"/>
  <c r="R333" i="4"/>
  <c r="R235" i="11" s="1"/>
  <c r="R332" i="4"/>
  <c r="R234" i="11" s="1"/>
  <c r="Q234"/>
  <c r="Q233"/>
  <c r="R331" i="4"/>
  <c r="R233" i="11" s="1"/>
  <c r="R330" i="4"/>
  <c r="R232" i="11" s="1"/>
  <c r="Q232"/>
  <c r="Q231"/>
  <c r="R329" i="4"/>
  <c r="R231" i="11" s="1"/>
  <c r="R328" i="4"/>
  <c r="R230" i="11" s="1"/>
  <c r="Q230"/>
  <c r="Q229"/>
  <c r="R327" i="4"/>
  <c r="R229" i="11" s="1"/>
  <c r="R326" i="4"/>
  <c r="R228" i="11" s="1"/>
  <c r="Q228"/>
  <c r="Q227"/>
  <c r="R325" i="4"/>
  <c r="R227" i="11" s="1"/>
  <c r="R324" i="4"/>
  <c r="R226" i="11" s="1"/>
  <c r="Q226"/>
  <c r="Q225"/>
  <c r="R323" i="4"/>
  <c r="R225" i="11" s="1"/>
  <c r="R322" i="4"/>
  <c r="R224" i="11" s="1"/>
  <c r="Q224"/>
  <c r="Q223"/>
  <c r="R321" i="4"/>
  <c r="R223" i="11" s="1"/>
  <c r="R320" i="4"/>
  <c r="R222" i="11" s="1"/>
  <c r="Q222"/>
  <c r="Q221"/>
  <c r="R319" i="4"/>
  <c r="R221" i="11" s="1"/>
  <c r="R318" i="4"/>
  <c r="R220" i="11" s="1"/>
  <c r="Q220"/>
  <c r="Q219"/>
  <c r="R317" i="4"/>
  <c r="R219" i="11" s="1"/>
  <c r="R316" i="4"/>
  <c r="R218" i="11" s="1"/>
  <c r="Q218"/>
  <c r="Q217"/>
  <c r="R315" i="4"/>
  <c r="R217" i="11" s="1"/>
  <c r="R314" i="4"/>
  <c r="R216" i="11" s="1"/>
  <c r="Q216"/>
  <c r="Q215"/>
  <c r="R313" i="4"/>
  <c r="R215" i="11" s="1"/>
  <c r="R312" i="4"/>
  <c r="R214" i="11" s="1"/>
  <c r="Q214"/>
  <c r="Q213"/>
  <c r="R311" i="4"/>
  <c r="R213" i="11" s="1"/>
  <c r="R310" i="4"/>
  <c r="R212" i="11" s="1"/>
  <c r="Q212"/>
  <c r="Q210"/>
  <c r="R294" i="4"/>
  <c r="R210" i="11" s="1"/>
  <c r="R293" i="4"/>
  <c r="R209" i="11" s="1"/>
  <c r="Q209"/>
  <c r="Q208"/>
  <c r="R292" i="4"/>
  <c r="R208" i="11" s="1"/>
  <c r="R291" i="4"/>
  <c r="R207" i="11" s="1"/>
  <c r="Q207"/>
  <c r="Q206"/>
  <c r="R290" i="4"/>
  <c r="R206" i="11" s="1"/>
  <c r="R289" i="4"/>
  <c r="R205" i="11" s="1"/>
  <c r="Q205"/>
  <c r="Q204"/>
  <c r="R288" i="4"/>
  <c r="R204" i="11" s="1"/>
  <c r="R287" i="4"/>
  <c r="R203" i="11" s="1"/>
  <c r="Q203"/>
  <c r="Q202"/>
  <c r="R286" i="4"/>
  <c r="R202" i="11" s="1"/>
  <c r="Q201"/>
  <c r="R285" i="4"/>
  <c r="R201" i="11" s="1"/>
  <c r="R284" i="4"/>
  <c r="R200" i="11" s="1"/>
  <c r="Q200"/>
  <c r="Q199"/>
  <c r="R283" i="4"/>
  <c r="R199" i="11" s="1"/>
  <c r="R282" i="4"/>
  <c r="R198" i="11" s="1"/>
  <c r="Q198"/>
  <c r="Q197"/>
  <c r="R281" i="4"/>
  <c r="R197" i="11" s="1"/>
  <c r="R280" i="4"/>
  <c r="R196" i="11" s="1"/>
  <c r="Q196"/>
  <c r="Q195"/>
  <c r="R279" i="4"/>
  <c r="R195" i="11" s="1"/>
  <c r="R278" i="4"/>
  <c r="R194" i="11" s="1"/>
  <c r="Q194"/>
  <c r="Q193"/>
  <c r="R277" i="4"/>
  <c r="R193" i="11" s="1"/>
  <c r="R276" i="4"/>
  <c r="R192" i="11" s="1"/>
  <c r="Q192"/>
  <c r="Q191"/>
  <c r="R275" i="4"/>
  <c r="R191" i="11" s="1"/>
  <c r="R274" i="4"/>
  <c r="R190" i="11" s="1"/>
  <c r="Q190"/>
  <c r="Q189"/>
  <c r="R273" i="4"/>
  <c r="R189" i="11" s="1"/>
  <c r="R272" i="4"/>
  <c r="R188" i="11" s="1"/>
  <c r="Q188"/>
  <c r="Q187"/>
  <c r="R271" i="4"/>
  <c r="R187" i="11" s="1"/>
  <c r="R270" i="4"/>
  <c r="R186" i="11" s="1"/>
  <c r="Q186"/>
  <c r="Q185"/>
  <c r="R269" i="4"/>
  <c r="R185" i="11" s="1"/>
  <c r="R268" i="4"/>
  <c r="R184" i="11" s="1"/>
  <c r="Q184"/>
  <c r="Q182"/>
  <c r="R252" i="4"/>
  <c r="R182" i="11" s="1"/>
  <c r="R251" i="4"/>
  <c r="R181" i="11" s="1"/>
  <c r="Q181"/>
  <c r="Q180"/>
  <c r="R250" i="4"/>
  <c r="R180" i="11" s="1"/>
  <c r="R249" i="4"/>
  <c r="R179" i="11" s="1"/>
  <c r="Q179"/>
  <c r="Q178"/>
  <c r="R248" i="4"/>
  <c r="R178" i="11" s="1"/>
  <c r="R247" i="4"/>
  <c r="R177" i="11" s="1"/>
  <c r="Q177"/>
  <c r="R246" i="4"/>
  <c r="R176" i="11" s="1"/>
  <c r="Q176"/>
  <c r="R245" i="4"/>
  <c r="R175" i="11" s="1"/>
  <c r="Q175"/>
  <c r="R244" i="4"/>
  <c r="R174" i="11" s="1"/>
  <c r="Q174"/>
  <c r="R243" i="4"/>
  <c r="R173" i="11" s="1"/>
  <c r="Q173"/>
  <c r="R242" i="4"/>
  <c r="R172" i="11" s="1"/>
  <c r="Q172"/>
  <c r="R241" i="4"/>
  <c r="R171" i="11" s="1"/>
  <c r="Q171"/>
  <c r="R240" i="4"/>
  <c r="R170" i="11" s="1"/>
  <c r="Q170"/>
  <c r="R239" i="4"/>
  <c r="R169" i="11" s="1"/>
  <c r="Q169"/>
  <c r="R238" i="4"/>
  <c r="R168" i="11" s="1"/>
  <c r="Q168"/>
  <c r="R237" i="4"/>
  <c r="R167" i="11" s="1"/>
  <c r="Q167"/>
  <c r="R236" i="4"/>
  <c r="R166" i="11" s="1"/>
  <c r="Q166"/>
  <c r="R235" i="4"/>
  <c r="R165" i="11" s="1"/>
  <c r="Q165"/>
  <c r="R234" i="4"/>
  <c r="R164" i="11" s="1"/>
  <c r="Q164"/>
  <c r="R233" i="4"/>
  <c r="R163" i="11" s="1"/>
  <c r="Q163"/>
  <c r="R232" i="4"/>
  <c r="R162" i="11" s="1"/>
  <c r="Q162"/>
  <c r="R231" i="4"/>
  <c r="R161" i="11" s="1"/>
  <c r="Q161"/>
  <c r="R230" i="4"/>
  <c r="R160" i="11" s="1"/>
  <c r="Q160"/>
  <c r="R229" i="4"/>
  <c r="R159" i="11" s="1"/>
  <c r="Q159"/>
  <c r="R228" i="4"/>
  <c r="R158" i="11" s="1"/>
  <c r="Q158"/>
  <c r="R227" i="4"/>
  <c r="R157" i="11" s="1"/>
  <c r="Q157"/>
  <c r="R226" i="4"/>
  <c r="R156" i="11" s="1"/>
  <c r="Q156"/>
  <c r="Q154"/>
  <c r="R210" i="4"/>
  <c r="R154" i="11" s="1"/>
  <c r="R209" i="4"/>
  <c r="R153" i="11" s="1"/>
  <c r="Q153"/>
  <c r="Q152"/>
  <c r="R208" i="4"/>
  <c r="R152" i="11" s="1"/>
  <c r="R207" i="4"/>
  <c r="R151" i="11" s="1"/>
  <c r="Q151"/>
  <c r="Q150"/>
  <c r="R206" i="4"/>
  <c r="R150" i="11" s="1"/>
  <c r="R205" i="4"/>
  <c r="R149" i="11" s="1"/>
  <c r="Q149"/>
  <c r="Q148"/>
  <c r="R204" i="4"/>
  <c r="R148" i="11" s="1"/>
  <c r="R203" i="4"/>
  <c r="R147" i="11" s="1"/>
  <c r="Q147"/>
  <c r="Q146"/>
  <c r="R202" i="4"/>
  <c r="R146" i="11" s="1"/>
  <c r="R201" i="4"/>
  <c r="R145" i="11" s="1"/>
  <c r="Q145"/>
  <c r="Q144"/>
  <c r="R200" i="4"/>
  <c r="R144" i="11" s="1"/>
  <c r="Q143"/>
  <c r="R199" i="4"/>
  <c r="R143" i="11" s="1"/>
  <c r="R198" i="4"/>
  <c r="R142" i="11" s="1"/>
  <c r="Q142"/>
  <c r="Q141"/>
  <c r="R197" i="4"/>
  <c r="R141" i="11" s="1"/>
  <c r="R196" i="4"/>
  <c r="R140" i="11" s="1"/>
  <c r="Q140"/>
  <c r="Q139"/>
  <c r="R195" i="4"/>
  <c r="R139" i="11" s="1"/>
  <c r="R194" i="4"/>
  <c r="R138" i="11" s="1"/>
  <c r="Q138"/>
  <c r="Q137"/>
  <c r="R193" i="4"/>
  <c r="R137" i="11" s="1"/>
  <c r="R192" i="4"/>
  <c r="R136" i="11" s="1"/>
  <c r="Q136"/>
  <c r="Q135"/>
  <c r="R191" i="4"/>
  <c r="R135" i="11" s="1"/>
  <c r="R190" i="4"/>
  <c r="R134" i="11" s="1"/>
  <c r="Q134"/>
  <c r="Q133"/>
  <c r="R189" i="4"/>
  <c r="R133" i="11" s="1"/>
  <c r="R188" i="4"/>
  <c r="R132" i="11" s="1"/>
  <c r="Q132"/>
  <c r="Q131"/>
  <c r="R187" i="4"/>
  <c r="R131" i="11" s="1"/>
  <c r="R186" i="4"/>
  <c r="R130" i="11" s="1"/>
  <c r="Q130"/>
  <c r="Q129"/>
  <c r="R185" i="4"/>
  <c r="R129" i="11" s="1"/>
  <c r="R184" i="4"/>
  <c r="R128" i="11" s="1"/>
  <c r="Q128"/>
  <c r="Q127"/>
  <c r="R183" i="4"/>
  <c r="R127" i="11" s="1"/>
  <c r="R182" i="4"/>
  <c r="R126" i="11" s="1"/>
  <c r="Q126"/>
  <c r="R166" i="4"/>
  <c r="R124" i="11" s="1"/>
  <c r="Q124"/>
  <c r="R165" i="4"/>
  <c r="R123" i="11" s="1"/>
  <c r="Q123"/>
  <c r="R164" i="4"/>
  <c r="R122" i="11" s="1"/>
  <c r="Q122"/>
  <c r="R163" i="4"/>
  <c r="R121" i="11" s="1"/>
  <c r="Q121"/>
  <c r="R162" i="4"/>
  <c r="R120" i="11" s="1"/>
  <c r="Q120"/>
  <c r="R161" i="4"/>
  <c r="R119" i="11" s="1"/>
  <c r="Q119"/>
  <c r="R160" i="4"/>
  <c r="R118" i="11" s="1"/>
  <c r="Q118"/>
  <c r="R159" i="4"/>
  <c r="R117" i="11" s="1"/>
  <c r="Q117"/>
  <c r="R158" i="4"/>
  <c r="R116" i="11" s="1"/>
  <c r="Q116"/>
  <c r="R157" i="4"/>
  <c r="R115" i="11" s="1"/>
  <c r="Q115"/>
  <c r="R156" i="4"/>
  <c r="R114" i="11" s="1"/>
  <c r="Q114"/>
  <c r="R155" i="4"/>
  <c r="R113" i="11" s="1"/>
  <c r="Q113"/>
  <c r="R154" i="4"/>
  <c r="R112" i="11" s="1"/>
  <c r="Q112"/>
  <c r="R153" i="4"/>
  <c r="R111" i="11" s="1"/>
  <c r="Q111"/>
  <c r="R152" i="4"/>
  <c r="R110" i="11" s="1"/>
  <c r="Q110"/>
  <c r="R151" i="4"/>
  <c r="R109" i="11" s="1"/>
  <c r="Q109"/>
  <c r="R150" i="4"/>
  <c r="R108" i="11" s="1"/>
  <c r="Q108"/>
  <c r="R149" i="4"/>
  <c r="R107" i="11" s="1"/>
  <c r="Q107"/>
  <c r="R148" i="4"/>
  <c r="R106" i="11" s="1"/>
  <c r="Q106"/>
  <c r="R147" i="4"/>
  <c r="R105" i="11" s="1"/>
  <c r="Q105"/>
  <c r="R146" i="4"/>
  <c r="R104" i="11" s="1"/>
  <c r="Q104"/>
  <c r="R145" i="4"/>
  <c r="R103" i="11" s="1"/>
  <c r="Q103"/>
  <c r="R144" i="4"/>
  <c r="R102" i="11" s="1"/>
  <c r="Q102"/>
  <c r="R143" i="4"/>
  <c r="R101" i="11" s="1"/>
  <c r="Q101"/>
  <c r="R142" i="4"/>
  <c r="R100" i="11" s="1"/>
  <c r="Q100"/>
  <c r="R141" i="4"/>
  <c r="R99" i="11" s="1"/>
  <c r="Q99"/>
  <c r="R140" i="4"/>
  <c r="R98" i="11" s="1"/>
  <c r="Q98"/>
  <c r="R139" i="4"/>
  <c r="R97" i="11" s="1"/>
  <c r="Q97"/>
  <c r="Q95"/>
  <c r="R123" i="4"/>
  <c r="R95" i="11" s="1"/>
  <c r="R122" i="4"/>
  <c r="R94" i="11" s="1"/>
  <c r="Q94"/>
  <c r="Q93"/>
  <c r="R121" i="4"/>
  <c r="R93" i="11" s="1"/>
  <c r="R120" i="4"/>
  <c r="R92" i="11" s="1"/>
  <c r="Q92"/>
  <c r="Q91"/>
  <c r="R119" i="4"/>
  <c r="R91" i="11" s="1"/>
  <c r="R118" i="4"/>
  <c r="R90" i="11" s="1"/>
  <c r="Q90"/>
  <c r="Q89"/>
  <c r="R117" i="4"/>
  <c r="R89" i="11" s="1"/>
  <c r="R116" i="4"/>
  <c r="R88" i="11" s="1"/>
  <c r="Q88"/>
  <c r="Q87"/>
  <c r="R115" i="4"/>
  <c r="R87" i="11" s="1"/>
  <c r="R114" i="4"/>
  <c r="R86" i="11" s="1"/>
  <c r="Q86"/>
  <c r="Q85"/>
  <c r="R113" i="4"/>
  <c r="R85" i="11" s="1"/>
  <c r="Q84"/>
  <c r="R112" i="4"/>
  <c r="R84" i="11" s="1"/>
  <c r="Q83"/>
  <c r="R111" i="4"/>
  <c r="R83" i="11" s="1"/>
  <c r="Q82"/>
  <c r="R110" i="4"/>
  <c r="R82" i="11" s="1"/>
  <c r="R109" i="4"/>
  <c r="R81" i="11" s="1"/>
  <c r="Q81"/>
  <c r="Q80"/>
  <c r="R108" i="4"/>
  <c r="R80" i="11" s="1"/>
  <c r="Q79"/>
  <c r="R107" i="4"/>
  <c r="R79" i="11" s="1"/>
  <c r="Q77"/>
  <c r="R105" i="4"/>
  <c r="R77" i="11" s="1"/>
  <c r="R104" i="4"/>
  <c r="R76" i="11" s="1"/>
  <c r="Q76"/>
  <c r="Q75"/>
  <c r="R103" i="4"/>
  <c r="R75" i="11" s="1"/>
  <c r="R102" i="4"/>
  <c r="R74" i="11" s="1"/>
  <c r="Q74"/>
  <c r="Q73"/>
  <c r="R101" i="4"/>
  <c r="R73" i="11" s="1"/>
  <c r="R100" i="4"/>
  <c r="R72" i="11" s="1"/>
  <c r="Q72"/>
  <c r="R99" i="4"/>
  <c r="R71" i="11" s="1"/>
  <c r="Q71"/>
  <c r="R84" i="4"/>
  <c r="R69" i="11" s="1"/>
  <c r="Q69"/>
  <c r="Q68"/>
  <c r="R83" i="4"/>
  <c r="R68" i="11" s="1"/>
  <c r="R82" i="4"/>
  <c r="R67" i="11" s="1"/>
  <c r="Q67"/>
  <c r="Q66"/>
  <c r="R81" i="4"/>
  <c r="R66" i="11" s="1"/>
  <c r="R80" i="4"/>
  <c r="R65" i="11" s="1"/>
  <c r="Q65"/>
  <c r="R79" i="4"/>
  <c r="R64" i="11" s="1"/>
  <c r="Q64"/>
  <c r="R78" i="4"/>
  <c r="R63" i="11" s="1"/>
  <c r="Q63"/>
  <c r="R77" i="4"/>
  <c r="R62" i="11" s="1"/>
  <c r="Q62"/>
  <c r="R76" i="4"/>
  <c r="R61" i="11" s="1"/>
  <c r="Q61"/>
  <c r="R75" i="4"/>
  <c r="R60" i="11" s="1"/>
  <c r="Q60"/>
  <c r="R74" i="4"/>
  <c r="R59" i="11" s="1"/>
  <c r="Q59"/>
  <c r="R73" i="4"/>
  <c r="R58" i="11" s="1"/>
  <c r="Q58"/>
  <c r="R72" i="4"/>
  <c r="R57" i="11" s="1"/>
  <c r="Q57"/>
  <c r="R71" i="4"/>
  <c r="R56" i="11" s="1"/>
  <c r="Q56"/>
  <c r="R70" i="4"/>
  <c r="R55" i="11" s="1"/>
  <c r="Q55"/>
  <c r="R69" i="4"/>
  <c r="R54" i="11" s="1"/>
  <c r="Q54"/>
  <c r="R68" i="4"/>
  <c r="R53" i="11" s="1"/>
  <c r="Q53"/>
  <c r="R67" i="4"/>
  <c r="R52" i="11" s="1"/>
  <c r="Q52"/>
  <c r="R66" i="4"/>
  <c r="R51" i="11" s="1"/>
  <c r="Q51"/>
  <c r="R65" i="4"/>
  <c r="R50" i="11" s="1"/>
  <c r="Q50"/>
  <c r="R64" i="4"/>
  <c r="R49" i="11" s="1"/>
  <c r="Q49"/>
  <c r="R63" i="4"/>
  <c r="R48" i="11" s="1"/>
  <c r="Q48"/>
  <c r="R62" i="4"/>
  <c r="R47" i="11" s="1"/>
  <c r="Q47"/>
  <c r="R61" i="4"/>
  <c r="R46" i="11" s="1"/>
  <c r="Q46"/>
  <c r="R60" i="4"/>
  <c r="R45" i="11" s="1"/>
  <c r="Q45"/>
  <c r="R59" i="4"/>
  <c r="R44" i="11" s="1"/>
  <c r="Q44"/>
  <c r="R58" i="4"/>
  <c r="R43" i="11" s="1"/>
  <c r="Q43"/>
  <c r="R57" i="4"/>
  <c r="R42" i="11" s="1"/>
  <c r="Q42"/>
  <c r="R56" i="4"/>
  <c r="R41" i="11" s="1"/>
  <c r="Q41"/>
  <c r="R40" i="4"/>
  <c r="R39" i="11" s="1"/>
  <c r="Q39"/>
  <c r="R39" i="4"/>
  <c r="R38" i="11" s="1"/>
  <c r="Q38"/>
  <c r="R38" i="4"/>
  <c r="R37" i="11" s="1"/>
  <c r="Q37"/>
  <c r="R37" i="4"/>
  <c r="R36" i="11" s="1"/>
  <c r="Q36"/>
  <c r="R36" i="4"/>
  <c r="R35" i="11" s="1"/>
  <c r="Q35"/>
  <c r="R35" i="4"/>
  <c r="R34" i="11" s="1"/>
  <c r="Q34"/>
  <c r="R34" i="4"/>
  <c r="R33" i="11" s="1"/>
  <c r="Q33"/>
  <c r="R33" i="4"/>
  <c r="R32" i="11" s="1"/>
  <c r="Q32"/>
  <c r="R32" i="4"/>
  <c r="R31" i="11" s="1"/>
  <c r="Q31"/>
  <c r="R31" i="4"/>
  <c r="R30" i="11" s="1"/>
  <c r="Q30"/>
  <c r="R30" i="4"/>
  <c r="R29" i="11" s="1"/>
  <c r="Q29"/>
  <c r="R29" i="4"/>
  <c r="R28" i="11" s="1"/>
  <c r="Q28"/>
  <c r="Q27"/>
  <c r="R28" i="4"/>
  <c r="R27" i="11" s="1"/>
  <c r="R27" i="4"/>
  <c r="R26" i="11" s="1"/>
  <c r="Q26"/>
  <c r="R26" i="4"/>
  <c r="R25" i="11" s="1"/>
  <c r="Q25"/>
  <c r="R25" i="4"/>
  <c r="R24" i="11" s="1"/>
  <c r="Q24"/>
  <c r="Q23"/>
  <c r="R24" i="4"/>
  <c r="R23" i="11" s="1"/>
  <c r="R23" i="4"/>
  <c r="R22" i="11" s="1"/>
  <c r="Q22"/>
  <c r="R22" i="4"/>
  <c r="R21" i="11" s="1"/>
  <c r="Q21"/>
  <c r="R21" i="4"/>
  <c r="R20" i="11" s="1"/>
  <c r="Q20"/>
  <c r="R20" i="4"/>
  <c r="R19" i="11" s="1"/>
  <c r="Q19"/>
  <c r="R19" i="4"/>
  <c r="R18" i="11" s="1"/>
  <c r="Q18"/>
  <c r="R18" i="4"/>
  <c r="R17" i="11" s="1"/>
  <c r="Q17"/>
  <c r="R17" i="4"/>
  <c r="R16" i="11" s="1"/>
  <c r="Q16"/>
  <c r="R16" i="4"/>
  <c r="R15" i="11" s="1"/>
  <c r="Q15"/>
  <c r="R15" i="4"/>
  <c r="R14" i="11" s="1"/>
  <c r="Q14"/>
  <c r="R14" i="4"/>
  <c r="R13" i="11" s="1"/>
  <c r="Q13"/>
  <c r="R13" i="4"/>
  <c r="R12" i="11" s="1"/>
  <c r="Q12"/>
  <c r="W295"/>
  <c r="X422" i="4"/>
  <c r="X295" i="11" s="1"/>
  <c r="X421" i="4"/>
  <c r="X294" i="11" s="1"/>
  <c r="W294"/>
  <c r="W293"/>
  <c r="X420" i="4"/>
  <c r="X293" i="11" s="1"/>
  <c r="X419" i="4"/>
  <c r="X292" i="11" s="1"/>
  <c r="W292"/>
  <c r="W291"/>
  <c r="X418" i="4"/>
  <c r="X291" i="11" s="1"/>
  <c r="X417" i="4"/>
  <c r="X290" i="11" s="1"/>
  <c r="W290"/>
  <c r="W289"/>
  <c r="X416" i="4"/>
  <c r="X289" i="11" s="1"/>
  <c r="X415" i="4"/>
  <c r="X288" i="11" s="1"/>
  <c r="W288"/>
  <c r="W287"/>
  <c r="X414" i="4"/>
  <c r="X287" i="11" s="1"/>
  <c r="X413" i="4"/>
  <c r="X286" i="11" s="1"/>
  <c r="W286"/>
  <c r="X412" i="4"/>
  <c r="X285" i="11" s="1"/>
  <c r="W285"/>
  <c r="W284"/>
  <c r="X411" i="4"/>
  <c r="X284" i="11" s="1"/>
  <c r="X410" i="4"/>
  <c r="X283" i="11" s="1"/>
  <c r="W283"/>
  <c r="X409" i="4"/>
  <c r="X282" i="11" s="1"/>
  <c r="W282"/>
  <c r="X408" i="4"/>
  <c r="X281" i="11" s="1"/>
  <c r="W281"/>
  <c r="W280"/>
  <c r="X407" i="4"/>
  <c r="X280" i="11" s="1"/>
  <c r="X406" i="4"/>
  <c r="X279" i="11" s="1"/>
  <c r="W279"/>
  <c r="X405" i="4"/>
  <c r="X278" i="11" s="1"/>
  <c r="W278"/>
  <c r="X404" i="4"/>
  <c r="X277" i="11" s="1"/>
  <c r="W277"/>
  <c r="W276"/>
  <c r="X403" i="4"/>
  <c r="X276" i="11" s="1"/>
  <c r="X402" i="4"/>
  <c r="X275" i="11" s="1"/>
  <c r="W275"/>
  <c r="X401" i="4"/>
  <c r="X274" i="11" s="1"/>
  <c r="W274"/>
  <c r="X400" i="4"/>
  <c r="X273" i="11" s="1"/>
  <c r="W273"/>
  <c r="W272"/>
  <c r="X399" i="4"/>
  <c r="X272" i="11" s="1"/>
  <c r="X398" i="4"/>
  <c r="X271" i="11" s="1"/>
  <c r="W271"/>
  <c r="X397" i="4"/>
  <c r="X270" i="11" s="1"/>
  <c r="W270"/>
  <c r="X396" i="4"/>
  <c r="X269" i="11" s="1"/>
  <c r="W269"/>
  <c r="X379" i="4"/>
  <c r="X267" i="11" s="1"/>
  <c r="W267"/>
  <c r="W266"/>
  <c r="X378" i="4"/>
  <c r="X266" i="11" s="1"/>
  <c r="X377" i="4"/>
  <c r="X265" i="11" s="1"/>
  <c r="W265"/>
  <c r="X376" i="4"/>
  <c r="X264" i="11" s="1"/>
  <c r="W264"/>
  <c r="X375" i="4"/>
  <c r="X263" i="11" s="1"/>
  <c r="W263"/>
  <c r="W262"/>
  <c r="X374" i="4"/>
  <c r="X262" i="11" s="1"/>
  <c r="X373" i="4"/>
  <c r="X261" i="11" s="1"/>
  <c r="W261"/>
  <c r="X372" i="4"/>
  <c r="X260" i="11" s="1"/>
  <c r="W260"/>
  <c r="X371" i="4"/>
  <c r="X259" i="11" s="1"/>
  <c r="W259"/>
  <c r="W258"/>
  <c r="X370" i="4"/>
  <c r="X258" i="11" s="1"/>
  <c r="W257"/>
  <c r="X369" i="4"/>
  <c r="X257" i="11" s="1"/>
  <c r="X368" i="4"/>
  <c r="X256" i="11" s="1"/>
  <c r="W256"/>
  <c r="W255"/>
  <c r="X367" i="4"/>
  <c r="X255" i="11" s="1"/>
  <c r="X366" i="4"/>
  <c r="X254" i="11" s="1"/>
  <c r="W254"/>
  <c r="W253"/>
  <c r="X365" i="4"/>
  <c r="X253" i="11" s="1"/>
  <c r="X364" i="4"/>
  <c r="X252" i="11" s="1"/>
  <c r="W252"/>
  <c r="W251"/>
  <c r="X363" i="4"/>
  <c r="X251" i="11" s="1"/>
  <c r="X362" i="4"/>
  <c r="X250" i="11" s="1"/>
  <c r="W250"/>
  <c r="W249"/>
  <c r="X361" i="4"/>
  <c r="X249" i="11" s="1"/>
  <c r="X360" i="4"/>
  <c r="X248" i="11" s="1"/>
  <c r="W248"/>
  <c r="W247"/>
  <c r="X359" i="4"/>
  <c r="X247" i="11" s="1"/>
  <c r="X358" i="4"/>
  <c r="X246" i="11" s="1"/>
  <c r="W246"/>
  <c r="W245"/>
  <c r="X357" i="4"/>
  <c r="X245" i="11" s="1"/>
  <c r="X356" i="4"/>
  <c r="X244" i="11" s="1"/>
  <c r="W244"/>
  <c r="W243"/>
  <c r="X355" i="4"/>
  <c r="X243" i="11" s="1"/>
  <c r="X354" i="4"/>
  <c r="X242" i="11" s="1"/>
  <c r="W242"/>
  <c r="W241"/>
  <c r="X353" i="4"/>
  <c r="X241" i="11" s="1"/>
  <c r="X352" i="4"/>
  <c r="X240" i="11" s="1"/>
  <c r="W240"/>
  <c r="X336" i="4"/>
  <c r="X238" i="11" s="1"/>
  <c r="W238"/>
  <c r="W237"/>
  <c r="X335" i="4"/>
  <c r="X237" i="11" s="1"/>
  <c r="X334" i="4"/>
  <c r="X236" i="11" s="1"/>
  <c r="W236"/>
  <c r="W235"/>
  <c r="X333" i="4"/>
  <c r="X235" i="11" s="1"/>
  <c r="X332" i="4"/>
  <c r="X234" i="11" s="1"/>
  <c r="W234"/>
  <c r="W233"/>
  <c r="X331" i="4"/>
  <c r="X233" i="11" s="1"/>
  <c r="X330" i="4"/>
  <c r="X232" i="11" s="1"/>
  <c r="W232"/>
  <c r="W231"/>
  <c r="X329" i="4"/>
  <c r="X231" i="11" s="1"/>
  <c r="X328" i="4"/>
  <c r="X230" i="11" s="1"/>
  <c r="W230"/>
  <c r="W229"/>
  <c r="X327" i="4"/>
  <c r="X229" i="11" s="1"/>
  <c r="X326" i="4"/>
  <c r="X228" i="11" s="1"/>
  <c r="W228"/>
  <c r="W227"/>
  <c r="X325" i="4"/>
  <c r="X227" i="11" s="1"/>
  <c r="X324" i="4"/>
  <c r="X226" i="11" s="1"/>
  <c r="W226"/>
  <c r="W225"/>
  <c r="X323" i="4"/>
  <c r="X225" i="11" s="1"/>
  <c r="X322" i="4"/>
  <c r="X224" i="11" s="1"/>
  <c r="W224"/>
  <c r="W223"/>
  <c r="X321" i="4"/>
  <c r="X223" i="11" s="1"/>
  <c r="X320" i="4"/>
  <c r="X222" i="11" s="1"/>
  <c r="W222"/>
  <c r="W221"/>
  <c r="X319" i="4"/>
  <c r="X221" i="11" s="1"/>
  <c r="X318" i="4"/>
  <c r="X220" i="11" s="1"/>
  <c r="W220"/>
  <c r="W219"/>
  <c r="X317" i="4"/>
  <c r="X219" i="11" s="1"/>
  <c r="X316" i="4"/>
  <c r="X218" i="11" s="1"/>
  <c r="W218"/>
  <c r="W217"/>
  <c r="X315" i="4"/>
  <c r="X217" i="11" s="1"/>
  <c r="X314" i="4"/>
  <c r="X216" i="11" s="1"/>
  <c r="W216"/>
  <c r="W215"/>
  <c r="X313" i="4"/>
  <c r="X215" i="11" s="1"/>
  <c r="X312" i="4"/>
  <c r="X214" i="11" s="1"/>
  <c r="W214"/>
  <c r="W213"/>
  <c r="X311" i="4"/>
  <c r="X213" i="11" s="1"/>
  <c r="X310" i="4"/>
  <c r="X212" i="11" s="1"/>
  <c r="W212"/>
  <c r="X294" i="4"/>
  <c r="X210" i="11" s="1"/>
  <c r="W210"/>
  <c r="X293" i="4"/>
  <c r="X209" i="11" s="1"/>
  <c r="W209"/>
  <c r="W208"/>
  <c r="X292" i="4"/>
  <c r="X208" i="11" s="1"/>
  <c r="X291" i="4"/>
  <c r="X207" i="11" s="1"/>
  <c r="W207"/>
  <c r="X290" i="4"/>
  <c r="X206" i="11" s="1"/>
  <c r="W206"/>
  <c r="X289" i="4"/>
  <c r="X205" i="11" s="1"/>
  <c r="W205"/>
  <c r="W204"/>
  <c r="X288" i="4"/>
  <c r="X204" i="11" s="1"/>
  <c r="X287" i="4"/>
  <c r="X203" i="11" s="1"/>
  <c r="W203"/>
  <c r="X286" i="4"/>
  <c r="X202" i="11" s="1"/>
  <c r="W202"/>
  <c r="W201"/>
  <c r="X285" i="4"/>
  <c r="X201" i="11" s="1"/>
  <c r="X284" i="4"/>
  <c r="X200" i="11" s="1"/>
  <c r="W200"/>
  <c r="W199"/>
  <c r="X283" i="4"/>
  <c r="X199" i="11" s="1"/>
  <c r="X282" i="4"/>
  <c r="X198" i="11" s="1"/>
  <c r="W198"/>
  <c r="W197"/>
  <c r="X281" i="4"/>
  <c r="X197" i="11" s="1"/>
  <c r="X280" i="4"/>
  <c r="X196" i="11" s="1"/>
  <c r="W196"/>
  <c r="W195"/>
  <c r="X279" i="4"/>
  <c r="X195" i="11" s="1"/>
  <c r="X278" i="4"/>
  <c r="X194" i="11" s="1"/>
  <c r="W194"/>
  <c r="W193"/>
  <c r="X277" i="4"/>
  <c r="X193" i="11" s="1"/>
  <c r="X276" i="4"/>
  <c r="X192" i="11" s="1"/>
  <c r="W192"/>
  <c r="W191"/>
  <c r="X275" i="4"/>
  <c r="X191" i="11" s="1"/>
  <c r="X274" i="4"/>
  <c r="X190" i="11" s="1"/>
  <c r="W190"/>
  <c r="W189"/>
  <c r="X273" i="4"/>
  <c r="X189" i="11" s="1"/>
  <c r="X272" i="4"/>
  <c r="X188" i="11" s="1"/>
  <c r="W188"/>
  <c r="W187"/>
  <c r="X271" i="4"/>
  <c r="X187" i="11" s="1"/>
  <c r="X270" i="4"/>
  <c r="X186" i="11" s="1"/>
  <c r="W186"/>
  <c r="W185"/>
  <c r="X269" i="4"/>
  <c r="X185" i="11" s="1"/>
  <c r="X268" i="4"/>
  <c r="X184" i="11" s="1"/>
  <c r="W184"/>
  <c r="X252" i="4"/>
  <c r="X182" i="11" s="1"/>
  <c r="W182"/>
  <c r="X251" i="4"/>
  <c r="X181" i="11" s="1"/>
  <c r="W181"/>
  <c r="W180"/>
  <c r="X250" i="4"/>
  <c r="X180" i="11" s="1"/>
  <c r="X249" i="4"/>
  <c r="X179" i="11" s="1"/>
  <c r="W179"/>
  <c r="X248" i="4"/>
  <c r="X178" i="11" s="1"/>
  <c r="W178"/>
  <c r="X247" i="4"/>
  <c r="X177" i="11" s="1"/>
  <c r="W177"/>
  <c r="X246" i="4"/>
  <c r="X176" i="11" s="1"/>
  <c r="W176"/>
  <c r="X245" i="4"/>
  <c r="X175" i="11" s="1"/>
  <c r="W175"/>
  <c r="W174"/>
  <c r="X244" i="4"/>
  <c r="X174" i="11" s="1"/>
  <c r="X243" i="4"/>
  <c r="X173" i="11" s="1"/>
  <c r="W173"/>
  <c r="X242" i="4"/>
  <c r="X172" i="11" s="1"/>
  <c r="W172"/>
  <c r="X241" i="4"/>
  <c r="X171" i="11" s="1"/>
  <c r="W171"/>
  <c r="W170"/>
  <c r="X240" i="4"/>
  <c r="X170" i="11" s="1"/>
  <c r="X239" i="4"/>
  <c r="X169" i="11" s="1"/>
  <c r="W169"/>
  <c r="X238" i="4"/>
  <c r="X168" i="11" s="1"/>
  <c r="W168"/>
  <c r="X237" i="4"/>
  <c r="X167" i="11" s="1"/>
  <c r="W167"/>
  <c r="W166"/>
  <c r="X236" i="4"/>
  <c r="X166" i="11" s="1"/>
  <c r="X235" i="4"/>
  <c r="X165" i="11" s="1"/>
  <c r="W165"/>
  <c r="X234" i="4"/>
  <c r="X164" i="11" s="1"/>
  <c r="W164"/>
  <c r="X233" i="4"/>
  <c r="X163" i="11" s="1"/>
  <c r="W163"/>
  <c r="W162"/>
  <c r="X232" i="4"/>
  <c r="X162" i="11" s="1"/>
  <c r="X231" i="4"/>
  <c r="X161" i="11" s="1"/>
  <c r="W161"/>
  <c r="X230" i="4"/>
  <c r="X160" i="11" s="1"/>
  <c r="W160"/>
  <c r="X229" i="4"/>
  <c r="X159" i="11" s="1"/>
  <c r="W159"/>
  <c r="W158"/>
  <c r="X228" i="4"/>
  <c r="X158" i="11" s="1"/>
  <c r="X227" i="4"/>
  <c r="X157" i="11" s="1"/>
  <c r="W157"/>
  <c r="X226" i="4"/>
  <c r="X156" i="11" s="1"/>
  <c r="W156"/>
  <c r="W154"/>
  <c r="X210" i="4"/>
  <c r="X154" i="11" s="1"/>
  <c r="X209" i="4"/>
  <c r="X153" i="11" s="1"/>
  <c r="W153"/>
  <c r="X208" i="4"/>
  <c r="X152" i="11" s="1"/>
  <c r="W152"/>
  <c r="X207" i="4"/>
  <c r="X151" i="11" s="1"/>
  <c r="W151"/>
  <c r="W150"/>
  <c r="X206" i="4"/>
  <c r="X150" i="11" s="1"/>
  <c r="X205" i="4"/>
  <c r="X149" i="11" s="1"/>
  <c r="W149"/>
  <c r="X204" i="4"/>
  <c r="X148" i="11" s="1"/>
  <c r="W148"/>
  <c r="X203" i="4"/>
  <c r="X147" i="11" s="1"/>
  <c r="W147"/>
  <c r="W146"/>
  <c r="X202" i="4"/>
  <c r="X146" i="11" s="1"/>
  <c r="X201" i="4"/>
  <c r="X145" i="11" s="1"/>
  <c r="W145"/>
  <c r="X200" i="4"/>
  <c r="X144" i="11" s="1"/>
  <c r="W144"/>
  <c r="W143"/>
  <c r="X199" i="4"/>
  <c r="X143" i="11" s="1"/>
  <c r="X198" i="4"/>
  <c r="X142" i="11" s="1"/>
  <c r="W142"/>
  <c r="W141"/>
  <c r="X197" i="4"/>
  <c r="X141" i="11" s="1"/>
  <c r="X196" i="4"/>
  <c r="X140" i="11" s="1"/>
  <c r="W140"/>
  <c r="W139"/>
  <c r="X195" i="4"/>
  <c r="X139" i="11" s="1"/>
  <c r="X194" i="4"/>
  <c r="X138" i="11" s="1"/>
  <c r="W138"/>
  <c r="W137"/>
  <c r="X193" i="4"/>
  <c r="X137" i="11" s="1"/>
  <c r="X192" i="4"/>
  <c r="X136" i="11" s="1"/>
  <c r="W136"/>
  <c r="W135"/>
  <c r="X191" i="4"/>
  <c r="X135" i="11" s="1"/>
  <c r="X190" i="4"/>
  <c r="X134" i="11" s="1"/>
  <c r="W134"/>
  <c r="W133"/>
  <c r="X189" i="4"/>
  <c r="X133" i="11" s="1"/>
  <c r="X188" i="4"/>
  <c r="X132" i="11" s="1"/>
  <c r="W132"/>
  <c r="W131"/>
  <c r="X187" i="4"/>
  <c r="X131" i="11" s="1"/>
  <c r="X186" i="4"/>
  <c r="X130" i="11" s="1"/>
  <c r="W130"/>
  <c r="W129"/>
  <c r="X185" i="4"/>
  <c r="X129" i="11" s="1"/>
  <c r="X184" i="4"/>
  <c r="X128" i="11" s="1"/>
  <c r="W128"/>
  <c r="W127"/>
  <c r="X183" i="4"/>
  <c r="X127" i="11" s="1"/>
  <c r="X182" i="4"/>
  <c r="X126" i="11" s="1"/>
  <c r="W126"/>
  <c r="X166" i="4"/>
  <c r="X124" i="11" s="1"/>
  <c r="W124"/>
  <c r="X165" i="4"/>
  <c r="X123" i="11" s="1"/>
  <c r="W123"/>
  <c r="X164" i="4"/>
  <c r="X122" i="11" s="1"/>
  <c r="W122"/>
  <c r="X163" i="4"/>
  <c r="X121" i="11" s="1"/>
  <c r="W121"/>
  <c r="W120"/>
  <c r="X162" i="4"/>
  <c r="X120" i="11" s="1"/>
  <c r="X161" i="4"/>
  <c r="X119" i="11" s="1"/>
  <c r="W119"/>
  <c r="X160" i="4"/>
  <c r="X118" i="11" s="1"/>
  <c r="W118"/>
  <c r="X159" i="4"/>
  <c r="X117" i="11" s="1"/>
  <c r="W117"/>
  <c r="W116"/>
  <c r="X158" i="4"/>
  <c r="X116" i="11" s="1"/>
  <c r="X157" i="4"/>
  <c r="X115" i="11" s="1"/>
  <c r="W115"/>
  <c r="X156" i="4"/>
  <c r="X114" i="11" s="1"/>
  <c r="W114"/>
  <c r="X155" i="4"/>
  <c r="X113" i="11" s="1"/>
  <c r="W113"/>
  <c r="W112"/>
  <c r="X154" i="4"/>
  <c r="X112" i="11" s="1"/>
  <c r="X153" i="4"/>
  <c r="X111" i="11" s="1"/>
  <c r="W111"/>
  <c r="X152" i="4"/>
  <c r="X110" i="11" s="1"/>
  <c r="W110"/>
  <c r="X151" i="4"/>
  <c r="X109" i="11" s="1"/>
  <c r="W109"/>
  <c r="W108"/>
  <c r="X150" i="4"/>
  <c r="X108" i="11" s="1"/>
  <c r="X149" i="4"/>
  <c r="X107" i="11" s="1"/>
  <c r="W107"/>
  <c r="X148" i="4"/>
  <c r="X106" i="11" s="1"/>
  <c r="W106"/>
  <c r="X147" i="4"/>
  <c r="X105" i="11" s="1"/>
  <c r="W105"/>
  <c r="W104"/>
  <c r="X146" i="4"/>
  <c r="X104" i="11" s="1"/>
  <c r="X145" i="4"/>
  <c r="X103" i="11" s="1"/>
  <c r="W103"/>
  <c r="X144" i="4"/>
  <c r="X102" i="11" s="1"/>
  <c r="W102"/>
  <c r="X143" i="4"/>
  <c r="X101" i="11" s="1"/>
  <c r="W101"/>
  <c r="W100"/>
  <c r="X142" i="4"/>
  <c r="X100" i="11" s="1"/>
  <c r="X141" i="4"/>
  <c r="X99" i="11" s="1"/>
  <c r="W99"/>
  <c r="X140" i="4"/>
  <c r="X98" i="11" s="1"/>
  <c r="W98"/>
  <c r="X139" i="4"/>
  <c r="X97" i="11" s="1"/>
  <c r="W97"/>
  <c r="W95"/>
  <c r="X123" i="4"/>
  <c r="X95" i="11" s="1"/>
  <c r="X122" i="4"/>
  <c r="X94" i="11" s="1"/>
  <c r="W94"/>
  <c r="W93"/>
  <c r="X121" i="4"/>
  <c r="X93" i="11" s="1"/>
  <c r="X120" i="4"/>
  <c r="X92" i="11" s="1"/>
  <c r="W92"/>
  <c r="W91"/>
  <c r="X119" i="4"/>
  <c r="X91" i="11" s="1"/>
  <c r="X118" i="4"/>
  <c r="X90" i="11" s="1"/>
  <c r="W90"/>
  <c r="W89"/>
  <c r="X117" i="4"/>
  <c r="X89" i="11" s="1"/>
  <c r="X116" i="4"/>
  <c r="X88" i="11" s="1"/>
  <c r="W88"/>
  <c r="W87"/>
  <c r="X115" i="4"/>
  <c r="X87" i="11" s="1"/>
  <c r="X114" i="4"/>
  <c r="X86" i="11" s="1"/>
  <c r="W86"/>
  <c r="W85"/>
  <c r="X113" i="4"/>
  <c r="X85" i="11" s="1"/>
  <c r="W84"/>
  <c r="X112" i="4"/>
  <c r="X84" i="11" s="1"/>
  <c r="W83"/>
  <c r="X111" i="4"/>
  <c r="X83" i="11" s="1"/>
  <c r="W82"/>
  <c r="X110" i="4"/>
  <c r="X82" i="11" s="1"/>
  <c r="W81"/>
  <c r="X109" i="4"/>
  <c r="X81" i="11" s="1"/>
  <c r="X108" i="4"/>
  <c r="X80" i="11" s="1"/>
  <c r="W80"/>
  <c r="W79"/>
  <c r="X107" i="4"/>
  <c r="X79" i="11" s="1"/>
  <c r="W77"/>
  <c r="X105" i="4"/>
  <c r="X77" i="11" s="1"/>
  <c r="X104" i="4"/>
  <c r="X76" i="11" s="1"/>
  <c r="W76"/>
  <c r="W75"/>
  <c r="X103" i="4"/>
  <c r="X75" i="11" s="1"/>
  <c r="X102" i="4"/>
  <c r="X74" i="11" s="1"/>
  <c r="W74"/>
  <c r="W73"/>
  <c r="X101" i="4"/>
  <c r="X73" i="11" s="1"/>
  <c r="W72"/>
  <c r="X100" i="4"/>
  <c r="X72" i="11" s="1"/>
  <c r="W71"/>
  <c r="X99" i="4"/>
  <c r="X71" i="11" s="1"/>
  <c r="X84" i="4"/>
  <c r="X69" i="11" s="1"/>
  <c r="W69"/>
  <c r="W68"/>
  <c r="X83" i="4"/>
  <c r="X68" i="11" s="1"/>
  <c r="X82" i="4"/>
  <c r="X67" i="11" s="1"/>
  <c r="W67"/>
  <c r="X81" i="4"/>
  <c r="X66" i="11" s="1"/>
  <c r="W66"/>
  <c r="X80" i="4"/>
  <c r="X65" i="11" s="1"/>
  <c r="W65"/>
  <c r="X79" i="4"/>
  <c r="X64" i="11" s="1"/>
  <c r="W64"/>
  <c r="X78" i="4"/>
  <c r="X63" i="11" s="1"/>
  <c r="W63"/>
  <c r="W62"/>
  <c r="X77" i="4"/>
  <c r="X62" i="11" s="1"/>
  <c r="X76" i="4"/>
  <c r="X61" i="11" s="1"/>
  <c r="W61"/>
  <c r="X75" i="4"/>
  <c r="X60" i="11" s="1"/>
  <c r="W60"/>
  <c r="X74" i="4"/>
  <c r="X59" i="11" s="1"/>
  <c r="W59"/>
  <c r="W58"/>
  <c r="X73" i="4"/>
  <c r="X58" i="11" s="1"/>
  <c r="X72" i="4"/>
  <c r="X57" i="11" s="1"/>
  <c r="W57"/>
  <c r="X71" i="4"/>
  <c r="X56" i="11" s="1"/>
  <c r="W56"/>
  <c r="X70" i="4"/>
  <c r="X55" i="11" s="1"/>
  <c r="W55"/>
  <c r="W54"/>
  <c r="X69" i="4"/>
  <c r="X54" i="11" s="1"/>
  <c r="X68" i="4"/>
  <c r="X53" i="11" s="1"/>
  <c r="W53"/>
  <c r="X67" i="4"/>
  <c r="X52" i="11" s="1"/>
  <c r="W52"/>
  <c r="X66" i="4"/>
  <c r="X51" i="11" s="1"/>
  <c r="W51"/>
  <c r="W50"/>
  <c r="X65" i="4"/>
  <c r="X50" i="11" s="1"/>
  <c r="X64" i="4"/>
  <c r="X49" i="11" s="1"/>
  <c r="W49"/>
  <c r="X63" i="4"/>
  <c r="X48" i="11" s="1"/>
  <c r="W48"/>
  <c r="X62" i="4"/>
  <c r="X47" i="11" s="1"/>
  <c r="W47"/>
  <c r="W46"/>
  <c r="X61" i="4"/>
  <c r="X46" i="11" s="1"/>
  <c r="X60" i="4"/>
  <c r="X45" i="11" s="1"/>
  <c r="W45"/>
  <c r="X59" i="4"/>
  <c r="X44" i="11" s="1"/>
  <c r="W44"/>
  <c r="X58" i="4"/>
  <c r="X43" i="11" s="1"/>
  <c r="W43"/>
  <c r="W42"/>
  <c r="X57" i="4"/>
  <c r="X42" i="11" s="1"/>
  <c r="X56" i="4"/>
  <c r="X41" i="11" s="1"/>
  <c r="W41"/>
  <c r="X40" i="4"/>
  <c r="X39" i="11" s="1"/>
  <c r="W39"/>
  <c r="X39" i="4"/>
  <c r="X38" i="11" s="1"/>
  <c r="W38"/>
  <c r="X38" i="4"/>
  <c r="X37" i="11" s="1"/>
  <c r="W37"/>
  <c r="X37" i="4"/>
  <c r="X36" i="11" s="1"/>
  <c r="W36"/>
  <c r="X36" i="4"/>
  <c r="X35" i="11" s="1"/>
  <c r="W35"/>
  <c r="X35" i="4"/>
  <c r="X34" i="11" s="1"/>
  <c r="W34"/>
  <c r="X34" i="4"/>
  <c r="X33" i="11" s="1"/>
  <c r="W33"/>
  <c r="X33" i="4"/>
  <c r="X32" i="11" s="1"/>
  <c r="W32"/>
  <c r="X32" i="4"/>
  <c r="X31" i="11" s="1"/>
  <c r="W31"/>
  <c r="X31" i="4"/>
  <c r="X30" i="11" s="1"/>
  <c r="W30"/>
  <c r="X30" i="4"/>
  <c r="X29" i="11" s="1"/>
  <c r="W29"/>
  <c r="X29" i="4"/>
  <c r="X28" i="11" s="1"/>
  <c r="W28"/>
  <c r="W27"/>
  <c r="X28" i="4"/>
  <c r="X27" i="11" s="1"/>
  <c r="X26" i="4"/>
  <c r="X25" i="11" s="1"/>
  <c r="W25"/>
  <c r="X25" i="4"/>
  <c r="X24" i="11" s="1"/>
  <c r="W24"/>
  <c r="W23"/>
  <c r="X24" i="4"/>
  <c r="X23" i="11" s="1"/>
  <c r="X23" i="4"/>
  <c r="X22" i="11" s="1"/>
  <c r="W22"/>
  <c r="X22" i="4"/>
  <c r="X21" i="11" s="1"/>
  <c r="W21"/>
  <c r="X21" i="4"/>
  <c r="X20" i="11" s="1"/>
  <c r="W20"/>
  <c r="X20" i="4"/>
  <c r="X19" i="11" s="1"/>
  <c r="W19"/>
  <c r="X19" i="4"/>
  <c r="X18" i="11" s="1"/>
  <c r="W18"/>
  <c r="X18" i="4"/>
  <c r="X17" i="11" s="1"/>
  <c r="W17"/>
  <c r="X17" i="4"/>
  <c r="X16" i="11" s="1"/>
  <c r="W16"/>
  <c r="X16" i="4"/>
  <c r="X15" i="11" s="1"/>
  <c r="W15"/>
  <c r="X15" i="4"/>
  <c r="X14" i="11" s="1"/>
  <c r="W14"/>
  <c r="X14" i="4"/>
  <c r="X13" i="11" s="1"/>
  <c r="W13"/>
  <c r="X13" i="4"/>
  <c r="X12" i="11" s="1"/>
  <c r="W12"/>
  <c r="S295"/>
  <c r="T422" i="4"/>
  <c r="T295" i="11" s="1"/>
  <c r="T421" i="4"/>
  <c r="T294" i="11" s="1"/>
  <c r="S294"/>
  <c r="S293"/>
  <c r="T420" i="4"/>
  <c r="T293" i="11" s="1"/>
  <c r="T419" i="4"/>
  <c r="T292" i="11" s="1"/>
  <c r="S292"/>
  <c r="S291"/>
  <c r="T418" i="4"/>
  <c r="T291" i="11" s="1"/>
  <c r="T417" i="4"/>
  <c r="T290" i="11" s="1"/>
  <c r="S290"/>
  <c r="S289"/>
  <c r="T416" i="4"/>
  <c r="T289" i="11" s="1"/>
  <c r="T415" i="4"/>
  <c r="T288" i="11" s="1"/>
  <c r="S288"/>
  <c r="S287"/>
  <c r="T414" i="4"/>
  <c r="T287" i="11" s="1"/>
  <c r="S286"/>
  <c r="T413" i="4"/>
  <c r="T286" i="11" s="1"/>
  <c r="T412" i="4"/>
  <c r="T285" i="11" s="1"/>
  <c r="S285"/>
  <c r="S284"/>
  <c r="T411" i="4"/>
  <c r="T284" i="11" s="1"/>
  <c r="T410" i="4"/>
  <c r="T283" i="11" s="1"/>
  <c r="S283"/>
  <c r="S282"/>
  <c r="T409" i="4"/>
  <c r="T282" i="11" s="1"/>
  <c r="T408" i="4"/>
  <c r="T281" i="11" s="1"/>
  <c r="S281"/>
  <c r="S280"/>
  <c r="T407" i="4"/>
  <c r="T280" i="11" s="1"/>
  <c r="T406" i="4"/>
  <c r="T279" i="11" s="1"/>
  <c r="S279"/>
  <c r="S278"/>
  <c r="T405" i="4"/>
  <c r="T278" i="11" s="1"/>
  <c r="T404" i="4"/>
  <c r="T277" i="11" s="1"/>
  <c r="S277"/>
  <c r="S276"/>
  <c r="T403" i="4"/>
  <c r="T276" i="11" s="1"/>
  <c r="T402" i="4"/>
  <c r="T275" i="11" s="1"/>
  <c r="S275"/>
  <c r="S274"/>
  <c r="T401" i="4"/>
  <c r="T274" i="11" s="1"/>
  <c r="T400" i="4"/>
  <c r="T273" i="11" s="1"/>
  <c r="S273"/>
  <c r="S272"/>
  <c r="T399" i="4"/>
  <c r="T272" i="11" s="1"/>
  <c r="T398" i="4"/>
  <c r="T271" i="11" s="1"/>
  <c r="S271"/>
  <c r="S270"/>
  <c r="T397" i="4"/>
  <c r="T270" i="11" s="1"/>
  <c r="T396" i="4"/>
  <c r="T269" i="11" s="1"/>
  <c r="S269"/>
  <c r="S268"/>
  <c r="T379" i="4"/>
  <c r="T267" i="11" s="1"/>
  <c r="S267"/>
  <c r="S266"/>
  <c r="T378" i="4"/>
  <c r="T266" i="11" s="1"/>
  <c r="T377" i="4"/>
  <c r="T265" i="11" s="1"/>
  <c r="S265"/>
  <c r="S264"/>
  <c r="T376" i="4"/>
  <c r="T264" i="11" s="1"/>
  <c r="T375" i="4"/>
  <c r="T263" i="11" s="1"/>
  <c r="S263"/>
  <c r="S262"/>
  <c r="T374" i="4"/>
  <c r="T262" i="11" s="1"/>
  <c r="T373" i="4"/>
  <c r="T261" i="11" s="1"/>
  <c r="S261"/>
  <c r="S260"/>
  <c r="T372" i="4"/>
  <c r="T260" i="11" s="1"/>
  <c r="T371" i="4"/>
  <c r="T259" i="11" s="1"/>
  <c r="S259"/>
  <c r="S258"/>
  <c r="T370" i="4"/>
  <c r="T258" i="11" s="1"/>
  <c r="S257"/>
  <c r="T369" i="4"/>
  <c r="T257" i="11" s="1"/>
  <c r="T368" i="4"/>
  <c r="T256" i="11" s="1"/>
  <c r="S256"/>
  <c r="S255"/>
  <c r="T367" i="4"/>
  <c r="T255" i="11" s="1"/>
  <c r="T366" i="4"/>
  <c r="T254" i="11" s="1"/>
  <c r="S254"/>
  <c r="S253"/>
  <c r="T365" i="4"/>
  <c r="T253" i="11" s="1"/>
  <c r="T364" i="4"/>
  <c r="T252" i="11" s="1"/>
  <c r="S252"/>
  <c r="S251"/>
  <c r="T363" i="4"/>
  <c r="T251" i="11" s="1"/>
  <c r="T362" i="4"/>
  <c r="T250" i="11" s="1"/>
  <c r="S250"/>
  <c r="S249"/>
  <c r="T361" i="4"/>
  <c r="T249" i="11" s="1"/>
  <c r="T360" i="4"/>
  <c r="T248" i="11" s="1"/>
  <c r="S248"/>
  <c r="S247"/>
  <c r="T359" i="4"/>
  <c r="T247" i="11" s="1"/>
  <c r="T358" i="4"/>
  <c r="T246" i="11" s="1"/>
  <c r="S246"/>
  <c r="S245"/>
  <c r="T357" i="4"/>
  <c r="T245" i="11" s="1"/>
  <c r="T356" i="4"/>
  <c r="T244" i="11" s="1"/>
  <c r="S244"/>
  <c r="S243"/>
  <c r="T355" i="4"/>
  <c r="T243" i="11" s="1"/>
  <c r="T354" i="4"/>
  <c r="T242" i="11" s="1"/>
  <c r="S242"/>
  <c r="S241"/>
  <c r="T353" i="4"/>
  <c r="T241" i="11" s="1"/>
  <c r="T352" i="4"/>
  <c r="T240" i="11" s="1"/>
  <c r="S240"/>
  <c r="T336" i="4"/>
  <c r="T238" i="11" s="1"/>
  <c r="S238"/>
  <c r="S237"/>
  <c r="T335" i="4"/>
  <c r="T237" i="11" s="1"/>
  <c r="T334" i="4"/>
  <c r="T236" i="11" s="1"/>
  <c r="S236"/>
  <c r="S235"/>
  <c r="T333" i="4"/>
  <c r="T235" i="11" s="1"/>
  <c r="T332" i="4"/>
  <c r="T234" i="11" s="1"/>
  <c r="S234"/>
  <c r="U331" i="4"/>
  <c r="U233" i="11" s="1"/>
  <c r="S233"/>
  <c r="T331" i="4"/>
  <c r="T233" i="11" s="1"/>
  <c r="T330" i="4"/>
  <c r="T232" i="11" s="1"/>
  <c r="S232"/>
  <c r="T329" i="4"/>
  <c r="T231" i="11" s="1"/>
  <c r="S231"/>
  <c r="T328" i="4"/>
  <c r="T230" i="11" s="1"/>
  <c r="S230"/>
  <c r="T327" i="4"/>
  <c r="T229" i="11" s="1"/>
  <c r="S229"/>
  <c r="T326" i="4"/>
  <c r="T228" i="11" s="1"/>
  <c r="S228"/>
  <c r="T325" i="4"/>
  <c r="T227" i="11" s="1"/>
  <c r="S227"/>
  <c r="T324" i="4"/>
  <c r="T226" i="11" s="1"/>
  <c r="S226"/>
  <c r="T323" i="4"/>
  <c r="T225" i="11" s="1"/>
  <c r="S225"/>
  <c r="T322" i="4"/>
  <c r="T224" i="11" s="1"/>
  <c r="S224"/>
  <c r="T321" i="4"/>
  <c r="T223" i="11" s="1"/>
  <c r="S223"/>
  <c r="T320" i="4"/>
  <c r="T222" i="11" s="1"/>
  <c r="S222"/>
  <c r="T319" i="4"/>
  <c r="T221" i="11" s="1"/>
  <c r="S221"/>
  <c r="T318" i="4"/>
  <c r="T220" i="11" s="1"/>
  <c r="S220"/>
  <c r="T317" i="4"/>
  <c r="T219" i="11" s="1"/>
  <c r="S219"/>
  <c r="T316" i="4"/>
  <c r="T218" i="11" s="1"/>
  <c r="S218"/>
  <c r="T315" i="4"/>
  <c r="T217" i="11" s="1"/>
  <c r="S217"/>
  <c r="T314" i="4"/>
  <c r="T216" i="11" s="1"/>
  <c r="S216"/>
  <c r="T313" i="4"/>
  <c r="T215" i="11" s="1"/>
  <c r="S215"/>
  <c r="T312" i="4"/>
  <c r="T214" i="11" s="1"/>
  <c r="S214"/>
  <c r="T311" i="4"/>
  <c r="T213" i="11" s="1"/>
  <c r="S213"/>
  <c r="T310" i="4"/>
  <c r="T212" i="11" s="1"/>
  <c r="S212"/>
  <c r="S210"/>
  <c r="T294" i="4"/>
  <c r="T210" i="11" s="1"/>
  <c r="T293" i="4"/>
  <c r="T209" i="11" s="1"/>
  <c r="S209"/>
  <c r="S208"/>
  <c r="T292" i="4"/>
  <c r="T208" i="11" s="1"/>
  <c r="T291" i="4"/>
  <c r="T207" i="11" s="1"/>
  <c r="S207"/>
  <c r="S206"/>
  <c r="T290" i="4"/>
  <c r="T206" i="11" s="1"/>
  <c r="T289" i="4"/>
  <c r="T205" i="11" s="1"/>
  <c r="S205"/>
  <c r="S204"/>
  <c r="T288" i="4"/>
  <c r="T204" i="11" s="1"/>
  <c r="T287" i="4"/>
  <c r="T203" i="11" s="1"/>
  <c r="S203"/>
  <c r="S202"/>
  <c r="T286" i="4"/>
  <c r="T202" i="11" s="1"/>
  <c r="S201"/>
  <c r="T285" i="4"/>
  <c r="T201" i="11" s="1"/>
  <c r="T284" i="4"/>
  <c r="T200" i="11" s="1"/>
  <c r="S200"/>
  <c r="T283" i="4"/>
  <c r="T199" i="11" s="1"/>
  <c r="S199"/>
  <c r="T282" i="4"/>
  <c r="T198" i="11" s="1"/>
  <c r="S198"/>
  <c r="T281" i="4"/>
  <c r="T197" i="11" s="1"/>
  <c r="S197"/>
  <c r="T280" i="4"/>
  <c r="T196" i="11" s="1"/>
  <c r="S196"/>
  <c r="T279" i="4"/>
  <c r="T195" i="11" s="1"/>
  <c r="S195"/>
  <c r="T278" i="4"/>
  <c r="T194" i="11" s="1"/>
  <c r="S194"/>
  <c r="T277" i="4"/>
  <c r="T193" i="11" s="1"/>
  <c r="S193"/>
  <c r="T276" i="4"/>
  <c r="T192" i="11" s="1"/>
  <c r="S192"/>
  <c r="T275" i="4"/>
  <c r="T191" i="11" s="1"/>
  <c r="S191"/>
  <c r="T274" i="4"/>
  <c r="T190" i="11" s="1"/>
  <c r="S190"/>
  <c r="T273" i="4"/>
  <c r="T189" i="11" s="1"/>
  <c r="S189"/>
  <c r="T272" i="4"/>
  <c r="T188" i="11" s="1"/>
  <c r="S188"/>
  <c r="T271" i="4"/>
  <c r="T187" i="11" s="1"/>
  <c r="S187"/>
  <c r="T270" i="4"/>
  <c r="T186" i="11" s="1"/>
  <c r="S186"/>
  <c r="T269" i="4"/>
  <c r="T185" i="11" s="1"/>
  <c r="S185"/>
  <c r="T268" i="4"/>
  <c r="T184" i="11" s="1"/>
  <c r="S184"/>
  <c r="S182"/>
  <c r="T252" i="4"/>
  <c r="T182" i="11" s="1"/>
  <c r="T251" i="4"/>
  <c r="T181" i="11" s="1"/>
  <c r="S181"/>
  <c r="S180"/>
  <c r="T250" i="4"/>
  <c r="T180" i="11" s="1"/>
  <c r="T249" i="4"/>
  <c r="T179" i="11" s="1"/>
  <c r="S179"/>
  <c r="S178"/>
  <c r="T248" i="4"/>
  <c r="T178" i="11" s="1"/>
  <c r="T247" i="4"/>
  <c r="T177" i="11" s="1"/>
  <c r="S177"/>
  <c r="S176"/>
  <c r="T246" i="4"/>
  <c r="T176" i="11" s="1"/>
  <c r="T245" i="4"/>
  <c r="T175" i="11" s="1"/>
  <c r="S175"/>
  <c r="S174"/>
  <c r="T244" i="4"/>
  <c r="T174" i="11" s="1"/>
  <c r="T243" i="4"/>
  <c r="T173" i="11" s="1"/>
  <c r="S173"/>
  <c r="S172"/>
  <c r="T242" i="4"/>
  <c r="T172" i="11" s="1"/>
  <c r="T241" i="4"/>
  <c r="T171" i="11" s="1"/>
  <c r="S171"/>
  <c r="S170"/>
  <c r="T240" i="4"/>
  <c r="T170" i="11" s="1"/>
  <c r="T239" i="4"/>
  <c r="T169" i="11" s="1"/>
  <c r="S169"/>
  <c r="S168"/>
  <c r="T238" i="4"/>
  <c r="T168" i="11" s="1"/>
  <c r="T237" i="4"/>
  <c r="T167" i="11" s="1"/>
  <c r="S167"/>
  <c r="S166"/>
  <c r="T236" i="4"/>
  <c r="T166" i="11" s="1"/>
  <c r="T235" i="4"/>
  <c r="T165" i="11" s="1"/>
  <c r="S165"/>
  <c r="S164"/>
  <c r="T234" i="4"/>
  <c r="T164" i="11" s="1"/>
  <c r="T233" i="4"/>
  <c r="T163" i="11" s="1"/>
  <c r="S163"/>
  <c r="S162"/>
  <c r="T232" i="4"/>
  <c r="T162" i="11" s="1"/>
  <c r="T231" i="4"/>
  <c r="T161" i="11" s="1"/>
  <c r="S161"/>
  <c r="S160"/>
  <c r="T230" i="4"/>
  <c r="T160" i="11" s="1"/>
  <c r="T229" i="4"/>
  <c r="T159" i="11" s="1"/>
  <c r="S159"/>
  <c r="S158"/>
  <c r="T228" i="4"/>
  <c r="T158" i="11" s="1"/>
  <c r="T227" i="4"/>
  <c r="T157" i="11" s="1"/>
  <c r="S157"/>
  <c r="S156"/>
  <c r="T226" i="4"/>
  <c r="T156" i="11" s="1"/>
  <c r="S154"/>
  <c r="T210" i="4"/>
  <c r="T154" i="11" s="1"/>
  <c r="T209" i="4"/>
  <c r="T153" i="11" s="1"/>
  <c r="S153"/>
  <c r="S152"/>
  <c r="T208" i="4"/>
  <c r="T152" i="11" s="1"/>
  <c r="T207" i="4"/>
  <c r="T151" i="11" s="1"/>
  <c r="S151"/>
  <c r="S150"/>
  <c r="T206" i="4"/>
  <c r="T150" i="11" s="1"/>
  <c r="T205" i="4"/>
  <c r="T149" i="11" s="1"/>
  <c r="S149"/>
  <c r="S148"/>
  <c r="T204" i="4"/>
  <c r="T148" i="11" s="1"/>
  <c r="T203" i="4"/>
  <c r="T147" i="11" s="1"/>
  <c r="S147"/>
  <c r="S146"/>
  <c r="T202" i="4"/>
  <c r="T146" i="11" s="1"/>
  <c r="T201" i="4"/>
  <c r="T145" i="11" s="1"/>
  <c r="S145"/>
  <c r="S144"/>
  <c r="T200" i="4"/>
  <c r="T144" i="11" s="1"/>
  <c r="S143"/>
  <c r="T199" i="4"/>
  <c r="T143" i="11" s="1"/>
  <c r="T198" i="4"/>
  <c r="T142" i="11" s="1"/>
  <c r="S142"/>
  <c r="S141"/>
  <c r="T197" i="4"/>
  <c r="T141" i="11" s="1"/>
  <c r="T196" i="4"/>
  <c r="T140" i="11" s="1"/>
  <c r="S140"/>
  <c r="S139"/>
  <c r="T195" i="4"/>
  <c r="T139" i="11" s="1"/>
  <c r="T194" i="4"/>
  <c r="T138" i="11" s="1"/>
  <c r="S138"/>
  <c r="S137"/>
  <c r="T193" i="4"/>
  <c r="T137" i="11" s="1"/>
  <c r="T192" i="4"/>
  <c r="T136" i="11" s="1"/>
  <c r="S136"/>
  <c r="S135"/>
  <c r="T191" i="4"/>
  <c r="T135" i="11" s="1"/>
  <c r="T190" i="4"/>
  <c r="T134" i="11" s="1"/>
  <c r="S134"/>
  <c r="S133"/>
  <c r="T189" i="4"/>
  <c r="T133" i="11" s="1"/>
  <c r="T188" i="4"/>
  <c r="T132" i="11" s="1"/>
  <c r="S132"/>
  <c r="S131"/>
  <c r="T187" i="4"/>
  <c r="T131" i="11" s="1"/>
  <c r="T186" i="4"/>
  <c r="T130" i="11" s="1"/>
  <c r="S130"/>
  <c r="S129"/>
  <c r="T185" i="4"/>
  <c r="T129" i="11" s="1"/>
  <c r="T184" i="4"/>
  <c r="T128" i="11" s="1"/>
  <c r="S128"/>
  <c r="S127"/>
  <c r="T183" i="4"/>
  <c r="T127" i="11" s="1"/>
  <c r="T182" i="4"/>
  <c r="T126" i="11" s="1"/>
  <c r="S126"/>
  <c r="S124"/>
  <c r="T166" i="4"/>
  <c r="T124" i="11" s="1"/>
  <c r="T165" i="4"/>
  <c r="T123" i="11" s="1"/>
  <c r="S123"/>
  <c r="S122"/>
  <c r="T164" i="4"/>
  <c r="T122" i="11" s="1"/>
  <c r="T163" i="4"/>
  <c r="T121" i="11" s="1"/>
  <c r="S121"/>
  <c r="S120"/>
  <c r="T162" i="4"/>
  <c r="T120" i="11" s="1"/>
  <c r="T161" i="4"/>
  <c r="T119" i="11" s="1"/>
  <c r="S119"/>
  <c r="S118"/>
  <c r="T160" i="4"/>
  <c r="T118" i="11" s="1"/>
  <c r="T159" i="4"/>
  <c r="T117" i="11" s="1"/>
  <c r="S117"/>
  <c r="S116"/>
  <c r="T158" i="4"/>
  <c r="T116" i="11" s="1"/>
  <c r="T157" i="4"/>
  <c r="T115" i="11" s="1"/>
  <c r="S115"/>
  <c r="S114"/>
  <c r="T156" i="4"/>
  <c r="T114" i="11" s="1"/>
  <c r="T155" i="4"/>
  <c r="T113" i="11" s="1"/>
  <c r="S113"/>
  <c r="S112"/>
  <c r="T154" i="4"/>
  <c r="T112" i="11" s="1"/>
  <c r="T153" i="4"/>
  <c r="T111" i="11" s="1"/>
  <c r="S111"/>
  <c r="S110"/>
  <c r="T152" i="4"/>
  <c r="T110" i="11" s="1"/>
  <c r="T151" i="4"/>
  <c r="T109" i="11" s="1"/>
  <c r="S109"/>
  <c r="S108"/>
  <c r="T150" i="4"/>
  <c r="T108" i="11" s="1"/>
  <c r="T149" i="4"/>
  <c r="T107" i="11" s="1"/>
  <c r="S107"/>
  <c r="S106"/>
  <c r="T148" i="4"/>
  <c r="T106" i="11" s="1"/>
  <c r="T147" i="4"/>
  <c r="T105" i="11" s="1"/>
  <c r="S105"/>
  <c r="S104"/>
  <c r="T146" i="4"/>
  <c r="T104" i="11" s="1"/>
  <c r="T145" i="4"/>
  <c r="T103" i="11" s="1"/>
  <c r="S103"/>
  <c r="S102"/>
  <c r="T144" i="4"/>
  <c r="T102" i="11" s="1"/>
  <c r="T143" i="4"/>
  <c r="T101" i="11" s="1"/>
  <c r="S101"/>
  <c r="S100"/>
  <c r="T142" i="4"/>
  <c r="T100" i="11" s="1"/>
  <c r="T141" i="4"/>
  <c r="T99" i="11" s="1"/>
  <c r="S99"/>
  <c r="S98"/>
  <c r="T140" i="4"/>
  <c r="T98" i="11" s="1"/>
  <c r="T139" i="4"/>
  <c r="T97" i="11" s="1"/>
  <c r="S97"/>
  <c r="T123" i="4"/>
  <c r="T95" i="11" s="1"/>
  <c r="S95"/>
  <c r="T122" i="4"/>
  <c r="T94" i="11" s="1"/>
  <c r="S94"/>
  <c r="T121" i="4"/>
  <c r="T93" i="11" s="1"/>
  <c r="S93"/>
  <c r="T120" i="4"/>
  <c r="T92" i="11" s="1"/>
  <c r="S92"/>
  <c r="S91"/>
  <c r="T119" i="4"/>
  <c r="T91" i="11" s="1"/>
  <c r="T118" i="4"/>
  <c r="T90" i="11" s="1"/>
  <c r="S90"/>
  <c r="S89"/>
  <c r="T117" i="4"/>
  <c r="T89" i="11" s="1"/>
  <c r="T116" i="4"/>
  <c r="T88" i="11" s="1"/>
  <c r="S88"/>
  <c r="S87"/>
  <c r="T115" i="4"/>
  <c r="T87" i="11" s="1"/>
  <c r="T114" i="4"/>
  <c r="T86" i="11" s="1"/>
  <c r="S86"/>
  <c r="S85"/>
  <c r="T113" i="4"/>
  <c r="T85" i="11" s="1"/>
  <c r="S84"/>
  <c r="T112" i="4"/>
  <c r="T84" i="11" s="1"/>
  <c r="S83"/>
  <c r="T111" i="4"/>
  <c r="T83" i="11" s="1"/>
  <c r="S82"/>
  <c r="T110" i="4"/>
  <c r="T82" i="11" s="1"/>
  <c r="T109" i="4"/>
  <c r="T81" i="11" s="1"/>
  <c r="S81"/>
  <c r="S80"/>
  <c r="T108" i="4"/>
  <c r="T80" i="11" s="1"/>
  <c r="T107" i="4"/>
  <c r="T79" i="11" s="1"/>
  <c r="S79"/>
  <c r="S77"/>
  <c r="T105" i="4"/>
  <c r="T77" i="11" s="1"/>
  <c r="T104" i="4"/>
  <c r="T76" i="11" s="1"/>
  <c r="S76"/>
  <c r="S75"/>
  <c r="T103" i="4"/>
  <c r="T75" i="11" s="1"/>
  <c r="T102" i="4"/>
  <c r="T74" i="11" s="1"/>
  <c r="S74"/>
  <c r="S73"/>
  <c r="T101" i="4"/>
  <c r="T73" i="11" s="1"/>
  <c r="S72"/>
  <c r="T100" i="4"/>
  <c r="T72" i="11" s="1"/>
  <c r="T99" i="4"/>
  <c r="T71" i="11" s="1"/>
  <c r="S71"/>
  <c r="T84" i="4"/>
  <c r="T69" i="11" s="1"/>
  <c r="S69"/>
  <c r="S68"/>
  <c r="T83" i="4"/>
  <c r="T68" i="11" s="1"/>
  <c r="T82" i="4"/>
  <c r="T67" i="11" s="1"/>
  <c r="S67"/>
  <c r="S66"/>
  <c r="U81" i="4"/>
  <c r="U66" i="11" s="1"/>
  <c r="T81" i="4"/>
  <c r="T66" i="11" s="1"/>
  <c r="T80" i="4"/>
  <c r="T65" i="11" s="1"/>
  <c r="S65"/>
  <c r="S64"/>
  <c r="T79" i="4"/>
  <c r="T64" i="11" s="1"/>
  <c r="T78" i="4"/>
  <c r="T63" i="11" s="1"/>
  <c r="S63"/>
  <c r="S62"/>
  <c r="T77" i="4"/>
  <c r="T62" i="11" s="1"/>
  <c r="T76" i="4"/>
  <c r="T61" i="11" s="1"/>
  <c r="S61"/>
  <c r="S60"/>
  <c r="T75" i="4"/>
  <c r="T60" i="11" s="1"/>
  <c r="T74" i="4"/>
  <c r="T59" i="11" s="1"/>
  <c r="S59"/>
  <c r="S58"/>
  <c r="T73" i="4"/>
  <c r="T58" i="11" s="1"/>
  <c r="T72" i="4"/>
  <c r="T57" i="11" s="1"/>
  <c r="S57"/>
  <c r="S56"/>
  <c r="T71" i="4"/>
  <c r="T56" i="11" s="1"/>
  <c r="T70" i="4"/>
  <c r="T55" i="11" s="1"/>
  <c r="S55"/>
  <c r="S54"/>
  <c r="T69" i="4"/>
  <c r="T54" i="11" s="1"/>
  <c r="T68" i="4"/>
  <c r="T53" i="11" s="1"/>
  <c r="S53"/>
  <c r="S52"/>
  <c r="T67" i="4"/>
  <c r="T52" i="11" s="1"/>
  <c r="T66" i="4"/>
  <c r="T51" i="11" s="1"/>
  <c r="S51"/>
  <c r="S50"/>
  <c r="T65" i="4"/>
  <c r="T50" i="11" s="1"/>
  <c r="T64" i="4"/>
  <c r="T49" i="11" s="1"/>
  <c r="S49"/>
  <c r="S48"/>
  <c r="T63" i="4"/>
  <c r="T48" i="11" s="1"/>
  <c r="T62" i="4"/>
  <c r="T47" i="11" s="1"/>
  <c r="S47"/>
  <c r="S46"/>
  <c r="T61" i="4"/>
  <c r="T46" i="11" s="1"/>
  <c r="T60" i="4"/>
  <c r="T45" i="11" s="1"/>
  <c r="S45"/>
  <c r="S44"/>
  <c r="T59" i="4"/>
  <c r="T44" i="11" s="1"/>
  <c r="T58" i="4"/>
  <c r="T43" i="11" s="1"/>
  <c r="S43"/>
  <c r="S42"/>
  <c r="T57" i="4"/>
  <c r="T42" i="11" s="1"/>
  <c r="T56" i="4"/>
  <c r="T41" i="11" s="1"/>
  <c r="S41"/>
  <c r="T40" i="4"/>
  <c r="T39" i="11" s="1"/>
  <c r="S39"/>
  <c r="T39" i="4"/>
  <c r="T38" i="11" s="1"/>
  <c r="S38"/>
  <c r="T38" i="4"/>
  <c r="T37" i="11" s="1"/>
  <c r="S37"/>
  <c r="T37" i="4"/>
  <c r="T36" i="11" s="1"/>
  <c r="S36"/>
  <c r="T36" i="4"/>
  <c r="T35" i="11" s="1"/>
  <c r="S35"/>
  <c r="T35" i="4"/>
  <c r="T34" i="11" s="1"/>
  <c r="S34"/>
  <c r="T34" i="4"/>
  <c r="T33" i="11" s="1"/>
  <c r="S33"/>
  <c r="T33" i="4"/>
  <c r="T32" i="11" s="1"/>
  <c r="S32"/>
  <c r="T32" i="4"/>
  <c r="T31" i="11" s="1"/>
  <c r="S31"/>
  <c r="T31" i="4"/>
  <c r="T30" i="11" s="1"/>
  <c r="S30"/>
  <c r="T30" i="4"/>
  <c r="T29" i="11" s="1"/>
  <c r="S29"/>
  <c r="T29" i="4"/>
  <c r="T28" i="11" s="1"/>
  <c r="S28"/>
  <c r="S27"/>
  <c r="T28" i="4"/>
  <c r="T27" i="11" s="1"/>
  <c r="T27" i="4"/>
  <c r="T26" i="11" s="1"/>
  <c r="S26"/>
  <c r="T26" i="4"/>
  <c r="T25" i="11" s="1"/>
  <c r="S25"/>
  <c r="T25" i="4"/>
  <c r="T24" i="11" s="1"/>
  <c r="S24"/>
  <c r="S23"/>
  <c r="T24" i="4"/>
  <c r="T23" i="11" s="1"/>
  <c r="T23" i="4"/>
  <c r="T22" i="11" s="1"/>
  <c r="S22"/>
  <c r="T22" i="4"/>
  <c r="T21" i="11" s="1"/>
  <c r="S21"/>
  <c r="T21" i="4"/>
  <c r="T20" i="11" s="1"/>
  <c r="S20"/>
  <c r="T20" i="4"/>
  <c r="T19" i="11" s="1"/>
  <c r="S19"/>
  <c r="T19" i="4"/>
  <c r="T18" i="11" s="1"/>
  <c r="S18"/>
  <c r="T18" i="4"/>
  <c r="T17" i="11" s="1"/>
  <c r="S17"/>
  <c r="T17" i="4"/>
  <c r="T16" i="11" s="1"/>
  <c r="S16"/>
  <c r="T16" i="4"/>
  <c r="T15" i="11" s="1"/>
  <c r="S15"/>
  <c r="T15" i="4"/>
  <c r="T14" i="11" s="1"/>
  <c r="S14"/>
  <c r="T14" i="4"/>
  <c r="T13" i="11" s="1"/>
  <c r="S13"/>
  <c r="T13" i="4"/>
  <c r="T12" i="11" s="1"/>
  <c r="S12"/>
  <c r="K295"/>
  <c r="L421" i="4"/>
  <c r="L294" i="11" s="1"/>
  <c r="K294"/>
  <c r="K293"/>
  <c r="L420" i="4"/>
  <c r="L293" i="11" s="1"/>
  <c r="L419" i="4"/>
  <c r="L292" i="11" s="1"/>
  <c r="K292"/>
  <c r="L418" i="4"/>
  <c r="L291" i="11" s="1"/>
  <c r="K291"/>
  <c r="L417" i="4"/>
  <c r="L290" i="11" s="1"/>
  <c r="K290"/>
  <c r="K289"/>
  <c r="L416" i="4"/>
  <c r="L289" i="11" s="1"/>
  <c r="L415" i="4"/>
  <c r="L288" i="11" s="1"/>
  <c r="K288"/>
  <c r="L414" i="4"/>
  <c r="L287" i="11" s="1"/>
  <c r="K287"/>
  <c r="K286"/>
  <c r="L413" i="4"/>
  <c r="L286" i="11" s="1"/>
  <c r="K285"/>
  <c r="K284"/>
  <c r="L411" i="4"/>
  <c r="L284" i="11" s="1"/>
  <c r="L410" i="4"/>
  <c r="L283" i="11" s="1"/>
  <c r="K283"/>
  <c r="K282"/>
  <c r="L409" i="4"/>
  <c r="L282" i="11" s="1"/>
  <c r="L408" i="4"/>
  <c r="L281" i="11" s="1"/>
  <c r="K281"/>
  <c r="K280"/>
  <c r="L407" i="4"/>
  <c r="L280" i="11" s="1"/>
  <c r="L406" i="4"/>
  <c r="L279" i="11" s="1"/>
  <c r="K279"/>
  <c r="K278"/>
  <c r="L405" i="4"/>
  <c r="L278" i="11" s="1"/>
  <c r="L404" i="4"/>
  <c r="L277" i="11" s="1"/>
  <c r="K277"/>
  <c r="K276"/>
  <c r="L403" i="4"/>
  <c r="L276" i="11" s="1"/>
  <c r="L402" i="4"/>
  <c r="L275" i="11" s="1"/>
  <c r="K275"/>
  <c r="K274"/>
  <c r="L401" i="4"/>
  <c r="L274" i="11" s="1"/>
  <c r="L400" i="4"/>
  <c r="L273" i="11" s="1"/>
  <c r="K273"/>
  <c r="K272"/>
  <c r="L399" i="4"/>
  <c r="L272" i="11" s="1"/>
  <c r="L398" i="4"/>
  <c r="L271" i="11" s="1"/>
  <c r="K271"/>
  <c r="K270"/>
  <c r="L397" i="4"/>
  <c r="L270" i="11" s="1"/>
  <c r="L396" i="4"/>
  <c r="L269" i="11" s="1"/>
  <c r="K269"/>
  <c r="K268"/>
  <c r="L379" i="4"/>
  <c r="L267" i="11" s="1"/>
  <c r="K267"/>
  <c r="K266"/>
  <c r="L378" i="4"/>
  <c r="L266" i="11" s="1"/>
  <c r="L377" i="4"/>
  <c r="L265" i="11" s="1"/>
  <c r="K265"/>
  <c r="K264"/>
  <c r="L376" i="4"/>
  <c r="L264" i="11" s="1"/>
  <c r="L375" i="4"/>
  <c r="L263" i="11" s="1"/>
  <c r="K263"/>
  <c r="K262"/>
  <c r="L374" i="4"/>
  <c r="L262" i="11" s="1"/>
  <c r="L373" i="4"/>
  <c r="L261" i="11" s="1"/>
  <c r="K261"/>
  <c r="K260"/>
  <c r="L372" i="4"/>
  <c r="L260" i="11" s="1"/>
  <c r="L371" i="4"/>
  <c r="L259" i="11" s="1"/>
  <c r="K259"/>
  <c r="K258"/>
  <c r="L370" i="4"/>
  <c r="L258" i="11" s="1"/>
  <c r="K257"/>
  <c r="L369" i="4"/>
  <c r="L257" i="11" s="1"/>
  <c r="L368" i="4"/>
  <c r="L256" i="11" s="1"/>
  <c r="K256"/>
  <c r="L367" i="4"/>
  <c r="L255" i="11" s="1"/>
  <c r="K255"/>
  <c r="L366" i="4"/>
  <c r="L254" i="11" s="1"/>
  <c r="K254"/>
  <c r="K253"/>
  <c r="L365" i="4"/>
  <c r="L253" i="11" s="1"/>
  <c r="L364" i="4"/>
  <c r="L252" i="11" s="1"/>
  <c r="K252"/>
  <c r="L363" i="4"/>
  <c r="L251" i="11" s="1"/>
  <c r="K251"/>
  <c r="L362" i="4"/>
  <c r="L250" i="11" s="1"/>
  <c r="K250"/>
  <c r="K249"/>
  <c r="L361" i="4"/>
  <c r="L249" i="11" s="1"/>
  <c r="L360" i="4"/>
  <c r="L248" i="11" s="1"/>
  <c r="K248"/>
  <c r="L359" i="4"/>
  <c r="L247" i="11" s="1"/>
  <c r="K247"/>
  <c r="L358" i="4"/>
  <c r="L246" i="11" s="1"/>
  <c r="K246"/>
  <c r="K245"/>
  <c r="L357" i="4"/>
  <c r="L245" i="11" s="1"/>
  <c r="L356" i="4"/>
  <c r="L244" i="11" s="1"/>
  <c r="K244"/>
  <c r="L355" i="4"/>
  <c r="L243" i="11" s="1"/>
  <c r="K243"/>
  <c r="L354" i="4"/>
  <c r="L242" i="11" s="1"/>
  <c r="K242"/>
  <c r="K241"/>
  <c r="L353" i="4"/>
  <c r="L241" i="11" s="1"/>
  <c r="L352" i="4"/>
  <c r="L240" i="11" s="1"/>
  <c r="K240"/>
  <c r="L336" i="4"/>
  <c r="L238" i="11" s="1"/>
  <c r="K238"/>
  <c r="K237"/>
  <c r="L335" i="4"/>
  <c r="L237" i="11" s="1"/>
  <c r="L334" i="4"/>
  <c r="L236" i="11" s="1"/>
  <c r="K236"/>
  <c r="L333" i="4"/>
  <c r="L235" i="11" s="1"/>
  <c r="K235"/>
  <c r="L332" i="4"/>
  <c r="L234" i="11" s="1"/>
  <c r="K234"/>
  <c r="K233"/>
  <c r="L331" i="4"/>
  <c r="L233" i="11" s="1"/>
  <c r="L330" i="4"/>
  <c r="L232" i="11" s="1"/>
  <c r="K232"/>
  <c r="L329" i="4"/>
  <c r="L231" i="11" s="1"/>
  <c r="K231"/>
  <c r="L328" i="4"/>
  <c r="L230" i="11" s="1"/>
  <c r="K230"/>
  <c r="K229"/>
  <c r="L327" i="4"/>
  <c r="L229" i="11" s="1"/>
  <c r="L326" i="4"/>
  <c r="L228" i="11" s="1"/>
  <c r="K228"/>
  <c r="L325" i="4"/>
  <c r="L227" i="11" s="1"/>
  <c r="K227"/>
  <c r="L324" i="4"/>
  <c r="L226" i="11" s="1"/>
  <c r="K226"/>
  <c r="K225"/>
  <c r="L323" i="4"/>
  <c r="L225" i="11" s="1"/>
  <c r="L322" i="4"/>
  <c r="L224" i="11" s="1"/>
  <c r="K224"/>
  <c r="L321" i="4"/>
  <c r="L223" i="11" s="1"/>
  <c r="K223"/>
  <c r="L320" i="4"/>
  <c r="L222" i="11" s="1"/>
  <c r="K222"/>
  <c r="K221"/>
  <c r="L319" i="4"/>
  <c r="L221" i="11" s="1"/>
  <c r="L318" i="4"/>
  <c r="L220" i="11" s="1"/>
  <c r="K220"/>
  <c r="L317" i="4"/>
  <c r="L219" i="11" s="1"/>
  <c r="K219"/>
  <c r="L316" i="4"/>
  <c r="L218" i="11" s="1"/>
  <c r="K218"/>
  <c r="K217"/>
  <c r="L315" i="4"/>
  <c r="L217" i="11" s="1"/>
  <c r="L314" i="4"/>
  <c r="L216" i="11" s="1"/>
  <c r="K216"/>
  <c r="L313" i="4"/>
  <c r="L215" i="11" s="1"/>
  <c r="K215"/>
  <c r="L312" i="4"/>
  <c r="L214" i="11" s="1"/>
  <c r="K214"/>
  <c r="K213"/>
  <c r="L311" i="4"/>
  <c r="L213" i="11" s="1"/>
  <c r="L310" i="4"/>
  <c r="L212" i="11" s="1"/>
  <c r="K212"/>
  <c r="K210"/>
  <c r="L294" i="4"/>
  <c r="L210" i="11" s="1"/>
  <c r="L293" i="4"/>
  <c r="L209" i="11" s="1"/>
  <c r="K209"/>
  <c r="K208"/>
  <c r="L292" i="4"/>
  <c r="L208" i="11" s="1"/>
  <c r="L291" i="4"/>
  <c r="L207" i="11" s="1"/>
  <c r="K207"/>
  <c r="K206"/>
  <c r="L290" i="4"/>
  <c r="L206" i="11" s="1"/>
  <c r="L289" i="4"/>
  <c r="L205" i="11" s="1"/>
  <c r="K205"/>
  <c r="K204"/>
  <c r="L288" i="4"/>
  <c r="L204" i="11" s="1"/>
  <c r="L287" i="4"/>
  <c r="L203" i="11" s="1"/>
  <c r="K203"/>
  <c r="K202"/>
  <c r="L286" i="4"/>
  <c r="L202" i="11" s="1"/>
  <c r="L285" i="4"/>
  <c r="L201" i="11" s="1"/>
  <c r="K201"/>
  <c r="L284" i="4"/>
  <c r="L200" i="11" s="1"/>
  <c r="K200"/>
  <c r="L283" i="4"/>
  <c r="L199" i="11" s="1"/>
  <c r="K199"/>
  <c r="L282" i="4"/>
  <c r="L198" i="11" s="1"/>
  <c r="K198"/>
  <c r="K197"/>
  <c r="L281" i="4"/>
  <c r="L197" i="11" s="1"/>
  <c r="L280" i="4"/>
  <c r="L196" i="11" s="1"/>
  <c r="K196"/>
  <c r="L279" i="4"/>
  <c r="L195" i="11" s="1"/>
  <c r="K195"/>
  <c r="L278" i="4"/>
  <c r="L194" i="11" s="1"/>
  <c r="K194"/>
  <c r="K193"/>
  <c r="L277" i="4"/>
  <c r="L193" i="11" s="1"/>
  <c r="L276" i="4"/>
  <c r="L192" i="11" s="1"/>
  <c r="K192"/>
  <c r="L275" i="4"/>
  <c r="L191" i="11" s="1"/>
  <c r="K191"/>
  <c r="L274" i="4"/>
  <c r="L190" i="11" s="1"/>
  <c r="K190"/>
  <c r="K189"/>
  <c r="L273" i="4"/>
  <c r="L189" i="11" s="1"/>
  <c r="L272" i="4"/>
  <c r="L188" i="11" s="1"/>
  <c r="K188"/>
  <c r="L271" i="4"/>
  <c r="L187" i="11" s="1"/>
  <c r="K187"/>
  <c r="L270" i="4"/>
  <c r="L186" i="11" s="1"/>
  <c r="K186"/>
  <c r="K185"/>
  <c r="L269" i="4"/>
  <c r="L185" i="11" s="1"/>
  <c r="L268" i="4"/>
  <c r="L184" i="11" s="1"/>
  <c r="K184"/>
  <c r="K182"/>
  <c r="L252" i="4"/>
  <c r="L182" i="11" s="1"/>
  <c r="L251" i="4"/>
  <c r="L181" i="11" s="1"/>
  <c r="K181"/>
  <c r="K180"/>
  <c r="L250" i="4"/>
  <c r="L180" i="11" s="1"/>
  <c r="L249" i="4"/>
  <c r="L179" i="11" s="1"/>
  <c r="K179"/>
  <c r="K178"/>
  <c r="L248" i="4"/>
  <c r="L178" i="11" s="1"/>
  <c r="L247" i="4"/>
  <c r="L177" i="11" s="1"/>
  <c r="K177"/>
  <c r="K176"/>
  <c r="L246" i="4"/>
  <c r="L176" i="11" s="1"/>
  <c r="L245" i="4"/>
  <c r="L175" i="11" s="1"/>
  <c r="K175"/>
  <c r="K174"/>
  <c r="L244" i="4"/>
  <c r="L174" i="11" s="1"/>
  <c r="L243" i="4"/>
  <c r="L173" i="11" s="1"/>
  <c r="K173"/>
  <c r="K172"/>
  <c r="L242" i="4"/>
  <c r="L172" i="11" s="1"/>
  <c r="L241" i="4"/>
  <c r="L171" i="11" s="1"/>
  <c r="K171"/>
  <c r="K170"/>
  <c r="L240" i="4"/>
  <c r="L170" i="11" s="1"/>
  <c r="L239" i="4"/>
  <c r="L169" i="11" s="1"/>
  <c r="K169"/>
  <c r="K168"/>
  <c r="L238" i="4"/>
  <c r="L168" i="11" s="1"/>
  <c r="L237" i="4"/>
  <c r="L167" i="11" s="1"/>
  <c r="K167"/>
  <c r="K166"/>
  <c r="L236" i="4"/>
  <c r="L166" i="11" s="1"/>
  <c r="L235" i="4"/>
  <c r="L165" i="11" s="1"/>
  <c r="K165"/>
  <c r="K164"/>
  <c r="L234" i="4"/>
  <c r="L164" i="11" s="1"/>
  <c r="L233" i="4"/>
  <c r="L163" i="11" s="1"/>
  <c r="K163"/>
  <c r="K162"/>
  <c r="L232" i="4"/>
  <c r="L162" i="11" s="1"/>
  <c r="L231" i="4"/>
  <c r="L161" i="11" s="1"/>
  <c r="K161"/>
  <c r="K160"/>
  <c r="L230" i="4"/>
  <c r="L160" i="11" s="1"/>
  <c r="L229" i="4"/>
  <c r="L159" i="11" s="1"/>
  <c r="K159"/>
  <c r="K158"/>
  <c r="L228" i="4"/>
  <c r="L158" i="11" s="1"/>
  <c r="L227" i="4"/>
  <c r="L157" i="11" s="1"/>
  <c r="K157"/>
  <c r="K156"/>
  <c r="L226" i="4"/>
  <c r="L156" i="11" s="1"/>
  <c r="L210" i="4"/>
  <c r="L154" i="11" s="1"/>
  <c r="K154"/>
  <c r="L209" i="4"/>
  <c r="L153" i="11" s="1"/>
  <c r="K153"/>
  <c r="K152"/>
  <c r="L208" i="4"/>
  <c r="L152" i="11" s="1"/>
  <c r="L207" i="4"/>
  <c r="L151" i="11" s="1"/>
  <c r="K151"/>
  <c r="L206" i="4"/>
  <c r="L150" i="11" s="1"/>
  <c r="K150"/>
  <c r="L205" i="4"/>
  <c r="L149" i="11" s="1"/>
  <c r="K149"/>
  <c r="K148"/>
  <c r="L204" i="4"/>
  <c r="L148" i="11" s="1"/>
  <c r="L203" i="4"/>
  <c r="L147" i="11" s="1"/>
  <c r="K147"/>
  <c r="L202" i="4"/>
  <c r="L146" i="11" s="1"/>
  <c r="K146"/>
  <c r="L201" i="4"/>
  <c r="L145" i="11" s="1"/>
  <c r="K145"/>
  <c r="K144"/>
  <c r="L200" i="4"/>
  <c r="L144" i="11" s="1"/>
  <c r="K143"/>
  <c r="L199" i="4"/>
  <c r="L143" i="11" s="1"/>
  <c r="L198" i="4"/>
  <c r="L142" i="11" s="1"/>
  <c r="K142"/>
  <c r="K141"/>
  <c r="L197" i="4"/>
  <c r="L141" i="11" s="1"/>
  <c r="L196" i="4"/>
  <c r="L140" i="11" s="1"/>
  <c r="K140"/>
  <c r="K139"/>
  <c r="L195" i="4"/>
  <c r="L139" i="11" s="1"/>
  <c r="L194" i="4"/>
  <c r="L138" i="11" s="1"/>
  <c r="K138"/>
  <c r="K137"/>
  <c r="L193" i="4"/>
  <c r="L137" i="11" s="1"/>
  <c r="L192" i="4"/>
  <c r="L136" i="11" s="1"/>
  <c r="K136"/>
  <c r="K135"/>
  <c r="L191" i="4"/>
  <c r="L135" i="11" s="1"/>
  <c r="L190" i="4"/>
  <c r="L134" i="11" s="1"/>
  <c r="K134"/>
  <c r="K133"/>
  <c r="L189" i="4"/>
  <c r="L133" i="11" s="1"/>
  <c r="L188" i="4"/>
  <c r="L132" i="11" s="1"/>
  <c r="K132"/>
  <c r="K131"/>
  <c r="L187" i="4"/>
  <c r="L131" i="11" s="1"/>
  <c r="L186" i="4"/>
  <c r="L130" i="11" s="1"/>
  <c r="K130"/>
  <c r="K129"/>
  <c r="L185" i="4"/>
  <c r="L129" i="11" s="1"/>
  <c r="L184" i="4"/>
  <c r="L128" i="11" s="1"/>
  <c r="K128"/>
  <c r="K127"/>
  <c r="L183" i="4"/>
  <c r="L127" i="11" s="1"/>
  <c r="L182" i="4"/>
  <c r="L126" i="11" s="1"/>
  <c r="K126"/>
  <c r="L166" i="4"/>
  <c r="L124" i="11" s="1"/>
  <c r="K124"/>
  <c r="L165" i="4"/>
  <c r="L123" i="11" s="1"/>
  <c r="K123"/>
  <c r="K122"/>
  <c r="L164" i="4"/>
  <c r="L122" i="11" s="1"/>
  <c r="L163" i="4"/>
  <c r="L121" i="11" s="1"/>
  <c r="K121"/>
  <c r="L162" i="4"/>
  <c r="L120" i="11" s="1"/>
  <c r="K120"/>
  <c r="L161" i="4"/>
  <c r="L119" i="11" s="1"/>
  <c r="K119"/>
  <c r="K118"/>
  <c r="L160" i="4"/>
  <c r="L118" i="11" s="1"/>
  <c r="L159" i="4"/>
  <c r="L117" i="11" s="1"/>
  <c r="K117"/>
  <c r="L158" i="4"/>
  <c r="L116" i="11" s="1"/>
  <c r="K116"/>
  <c r="L157" i="4"/>
  <c r="L115" i="11" s="1"/>
  <c r="K115"/>
  <c r="K114"/>
  <c r="L156" i="4"/>
  <c r="L114" i="11" s="1"/>
  <c r="L155" i="4"/>
  <c r="L113" i="11" s="1"/>
  <c r="K113"/>
  <c r="L154" i="4"/>
  <c r="L112" i="11" s="1"/>
  <c r="K112"/>
  <c r="L153" i="4"/>
  <c r="L111" i="11" s="1"/>
  <c r="K111"/>
  <c r="K110"/>
  <c r="L152" i="4"/>
  <c r="L110" i="11" s="1"/>
  <c r="L151" i="4"/>
  <c r="L109" i="11" s="1"/>
  <c r="K109"/>
  <c r="L150" i="4"/>
  <c r="L108" i="11" s="1"/>
  <c r="K108"/>
  <c r="L149" i="4"/>
  <c r="L107" i="11" s="1"/>
  <c r="K107"/>
  <c r="K106"/>
  <c r="L148" i="4"/>
  <c r="L106" i="11" s="1"/>
  <c r="L147" i="4"/>
  <c r="L105" i="11" s="1"/>
  <c r="K105"/>
  <c r="L146" i="4"/>
  <c r="L104" i="11" s="1"/>
  <c r="K104"/>
  <c r="L145" i="4"/>
  <c r="L103" i="11" s="1"/>
  <c r="K103"/>
  <c r="K102"/>
  <c r="L144" i="4"/>
  <c r="L102" i="11" s="1"/>
  <c r="L143" i="4"/>
  <c r="L101" i="11" s="1"/>
  <c r="K101"/>
  <c r="L142" i="4"/>
  <c r="L100" i="11" s="1"/>
  <c r="K100"/>
  <c r="L141" i="4"/>
  <c r="L99" i="11" s="1"/>
  <c r="K99"/>
  <c r="K98"/>
  <c r="L140" i="4"/>
  <c r="L98" i="11" s="1"/>
  <c r="L139" i="4"/>
  <c r="L97" i="11" s="1"/>
  <c r="K97"/>
  <c r="K95"/>
  <c r="L123" i="4"/>
  <c r="L95" i="11" s="1"/>
  <c r="L122" i="4"/>
  <c r="L94" i="11" s="1"/>
  <c r="K94"/>
  <c r="K93"/>
  <c r="L121" i="4"/>
  <c r="L93" i="11" s="1"/>
  <c r="L120" i="4"/>
  <c r="L92" i="11" s="1"/>
  <c r="K92"/>
  <c r="K91"/>
  <c r="L119" i="4"/>
  <c r="L91" i="11" s="1"/>
  <c r="L118" i="4"/>
  <c r="L90" i="11" s="1"/>
  <c r="K90"/>
  <c r="K89"/>
  <c r="L117" i="4"/>
  <c r="L89" i="11" s="1"/>
  <c r="L116" i="4"/>
  <c r="L88" i="11" s="1"/>
  <c r="K88"/>
  <c r="K87"/>
  <c r="L115" i="4"/>
  <c r="L87" i="11" s="1"/>
  <c r="L114" i="4"/>
  <c r="L86" i="11" s="1"/>
  <c r="K86"/>
  <c r="K85"/>
  <c r="L113" i="4"/>
  <c r="L85" i="11" s="1"/>
  <c r="L112" i="4"/>
  <c r="L84" i="11" s="1"/>
  <c r="K84"/>
  <c r="K83"/>
  <c r="L111" i="4"/>
  <c r="L83" i="11" s="1"/>
  <c r="L110" i="4"/>
  <c r="L82" i="11" s="1"/>
  <c r="K82"/>
  <c r="L109" i="4"/>
  <c r="L81" i="11" s="1"/>
  <c r="K81"/>
  <c r="L108" i="4"/>
  <c r="L80" i="11" s="1"/>
  <c r="K80"/>
  <c r="K79"/>
  <c r="L107" i="4"/>
  <c r="L79" i="11" s="1"/>
  <c r="K77"/>
  <c r="L105" i="4"/>
  <c r="L77" i="11" s="1"/>
  <c r="L104" i="4"/>
  <c r="L76" i="11" s="1"/>
  <c r="K76"/>
  <c r="K75"/>
  <c r="L103" i="4"/>
  <c r="L75" i="11" s="1"/>
  <c r="L102" i="4"/>
  <c r="L74" i="11" s="1"/>
  <c r="K74"/>
  <c r="K73"/>
  <c r="L101" i="4"/>
  <c r="L73" i="11" s="1"/>
  <c r="K72"/>
  <c r="L100" i="4"/>
  <c r="L72" i="11" s="1"/>
  <c r="L99" i="4"/>
  <c r="L71" i="11" s="1"/>
  <c r="K71"/>
  <c r="L84" i="4"/>
  <c r="L69" i="11" s="1"/>
  <c r="K69"/>
  <c r="K68"/>
  <c r="L83" i="4"/>
  <c r="L68" i="11" s="1"/>
  <c r="L82" i="4"/>
  <c r="L67" i="11" s="1"/>
  <c r="K67"/>
  <c r="L81" i="4"/>
  <c r="L66" i="11" s="1"/>
  <c r="K66"/>
  <c r="L80" i="4"/>
  <c r="L65" i="11" s="1"/>
  <c r="K65"/>
  <c r="K64"/>
  <c r="L79" i="4"/>
  <c r="L64" i="11" s="1"/>
  <c r="L78" i="4"/>
  <c r="L63" i="11" s="1"/>
  <c r="K63"/>
  <c r="L77" i="4"/>
  <c r="L62" i="11" s="1"/>
  <c r="K62"/>
  <c r="L76" i="4"/>
  <c r="L61" i="11" s="1"/>
  <c r="K61"/>
  <c r="K60"/>
  <c r="L75" i="4"/>
  <c r="L60" i="11" s="1"/>
  <c r="L74" i="4"/>
  <c r="L59" i="11" s="1"/>
  <c r="K59"/>
  <c r="L73" i="4"/>
  <c r="L58" i="11" s="1"/>
  <c r="K58"/>
  <c r="L72" i="4"/>
  <c r="L57" i="11" s="1"/>
  <c r="K57"/>
  <c r="K56"/>
  <c r="L71" i="4"/>
  <c r="L56" i="11" s="1"/>
  <c r="L70" i="4"/>
  <c r="L55" i="11" s="1"/>
  <c r="K55"/>
  <c r="L69" i="4"/>
  <c r="L54" i="11" s="1"/>
  <c r="K54"/>
  <c r="L68" i="4"/>
  <c r="L53" i="11" s="1"/>
  <c r="K53"/>
  <c r="K52"/>
  <c r="L67" i="4"/>
  <c r="L52" i="11" s="1"/>
  <c r="L66" i="4"/>
  <c r="L51" i="11" s="1"/>
  <c r="K51"/>
  <c r="L65" i="4"/>
  <c r="L50" i="11" s="1"/>
  <c r="K50"/>
  <c r="L64" i="4"/>
  <c r="L49" i="11" s="1"/>
  <c r="K49"/>
  <c r="K48"/>
  <c r="L63" i="4"/>
  <c r="L48" i="11" s="1"/>
  <c r="L62" i="4"/>
  <c r="L47" i="11" s="1"/>
  <c r="K47"/>
  <c r="L61" i="4"/>
  <c r="L46" i="11" s="1"/>
  <c r="K46"/>
  <c r="L60" i="4"/>
  <c r="L45" i="11" s="1"/>
  <c r="K45"/>
  <c r="K44"/>
  <c r="L59" i="4"/>
  <c r="L44" i="11" s="1"/>
  <c r="L58" i="4"/>
  <c r="L43" i="11" s="1"/>
  <c r="K43"/>
  <c r="L57" i="4"/>
  <c r="L42" i="11" s="1"/>
  <c r="K42"/>
  <c r="L56" i="4"/>
  <c r="L41" i="11" s="1"/>
  <c r="K41"/>
  <c r="L40" i="4"/>
  <c r="L39" i="11" s="1"/>
  <c r="K39"/>
  <c r="L39" i="4"/>
  <c r="L38" i="11" s="1"/>
  <c r="K38"/>
  <c r="L38" i="4"/>
  <c r="L37" i="11" s="1"/>
  <c r="K37"/>
  <c r="L37" i="4"/>
  <c r="L36" i="11" s="1"/>
  <c r="K36"/>
  <c r="L36" i="4"/>
  <c r="L35" i="11" s="1"/>
  <c r="K35"/>
  <c r="L35" i="4"/>
  <c r="L34" i="11" s="1"/>
  <c r="K34"/>
  <c r="L34" i="4"/>
  <c r="L33" i="11" s="1"/>
  <c r="K33"/>
  <c r="L33" i="4"/>
  <c r="L32" i="11" s="1"/>
  <c r="K32"/>
  <c r="L32" i="4"/>
  <c r="L31" i="11" s="1"/>
  <c r="K31"/>
  <c r="L31" i="4"/>
  <c r="L30" i="11" s="1"/>
  <c r="K30"/>
  <c r="L30" i="4"/>
  <c r="L29" i="11" s="1"/>
  <c r="K29"/>
  <c r="L29" i="4"/>
  <c r="L28" i="11" s="1"/>
  <c r="K28"/>
  <c r="K27"/>
  <c r="L28" i="4"/>
  <c r="L27" i="11" s="1"/>
  <c r="L27" i="4"/>
  <c r="L26" i="11" s="1"/>
  <c r="K26"/>
  <c r="L26" i="4"/>
  <c r="L25" i="11" s="1"/>
  <c r="K25"/>
  <c r="L25" i="4"/>
  <c r="L24" i="11" s="1"/>
  <c r="K24"/>
  <c r="K23"/>
  <c r="L24" i="4"/>
  <c r="L23" i="11" s="1"/>
  <c r="L23" i="4"/>
  <c r="L22" i="11" s="1"/>
  <c r="K22"/>
  <c r="L22" i="4"/>
  <c r="L21" i="11" s="1"/>
  <c r="K21"/>
  <c r="L21" i="4"/>
  <c r="L20" i="11" s="1"/>
  <c r="K20"/>
  <c r="L20" i="4"/>
  <c r="L19" i="11" s="1"/>
  <c r="K19"/>
  <c r="L19" i="4"/>
  <c r="L18" i="11" s="1"/>
  <c r="K18"/>
  <c r="L18" i="4"/>
  <c r="L17" i="11" s="1"/>
  <c r="K17"/>
  <c r="L17" i="4"/>
  <c r="L16" i="11" s="1"/>
  <c r="K16"/>
  <c r="L16" i="4"/>
  <c r="L15" i="11" s="1"/>
  <c r="K15"/>
  <c r="L15" i="4"/>
  <c r="L14" i="11" s="1"/>
  <c r="K14"/>
  <c r="L14" i="4"/>
  <c r="L13" i="11" s="1"/>
  <c r="K13"/>
  <c r="L13" i="4"/>
  <c r="L12" i="11" s="1"/>
  <c r="K12"/>
  <c r="AA295"/>
  <c r="AB422" i="4"/>
  <c r="AB295" i="11" s="1"/>
  <c r="AB421" i="4"/>
  <c r="AB294" i="11" s="1"/>
  <c r="AA294"/>
  <c r="AA293"/>
  <c r="AB420" i="4"/>
  <c r="AB293" i="11" s="1"/>
  <c r="AB419" i="4"/>
  <c r="AB292" i="11" s="1"/>
  <c r="AA292"/>
  <c r="AA291"/>
  <c r="AB418" i="4"/>
  <c r="AB291" i="11" s="1"/>
  <c r="AB417" i="4"/>
  <c r="AB290" i="11" s="1"/>
  <c r="AA290"/>
  <c r="AA289"/>
  <c r="AB416" i="4"/>
  <c r="AB289" i="11" s="1"/>
  <c r="AB415" i="4"/>
  <c r="AB288" i="11" s="1"/>
  <c r="AA288"/>
  <c r="AA287"/>
  <c r="AB414" i="4"/>
  <c r="AB287" i="11" s="1"/>
  <c r="AA286"/>
  <c r="AB413" i="4"/>
  <c r="AB286" i="11" s="1"/>
  <c r="AB412" i="4"/>
  <c r="AB285" i="11" s="1"/>
  <c r="AA285"/>
  <c r="AA284"/>
  <c r="AB411" i="4"/>
  <c r="AB284" i="11" s="1"/>
  <c r="AB410" i="4"/>
  <c r="AB283" i="11" s="1"/>
  <c r="AA283"/>
  <c r="AA282"/>
  <c r="AB409" i="4"/>
  <c r="AB282" i="11" s="1"/>
  <c r="AB408" i="4"/>
  <c r="AB281" i="11" s="1"/>
  <c r="AA281"/>
  <c r="AA280"/>
  <c r="AB407" i="4"/>
  <c r="AB280" i="11" s="1"/>
  <c r="AB406" i="4"/>
  <c r="AB279" i="11" s="1"/>
  <c r="AA279"/>
  <c r="AA278"/>
  <c r="AB405" i="4"/>
  <c r="AB278" i="11" s="1"/>
  <c r="AB404" i="4"/>
  <c r="AB277" i="11" s="1"/>
  <c r="AA277"/>
  <c r="AA276"/>
  <c r="AB403" i="4"/>
  <c r="AB276" i="11" s="1"/>
  <c r="AB402" i="4"/>
  <c r="AB275" i="11" s="1"/>
  <c r="AA275"/>
  <c r="AA274"/>
  <c r="AB401" i="4"/>
  <c r="AB274" i="11" s="1"/>
  <c r="AB400" i="4"/>
  <c r="AB273" i="11" s="1"/>
  <c r="AA273"/>
  <c r="AA272"/>
  <c r="AB399" i="4"/>
  <c r="AB272" i="11" s="1"/>
  <c r="AB398" i="4"/>
  <c r="AB271" i="11" s="1"/>
  <c r="AA271"/>
  <c r="AA270"/>
  <c r="AB397" i="4"/>
  <c r="AB270" i="11" s="1"/>
  <c r="AB396" i="4"/>
  <c r="AB269" i="11" s="1"/>
  <c r="AA269"/>
  <c r="AA268"/>
  <c r="AB379" i="4"/>
  <c r="AB267" i="11" s="1"/>
  <c r="AA267"/>
  <c r="AA266"/>
  <c r="AB378" i="4"/>
  <c r="AB266" i="11" s="1"/>
  <c r="AB377" i="4"/>
  <c r="AB265" i="11" s="1"/>
  <c r="AA265"/>
  <c r="AA264"/>
  <c r="AB376" i="4"/>
  <c r="AB264" i="11" s="1"/>
  <c r="AB375" i="4"/>
  <c r="AB263" i="11" s="1"/>
  <c r="AA263"/>
  <c r="AA262"/>
  <c r="AB374" i="4"/>
  <c r="AB262" i="11" s="1"/>
  <c r="AB373" i="4"/>
  <c r="AB261" i="11" s="1"/>
  <c r="AA261"/>
  <c r="AA260"/>
  <c r="AB372" i="4"/>
  <c r="AB260" i="11" s="1"/>
  <c r="AB371" i="4"/>
  <c r="AB259" i="11" s="1"/>
  <c r="AA259"/>
  <c r="AA258"/>
  <c r="AB370" i="4"/>
  <c r="AB258" i="11" s="1"/>
  <c r="AA257"/>
  <c r="AB369" i="4"/>
  <c r="AB257" i="11" s="1"/>
  <c r="AB368" i="4"/>
  <c r="AB256" i="11" s="1"/>
  <c r="AA256"/>
  <c r="AA255"/>
  <c r="AB367" i="4"/>
  <c r="AB255" i="11" s="1"/>
  <c r="AB366" i="4"/>
  <c r="AB254" i="11" s="1"/>
  <c r="AA254"/>
  <c r="AA253"/>
  <c r="AB365" i="4"/>
  <c r="AB253" i="11" s="1"/>
  <c r="AB364" i="4"/>
  <c r="AB252" i="11" s="1"/>
  <c r="AA252"/>
  <c r="AA251"/>
  <c r="AB363" i="4"/>
  <c r="AB251" i="11" s="1"/>
  <c r="AB362" i="4"/>
  <c r="AB250" i="11" s="1"/>
  <c r="AA250"/>
  <c r="AA249"/>
  <c r="AB361" i="4"/>
  <c r="AB249" i="11" s="1"/>
  <c r="AB360" i="4"/>
  <c r="AB248" i="11" s="1"/>
  <c r="AA248"/>
  <c r="AA247"/>
  <c r="AB359" i="4"/>
  <c r="AB247" i="11" s="1"/>
  <c r="AB358" i="4"/>
  <c r="AB246" i="11" s="1"/>
  <c r="AA246"/>
  <c r="AA245"/>
  <c r="AB357" i="4"/>
  <c r="AB245" i="11" s="1"/>
  <c r="AB356" i="4"/>
  <c r="AB244" i="11" s="1"/>
  <c r="AA244"/>
  <c r="AA243"/>
  <c r="AB355" i="4"/>
  <c r="AB243" i="11" s="1"/>
  <c r="AB354" i="4"/>
  <c r="AB242" i="11" s="1"/>
  <c r="AA242"/>
  <c r="AA241"/>
  <c r="AB353" i="4"/>
  <c r="AB241" i="11" s="1"/>
  <c r="AB352" i="4"/>
  <c r="AB240" i="11" s="1"/>
  <c r="AA240"/>
  <c r="AB336" i="4"/>
  <c r="AB238" i="11" s="1"/>
  <c r="AA238"/>
  <c r="AA237"/>
  <c r="AB335" i="4"/>
  <c r="AB237" i="11" s="1"/>
  <c r="AB334" i="4"/>
  <c r="AB236" i="11" s="1"/>
  <c r="AA236"/>
  <c r="AA235"/>
  <c r="AB333" i="4"/>
  <c r="AB235" i="11" s="1"/>
  <c r="AB332" i="4"/>
  <c r="AB234" i="11" s="1"/>
  <c r="AA234"/>
  <c r="AA233"/>
  <c r="AB331" i="4"/>
  <c r="AB233" i="11" s="1"/>
  <c r="AB330" i="4"/>
  <c r="AB232" i="11" s="1"/>
  <c r="AA232"/>
  <c r="AA231"/>
  <c r="AB329" i="4"/>
  <c r="AB231" i="11" s="1"/>
  <c r="AB328" i="4"/>
  <c r="AB230" i="11" s="1"/>
  <c r="AA230"/>
  <c r="AA229"/>
  <c r="AB327" i="4"/>
  <c r="AB229" i="11" s="1"/>
  <c r="AB326" i="4"/>
  <c r="AB228" i="11" s="1"/>
  <c r="AA228"/>
  <c r="AA227"/>
  <c r="AB325" i="4"/>
  <c r="AB227" i="11" s="1"/>
  <c r="AB324" i="4"/>
  <c r="AB226" i="11" s="1"/>
  <c r="AA226"/>
  <c r="AA225"/>
  <c r="AB323" i="4"/>
  <c r="AB225" i="11" s="1"/>
  <c r="AB322" i="4"/>
  <c r="AB224" i="11" s="1"/>
  <c r="AA224"/>
  <c r="AA223"/>
  <c r="AB321" i="4"/>
  <c r="AB223" i="11" s="1"/>
  <c r="AB320" i="4"/>
  <c r="AB222" i="11" s="1"/>
  <c r="AA222"/>
  <c r="AA221"/>
  <c r="AB319" i="4"/>
  <c r="AB221" i="11" s="1"/>
  <c r="AB318" i="4"/>
  <c r="AB220" i="11" s="1"/>
  <c r="AA220"/>
  <c r="AA219"/>
  <c r="AB317" i="4"/>
  <c r="AB219" i="11" s="1"/>
  <c r="AB316" i="4"/>
  <c r="AB218" i="11" s="1"/>
  <c r="AA218"/>
  <c r="AA217"/>
  <c r="AB315" i="4"/>
  <c r="AB217" i="11" s="1"/>
  <c r="AB314" i="4"/>
  <c r="AB216" i="11" s="1"/>
  <c r="AA216"/>
  <c r="AA215"/>
  <c r="AB313" i="4"/>
  <c r="AB215" i="11" s="1"/>
  <c r="AB312" i="4"/>
  <c r="AB214" i="11" s="1"/>
  <c r="AA214"/>
  <c r="AA213"/>
  <c r="AB311" i="4"/>
  <c r="AB213" i="11" s="1"/>
  <c r="AB310" i="4"/>
  <c r="AB212" i="11" s="1"/>
  <c r="AA212"/>
  <c r="AB294" i="4"/>
  <c r="AB210" i="11" s="1"/>
  <c r="AA210"/>
  <c r="AB293" i="4"/>
  <c r="AB209" i="11" s="1"/>
  <c r="AA209"/>
  <c r="AB292" i="4"/>
  <c r="AB208" i="11" s="1"/>
  <c r="AA208"/>
  <c r="AB291" i="4"/>
  <c r="AB207" i="11" s="1"/>
  <c r="AA207"/>
  <c r="AB290" i="4"/>
  <c r="AB206" i="11" s="1"/>
  <c r="AA206"/>
  <c r="AB289" i="4"/>
  <c r="AB205" i="11" s="1"/>
  <c r="AA205"/>
  <c r="AB288" i="4"/>
  <c r="AB204" i="11" s="1"/>
  <c r="AA204"/>
  <c r="AB287" i="4"/>
  <c r="AB203" i="11" s="1"/>
  <c r="AA203"/>
  <c r="AB286" i="4"/>
  <c r="AB202" i="11" s="1"/>
  <c r="AA202"/>
  <c r="AA201"/>
  <c r="AB285" i="4"/>
  <c r="AB201" i="11" s="1"/>
  <c r="AB284" i="4"/>
  <c r="AB200" i="11" s="1"/>
  <c r="AA200"/>
  <c r="AA199"/>
  <c r="AB283" i="4"/>
  <c r="AB199" i="11" s="1"/>
  <c r="AB282" i="4"/>
  <c r="AB198" i="11" s="1"/>
  <c r="AA198"/>
  <c r="AA197"/>
  <c r="AB281" i="4"/>
  <c r="AB197" i="11" s="1"/>
  <c r="AB280" i="4"/>
  <c r="AB196" i="11" s="1"/>
  <c r="AA196"/>
  <c r="AA195"/>
  <c r="AB279" i="4"/>
  <c r="AB195" i="11" s="1"/>
  <c r="AB278" i="4"/>
  <c r="AB194" i="11" s="1"/>
  <c r="AA194"/>
  <c r="AA193"/>
  <c r="AB277" i="4"/>
  <c r="AB193" i="11" s="1"/>
  <c r="AB276" i="4"/>
  <c r="AB192" i="11" s="1"/>
  <c r="AA192"/>
  <c r="AA191"/>
  <c r="AB275" i="4"/>
  <c r="AB191" i="11" s="1"/>
  <c r="AB274" i="4"/>
  <c r="AB190" i="11" s="1"/>
  <c r="AA190"/>
  <c r="AA189"/>
  <c r="AB273" i="4"/>
  <c r="AB189" i="11" s="1"/>
  <c r="AB272" i="4"/>
  <c r="AB188" i="11" s="1"/>
  <c r="AA188"/>
  <c r="AA187"/>
  <c r="AB271" i="4"/>
  <c r="AB187" i="11" s="1"/>
  <c r="AB270" i="4"/>
  <c r="AB186" i="11" s="1"/>
  <c r="AA186"/>
  <c r="AA185"/>
  <c r="AB269" i="4"/>
  <c r="AB185" i="11" s="1"/>
  <c r="AB268" i="4"/>
  <c r="AB184" i="11" s="1"/>
  <c r="AA184"/>
  <c r="AB252" i="4"/>
  <c r="AB182" i="11" s="1"/>
  <c r="AA182"/>
  <c r="AB251" i="4"/>
  <c r="AB181" i="11" s="1"/>
  <c r="AA181"/>
  <c r="AB250" i="4"/>
  <c r="AB180" i="11" s="1"/>
  <c r="AA180"/>
  <c r="AB249" i="4"/>
  <c r="AB179" i="11" s="1"/>
  <c r="AA179"/>
  <c r="AB248" i="4"/>
  <c r="AB178" i="11" s="1"/>
  <c r="AA178"/>
  <c r="AB247" i="4"/>
  <c r="AB177" i="11" s="1"/>
  <c r="AA177"/>
  <c r="AB246" i="4"/>
  <c r="AB176" i="11" s="1"/>
  <c r="AA176"/>
  <c r="AC246" i="4"/>
  <c r="AB245"/>
  <c r="AB175" i="11" s="1"/>
  <c r="AA175"/>
  <c r="AA174"/>
  <c r="AB244" i="4"/>
  <c r="AB174" i="11" s="1"/>
  <c r="AB243" i="4"/>
  <c r="AB173" i="11" s="1"/>
  <c r="AA173"/>
  <c r="AA172"/>
  <c r="AB242" i="4"/>
  <c r="AB172" i="11" s="1"/>
  <c r="AB241" i="4"/>
  <c r="AB171" i="11" s="1"/>
  <c r="AA171"/>
  <c r="AA170"/>
  <c r="AB240" i="4"/>
  <c r="AB170" i="11" s="1"/>
  <c r="AB239" i="4"/>
  <c r="AB169" i="11" s="1"/>
  <c r="AA169"/>
  <c r="AA168"/>
  <c r="AB238" i="4"/>
  <c r="AB168" i="11" s="1"/>
  <c r="AB237" i="4"/>
  <c r="AB167" i="11" s="1"/>
  <c r="AA167"/>
  <c r="AA166"/>
  <c r="AB236" i="4"/>
  <c r="AB166" i="11" s="1"/>
  <c r="AB235" i="4"/>
  <c r="AB165" i="11" s="1"/>
  <c r="AA165"/>
  <c r="AA164"/>
  <c r="AB234" i="4"/>
  <c r="AB164" i="11" s="1"/>
  <c r="AB233" i="4"/>
  <c r="AB163" i="11" s="1"/>
  <c r="AA163"/>
  <c r="AA162"/>
  <c r="AB232" i="4"/>
  <c r="AB162" i="11" s="1"/>
  <c r="AB231" i="4"/>
  <c r="AB161" i="11" s="1"/>
  <c r="AA161"/>
  <c r="AA160"/>
  <c r="AB230" i="4"/>
  <c r="AB160" i="11" s="1"/>
  <c r="AB229" i="4"/>
  <c r="AB159" i="11" s="1"/>
  <c r="AA159"/>
  <c r="AA158"/>
  <c r="AB228" i="4"/>
  <c r="AB158" i="11" s="1"/>
  <c r="AB227" i="4"/>
  <c r="AB157" i="11" s="1"/>
  <c r="AA157"/>
  <c r="AA156"/>
  <c r="AB226" i="4"/>
  <c r="AB156" i="11" s="1"/>
  <c r="AA154"/>
  <c r="AB210" i="4"/>
  <c r="AB154" i="11" s="1"/>
  <c r="AB209" i="4"/>
  <c r="AB153" i="11" s="1"/>
  <c r="AA153"/>
  <c r="AA152"/>
  <c r="AB208" i="4"/>
  <c r="AB152" i="11" s="1"/>
  <c r="AB207" i="4"/>
  <c r="AB151" i="11" s="1"/>
  <c r="AA151"/>
  <c r="AA150"/>
  <c r="AB206" i="4"/>
  <c r="AB150" i="11" s="1"/>
  <c r="AB205" i="4"/>
  <c r="AB149" i="11" s="1"/>
  <c r="AA149"/>
  <c r="AA148"/>
  <c r="AB204" i="4"/>
  <c r="AB148" i="11" s="1"/>
  <c r="AB203" i="4"/>
  <c r="AB147" i="11" s="1"/>
  <c r="AA147"/>
  <c r="AA146"/>
  <c r="AB202" i="4"/>
  <c r="AB146" i="11" s="1"/>
  <c r="AB201" i="4"/>
  <c r="AB145" i="11" s="1"/>
  <c r="AA145"/>
  <c r="AA144"/>
  <c r="AB200" i="4"/>
  <c r="AB144" i="11" s="1"/>
  <c r="AA143"/>
  <c r="AB199" i="4"/>
  <c r="AB143" i="11" s="1"/>
  <c r="AB198" i="4"/>
  <c r="AB142" i="11" s="1"/>
  <c r="AA142"/>
  <c r="AA141"/>
  <c r="AB197" i="4"/>
  <c r="AB141" i="11" s="1"/>
  <c r="AB196" i="4"/>
  <c r="AB140" i="11" s="1"/>
  <c r="AA140"/>
  <c r="AA139"/>
  <c r="AB195" i="4"/>
  <c r="AB139" i="11" s="1"/>
  <c r="AB194" i="4"/>
  <c r="AB138" i="11" s="1"/>
  <c r="AA138"/>
  <c r="AA137"/>
  <c r="AB193" i="4"/>
  <c r="AB137" i="11" s="1"/>
  <c r="AB192" i="4"/>
  <c r="AB136" i="11" s="1"/>
  <c r="AA136"/>
  <c r="AA135"/>
  <c r="AB191" i="4"/>
  <c r="AB135" i="11" s="1"/>
  <c r="AB190" i="4"/>
  <c r="AB134" i="11" s="1"/>
  <c r="AA134"/>
  <c r="AA133"/>
  <c r="AB189" i="4"/>
  <c r="AB133" i="11" s="1"/>
  <c r="AB188" i="4"/>
  <c r="AB132" i="11" s="1"/>
  <c r="AA132"/>
  <c r="AA131"/>
  <c r="AB187" i="4"/>
  <c r="AB131" i="11" s="1"/>
  <c r="AB186" i="4"/>
  <c r="AB130" i="11" s="1"/>
  <c r="AA130"/>
  <c r="AA129"/>
  <c r="AB185" i="4"/>
  <c r="AB129" i="11" s="1"/>
  <c r="AB184" i="4"/>
  <c r="AB128" i="11" s="1"/>
  <c r="AA128"/>
  <c r="AA127"/>
  <c r="AB183" i="4"/>
  <c r="AB127" i="11" s="1"/>
  <c r="AB182" i="4"/>
  <c r="AB126" i="11" s="1"/>
  <c r="AA126"/>
  <c r="AB166" i="4"/>
  <c r="AB124" i="11" s="1"/>
  <c r="AA124"/>
  <c r="AB165" i="4"/>
  <c r="AB123" i="11" s="1"/>
  <c r="AA123"/>
  <c r="AB164" i="4"/>
  <c r="AB122" i="11" s="1"/>
  <c r="AA122"/>
  <c r="AB163" i="4"/>
  <c r="AB121" i="11" s="1"/>
  <c r="AA121"/>
  <c r="AB162" i="4"/>
  <c r="AB120" i="11" s="1"/>
  <c r="AA120"/>
  <c r="AB161" i="4"/>
  <c r="AB119" i="11" s="1"/>
  <c r="AA119"/>
  <c r="AB160" i="4"/>
  <c r="AB118" i="11" s="1"/>
  <c r="AA118"/>
  <c r="AB159" i="4"/>
  <c r="AB117" i="11" s="1"/>
  <c r="AA117"/>
  <c r="AB158" i="4"/>
  <c r="AB116" i="11" s="1"/>
  <c r="AA116"/>
  <c r="AB157" i="4"/>
  <c r="AB115" i="11" s="1"/>
  <c r="AA115"/>
  <c r="AB156" i="4"/>
  <c r="AB114" i="11" s="1"/>
  <c r="AA114"/>
  <c r="AB155" i="4"/>
  <c r="AB113" i="11" s="1"/>
  <c r="AA113"/>
  <c r="AB154" i="4"/>
  <c r="AB112" i="11" s="1"/>
  <c r="AA112"/>
  <c r="AB153" i="4"/>
  <c r="AB111" i="11" s="1"/>
  <c r="AA111"/>
  <c r="AB152" i="4"/>
  <c r="AB110" i="11" s="1"/>
  <c r="AA110"/>
  <c r="AB151" i="4"/>
  <c r="AB109" i="11" s="1"/>
  <c r="AA109"/>
  <c r="AB150" i="4"/>
  <c r="AB108" i="11" s="1"/>
  <c r="AA108"/>
  <c r="AB149" i="4"/>
  <c r="AB107" i="11" s="1"/>
  <c r="AA107"/>
  <c r="AB148" i="4"/>
  <c r="AB106" i="11" s="1"/>
  <c r="AA106"/>
  <c r="AB147" i="4"/>
  <c r="AB105" i="11" s="1"/>
  <c r="AA105"/>
  <c r="AB146" i="4"/>
  <c r="AB104" i="11" s="1"/>
  <c r="AA104"/>
  <c r="AB145" i="4"/>
  <c r="AB103" i="11" s="1"/>
  <c r="AA103"/>
  <c r="AB144" i="4"/>
  <c r="AB102" i="11" s="1"/>
  <c r="AA102"/>
  <c r="AB143" i="4"/>
  <c r="AB101" i="11" s="1"/>
  <c r="AA101"/>
  <c r="AB142" i="4"/>
  <c r="AB100" i="11" s="1"/>
  <c r="AA100"/>
  <c r="AB141" i="4"/>
  <c r="AB99" i="11" s="1"/>
  <c r="AA99"/>
  <c r="AB140" i="4"/>
  <c r="AB98" i="11" s="1"/>
  <c r="AA98"/>
  <c r="AB139" i="4"/>
  <c r="AB97" i="11" s="1"/>
  <c r="AA97"/>
  <c r="AA95"/>
  <c r="AB123" i="4"/>
  <c r="AB95" i="11" s="1"/>
  <c r="AB122" i="4"/>
  <c r="AB94" i="11" s="1"/>
  <c r="AA94"/>
  <c r="AA93"/>
  <c r="AB121" i="4"/>
  <c r="AB93" i="11" s="1"/>
  <c r="AB120" i="4"/>
  <c r="AB92" i="11" s="1"/>
  <c r="AA92"/>
  <c r="AA91"/>
  <c r="AB119" i="4"/>
  <c r="AB91" i="11" s="1"/>
  <c r="AB118" i="4"/>
  <c r="AB90" i="11" s="1"/>
  <c r="AA90"/>
  <c r="AA89"/>
  <c r="AB117" i="4"/>
  <c r="AB89" i="11" s="1"/>
  <c r="AB116" i="4"/>
  <c r="AB88" i="11" s="1"/>
  <c r="AA88"/>
  <c r="AA87"/>
  <c r="AB115" i="4"/>
  <c r="AB87" i="11" s="1"/>
  <c r="AB114" i="4"/>
  <c r="AB86" i="11" s="1"/>
  <c r="AA86"/>
  <c r="AA85"/>
  <c r="AB113" i="4"/>
  <c r="AB85" i="11" s="1"/>
  <c r="AA84"/>
  <c r="AB112" i="4"/>
  <c r="AB84" i="11" s="1"/>
  <c r="AA83"/>
  <c r="AB111" i="4"/>
  <c r="AB83" i="11" s="1"/>
  <c r="AA82"/>
  <c r="AB110" i="4"/>
  <c r="AB82" i="11" s="1"/>
  <c r="AA81"/>
  <c r="AB109" i="4"/>
  <c r="AB81" i="11" s="1"/>
  <c r="AB108" i="4"/>
  <c r="AB80" i="11" s="1"/>
  <c r="AA80"/>
  <c r="AA79"/>
  <c r="AB107" i="4"/>
  <c r="AB79" i="11" s="1"/>
  <c r="AA77"/>
  <c r="AB105" i="4"/>
  <c r="AB77" i="11" s="1"/>
  <c r="AB104" i="4"/>
  <c r="AB76" i="11" s="1"/>
  <c r="AA76"/>
  <c r="AA75"/>
  <c r="AB103" i="4"/>
  <c r="AB75" i="11" s="1"/>
  <c r="AB102" i="4"/>
  <c r="AB74" i="11" s="1"/>
  <c r="AA74"/>
  <c r="AA73"/>
  <c r="AB101" i="4"/>
  <c r="AB73" i="11" s="1"/>
  <c r="AA72"/>
  <c r="AB100" i="4"/>
  <c r="AB72" i="11" s="1"/>
  <c r="AA71"/>
  <c r="AB99" i="4"/>
  <c r="AB71" i="11" s="1"/>
  <c r="AB84" i="4"/>
  <c r="AB69" i="11" s="1"/>
  <c r="AA69"/>
  <c r="AB83" i="4"/>
  <c r="AB68" i="11" s="1"/>
  <c r="AA68"/>
  <c r="AB82" i="4"/>
  <c r="AB67" i="11" s="1"/>
  <c r="AA67"/>
  <c r="AB81" i="4"/>
  <c r="AB66" i="11" s="1"/>
  <c r="AA66"/>
  <c r="AB80" i="4"/>
  <c r="AB65" i="11" s="1"/>
  <c r="AA65"/>
  <c r="AB79" i="4"/>
  <c r="AB64" i="11" s="1"/>
  <c r="AA64"/>
  <c r="AB78" i="4"/>
  <c r="AB63" i="11" s="1"/>
  <c r="AA63"/>
  <c r="AB77" i="4"/>
  <c r="AB62" i="11" s="1"/>
  <c r="AA62"/>
  <c r="AB76" i="4"/>
  <c r="AB61" i="11" s="1"/>
  <c r="AA61"/>
  <c r="AB75" i="4"/>
  <c r="AB60" i="11" s="1"/>
  <c r="AA60"/>
  <c r="AB74" i="4"/>
  <c r="AB59" i="11" s="1"/>
  <c r="AA59"/>
  <c r="AB73" i="4"/>
  <c r="AB58" i="11" s="1"/>
  <c r="AA58"/>
  <c r="AB72" i="4"/>
  <c r="AB57" i="11" s="1"/>
  <c r="AA57"/>
  <c r="AB71" i="4"/>
  <c r="AB56" i="11" s="1"/>
  <c r="AA56"/>
  <c r="AB70" i="4"/>
  <c r="AB55" i="11" s="1"/>
  <c r="AA55"/>
  <c r="AB69" i="4"/>
  <c r="AB54" i="11" s="1"/>
  <c r="AA54"/>
  <c r="AB68" i="4"/>
  <c r="AB53" i="11" s="1"/>
  <c r="AA53"/>
  <c r="AB67" i="4"/>
  <c r="AB52" i="11" s="1"/>
  <c r="AA52"/>
  <c r="AB66" i="4"/>
  <c r="AB51" i="11" s="1"/>
  <c r="AA51"/>
  <c r="AB65" i="4"/>
  <c r="AB50" i="11" s="1"/>
  <c r="AA50"/>
  <c r="AB64" i="4"/>
  <c r="AB49" i="11" s="1"/>
  <c r="AA49"/>
  <c r="AB63" i="4"/>
  <c r="AB48" i="11" s="1"/>
  <c r="AA48"/>
  <c r="AB62" i="4"/>
  <c r="AB47" i="11" s="1"/>
  <c r="AA47"/>
  <c r="AB61" i="4"/>
  <c r="AB46" i="11" s="1"/>
  <c r="AA46"/>
  <c r="AB60" i="4"/>
  <c r="AB45" i="11" s="1"/>
  <c r="AA45"/>
  <c r="AB59" i="4"/>
  <c r="AB44" i="11" s="1"/>
  <c r="AA44"/>
  <c r="AB58" i="4"/>
  <c r="AB43" i="11" s="1"/>
  <c r="AA43"/>
  <c r="AB57" i="4"/>
  <c r="AB42" i="11" s="1"/>
  <c r="AA42"/>
  <c r="AB56" i="4"/>
  <c r="AB41" i="11" s="1"/>
  <c r="AA41"/>
  <c r="AB40" i="4"/>
  <c r="AB39" i="11" s="1"/>
  <c r="AA39"/>
  <c r="AB39" i="4"/>
  <c r="AB38" i="11" s="1"/>
  <c r="AA38"/>
  <c r="AB38" i="4"/>
  <c r="AB37" i="11" s="1"/>
  <c r="AA37"/>
  <c r="AB37" i="4"/>
  <c r="AB36" i="11" s="1"/>
  <c r="AA36"/>
  <c r="AB36" i="4"/>
  <c r="AB35" i="11" s="1"/>
  <c r="AA35"/>
  <c r="AB35" i="4"/>
  <c r="AB34" i="11" s="1"/>
  <c r="AA34"/>
  <c r="AB34" i="4"/>
  <c r="AB33" i="11" s="1"/>
  <c r="AA33"/>
  <c r="AB33" i="4"/>
  <c r="AB32" i="11" s="1"/>
  <c r="AA32"/>
  <c r="AB32" i="4"/>
  <c r="AB31" i="11" s="1"/>
  <c r="AA31"/>
  <c r="AB31" i="4"/>
  <c r="AB30" i="11" s="1"/>
  <c r="AA30"/>
  <c r="AB30" i="4"/>
  <c r="AB29" i="11" s="1"/>
  <c r="AA29"/>
  <c r="AB29" i="4"/>
  <c r="AB28" i="11" s="1"/>
  <c r="AA28"/>
  <c r="AA27"/>
  <c r="AB28" i="4"/>
  <c r="AB27" i="11" s="1"/>
  <c r="AB27" i="4"/>
  <c r="AB26" i="11" s="1"/>
  <c r="AA26"/>
  <c r="AB26" i="4"/>
  <c r="AB25" i="11" s="1"/>
  <c r="AA25"/>
  <c r="AB25" i="4"/>
  <c r="AB24" i="11" s="1"/>
  <c r="AA24"/>
  <c r="AA23"/>
  <c r="AB24" i="4"/>
  <c r="AB23" i="11" s="1"/>
  <c r="AB23" i="4"/>
  <c r="AB22" i="11" s="1"/>
  <c r="AA22"/>
  <c r="AB22" i="4"/>
  <c r="AB21" i="11" s="1"/>
  <c r="AA21"/>
  <c r="AB21" i="4"/>
  <c r="AB20" i="11" s="1"/>
  <c r="AA20"/>
  <c r="AB20" i="4"/>
  <c r="AB19" i="11" s="1"/>
  <c r="AA19"/>
  <c r="AB19" i="4"/>
  <c r="AB18" i="11" s="1"/>
  <c r="AA18"/>
  <c r="AB18" i="4"/>
  <c r="AB17" i="11" s="1"/>
  <c r="AA17"/>
  <c r="AB17" i="4"/>
  <c r="AB16" i="11" s="1"/>
  <c r="AA16"/>
  <c r="AB16" i="4"/>
  <c r="AB15" i="11" s="1"/>
  <c r="AA15"/>
  <c r="AB15" i="4"/>
  <c r="AB14" i="11" s="1"/>
  <c r="AA14"/>
  <c r="AB14" i="4"/>
  <c r="AB13" i="11" s="1"/>
  <c r="AA13"/>
  <c r="AB13" i="4"/>
  <c r="AB12" i="11" s="1"/>
  <c r="AA12"/>
  <c r="G295"/>
  <c r="M422" i="4"/>
  <c r="H422"/>
  <c r="H295" i="11" s="1"/>
  <c r="H421" i="4"/>
  <c r="H294" i="11" s="1"/>
  <c r="G294"/>
  <c r="M421" i="4"/>
  <c r="G293" i="11"/>
  <c r="H420" i="4"/>
  <c r="H293" i="11" s="1"/>
  <c r="M420" i="4"/>
  <c r="H419"/>
  <c r="H292" i="11" s="1"/>
  <c r="M419" i="4"/>
  <c r="M292" i="11" s="1"/>
  <c r="G292"/>
  <c r="G291"/>
  <c r="M418" i="4"/>
  <c r="H418"/>
  <c r="H291" i="11" s="1"/>
  <c r="H417" i="4"/>
  <c r="H290" i="11" s="1"/>
  <c r="G290"/>
  <c r="M417" i="4"/>
  <c r="G289" i="11"/>
  <c r="H416" i="4"/>
  <c r="H289" i="11" s="1"/>
  <c r="M416" i="4"/>
  <c r="H415"/>
  <c r="H288" i="11" s="1"/>
  <c r="M415" i="4"/>
  <c r="M288" i="11" s="1"/>
  <c r="G288"/>
  <c r="G287"/>
  <c r="M414" i="4"/>
  <c r="H414"/>
  <c r="H287" i="11" s="1"/>
  <c r="H413" i="4"/>
  <c r="H286" i="11" s="1"/>
  <c r="G286"/>
  <c r="M413" i="4"/>
  <c r="H412"/>
  <c r="H285" i="11" s="1"/>
  <c r="G285"/>
  <c r="M412" i="4"/>
  <c r="M411"/>
  <c r="G284" i="11"/>
  <c r="H411" i="4"/>
  <c r="H284" i="11" s="1"/>
  <c r="H410" i="4"/>
  <c r="H283" i="11" s="1"/>
  <c r="G283"/>
  <c r="M410" i="4"/>
  <c r="H409"/>
  <c r="H282" i="11" s="1"/>
  <c r="G282"/>
  <c r="M409" i="4"/>
  <c r="H408"/>
  <c r="H281" i="11" s="1"/>
  <c r="G281"/>
  <c r="M408" i="4"/>
  <c r="M407"/>
  <c r="G280" i="11"/>
  <c r="H407" i="4"/>
  <c r="H280" i="11" s="1"/>
  <c r="H406" i="4"/>
  <c r="H279" i="11" s="1"/>
  <c r="G279"/>
  <c r="M406" i="4"/>
  <c r="H405"/>
  <c r="H278" i="11" s="1"/>
  <c r="G278"/>
  <c r="M405" i="4"/>
  <c r="H404"/>
  <c r="H277" i="11" s="1"/>
  <c r="G277"/>
  <c r="M404" i="4"/>
  <c r="M403"/>
  <c r="G276" i="11"/>
  <c r="H403" i="4"/>
  <c r="H276" i="11" s="1"/>
  <c r="H402" i="4"/>
  <c r="H275" i="11" s="1"/>
  <c r="G275"/>
  <c r="M402" i="4"/>
  <c r="H401"/>
  <c r="H274" i="11" s="1"/>
  <c r="G274"/>
  <c r="M401" i="4"/>
  <c r="H400"/>
  <c r="H273" i="11" s="1"/>
  <c r="G273"/>
  <c r="M400" i="4"/>
  <c r="M399"/>
  <c r="G272" i="11"/>
  <c r="H399" i="4"/>
  <c r="H272" i="11" s="1"/>
  <c r="H398" i="4"/>
  <c r="H271" i="11" s="1"/>
  <c r="G271"/>
  <c r="M398" i="4"/>
  <c r="H397"/>
  <c r="H270" i="11" s="1"/>
  <c r="G270"/>
  <c r="M397" i="4"/>
  <c r="H396"/>
  <c r="H269" i="11" s="1"/>
  <c r="G269"/>
  <c r="H379" i="4"/>
  <c r="H267" i="11" s="1"/>
  <c r="G267"/>
  <c r="M379" i="4"/>
  <c r="M267" i="11" s="1"/>
  <c r="M378" i="4"/>
  <c r="G266" i="11"/>
  <c r="H378" i="4"/>
  <c r="H266" i="11" s="1"/>
  <c r="H377" i="4"/>
  <c r="H265" i="11" s="1"/>
  <c r="G265"/>
  <c r="M377" i="4"/>
  <c r="H376"/>
  <c r="H264" i="11" s="1"/>
  <c r="G264"/>
  <c r="M376" i="4"/>
  <c r="M375"/>
  <c r="M263" i="11" s="1"/>
  <c r="G263"/>
  <c r="M374" i="4"/>
  <c r="G262" i="11"/>
  <c r="H374" i="4"/>
  <c r="H262" i="11" s="1"/>
  <c r="H373" i="4"/>
  <c r="H261" i="11" s="1"/>
  <c r="G261"/>
  <c r="M373" i="4"/>
  <c r="H372"/>
  <c r="H260" i="11" s="1"/>
  <c r="G260"/>
  <c r="M372" i="4"/>
  <c r="H371"/>
  <c r="H259" i="11" s="1"/>
  <c r="G259"/>
  <c r="M371" i="4"/>
  <c r="M259" i="11" s="1"/>
  <c r="M370" i="4"/>
  <c r="G258" i="11"/>
  <c r="H370" i="4"/>
  <c r="H258" i="11" s="1"/>
  <c r="G257"/>
  <c r="H369" i="4"/>
  <c r="H257" i="11" s="1"/>
  <c r="M369" i="4"/>
  <c r="H368"/>
  <c r="H256" i="11" s="1"/>
  <c r="M368" i="4"/>
  <c r="G256" i="11"/>
  <c r="G255"/>
  <c r="M367" i="4"/>
  <c r="H367"/>
  <c r="H255" i="11" s="1"/>
  <c r="H366" i="4"/>
  <c r="H254" i="11" s="1"/>
  <c r="G254"/>
  <c r="M366" i="4"/>
  <c r="M254" i="11" s="1"/>
  <c r="G253"/>
  <c r="H365" i="4"/>
  <c r="H253" i="11" s="1"/>
  <c r="M365" i="4"/>
  <c r="H364"/>
  <c r="H252" i="11" s="1"/>
  <c r="M364" i="4"/>
  <c r="G252" i="11"/>
  <c r="G251"/>
  <c r="M363" i="4"/>
  <c r="H363"/>
  <c r="H251" i="11" s="1"/>
  <c r="H362" i="4"/>
  <c r="H250" i="11" s="1"/>
  <c r="G250"/>
  <c r="M362" i="4"/>
  <c r="M250" i="11" s="1"/>
  <c r="G249"/>
  <c r="H361" i="4"/>
  <c r="H249" i="11" s="1"/>
  <c r="M361" i="4"/>
  <c r="H360"/>
  <c r="H248" i="11" s="1"/>
  <c r="M360" i="4"/>
  <c r="G248" i="11"/>
  <c r="G247"/>
  <c r="M359" i="4"/>
  <c r="H359"/>
  <c r="H247" i="11" s="1"/>
  <c r="H358" i="4"/>
  <c r="H246" i="11" s="1"/>
  <c r="G246"/>
  <c r="M358" i="4"/>
  <c r="M246" i="11" s="1"/>
  <c r="G245"/>
  <c r="H357" i="4"/>
  <c r="H245" i="11" s="1"/>
  <c r="M357" i="4"/>
  <c r="H356"/>
  <c r="H244" i="11" s="1"/>
  <c r="M356" i="4"/>
  <c r="G244" i="11"/>
  <c r="G243"/>
  <c r="M355" i="4"/>
  <c r="H355"/>
  <c r="H243" i="11" s="1"/>
  <c r="H354" i="4"/>
  <c r="H242" i="11" s="1"/>
  <c r="G242"/>
  <c r="M354" i="4"/>
  <c r="M242" i="11" s="1"/>
  <c r="G241"/>
  <c r="H353" i="4"/>
  <c r="H241" i="11" s="1"/>
  <c r="M353" i="4"/>
  <c r="H352"/>
  <c r="H240" i="11" s="1"/>
  <c r="M352" i="4"/>
  <c r="M240" i="11" s="1"/>
  <c r="G240"/>
  <c r="H336" i="4"/>
  <c r="H238" i="11" s="1"/>
  <c r="G238"/>
  <c r="M336" i="4"/>
  <c r="M238" i="11" s="1"/>
  <c r="G237"/>
  <c r="H335" i="4"/>
  <c r="H237" i="11" s="1"/>
  <c r="M335" i="4"/>
  <c r="H334"/>
  <c r="H236" i="11" s="1"/>
  <c r="M334" i="4"/>
  <c r="G236" i="11"/>
  <c r="G235"/>
  <c r="M333" i="4"/>
  <c r="H333"/>
  <c r="H235" i="11" s="1"/>
  <c r="H332" i="4"/>
  <c r="H234" i="11" s="1"/>
  <c r="G234"/>
  <c r="M332" i="4"/>
  <c r="M234" i="11" s="1"/>
  <c r="G233"/>
  <c r="H331" i="4"/>
  <c r="H233" i="11" s="1"/>
  <c r="M331" i="4"/>
  <c r="H330"/>
  <c r="H232" i="11" s="1"/>
  <c r="M330" i="4"/>
  <c r="G232" i="11"/>
  <c r="G231"/>
  <c r="M329" i="4"/>
  <c r="H329"/>
  <c r="H231" i="11" s="1"/>
  <c r="H328" i="4"/>
  <c r="H230" i="11" s="1"/>
  <c r="G230"/>
  <c r="M328" i="4"/>
  <c r="M230" i="11" s="1"/>
  <c r="G229"/>
  <c r="H327" i="4"/>
  <c r="H229" i="11" s="1"/>
  <c r="M327" i="4"/>
  <c r="H326"/>
  <c r="H228" i="11" s="1"/>
  <c r="M326" i="4"/>
  <c r="G228" i="11"/>
  <c r="G227"/>
  <c r="M325" i="4"/>
  <c r="H325"/>
  <c r="H227" i="11" s="1"/>
  <c r="H324" i="4"/>
  <c r="H226" i="11" s="1"/>
  <c r="G226"/>
  <c r="M324" i="4"/>
  <c r="M226" i="11" s="1"/>
  <c r="G225"/>
  <c r="H323" i="4"/>
  <c r="H225" i="11" s="1"/>
  <c r="M323" i="4"/>
  <c r="H322"/>
  <c r="H224" i="11" s="1"/>
  <c r="M322" i="4"/>
  <c r="G224" i="11"/>
  <c r="G223"/>
  <c r="M321" i="4"/>
  <c r="H321"/>
  <c r="H223" i="11" s="1"/>
  <c r="H320" i="4"/>
  <c r="H222" i="11" s="1"/>
  <c r="G222"/>
  <c r="M320" i="4"/>
  <c r="M222" i="11" s="1"/>
  <c r="G221"/>
  <c r="H319" i="4"/>
  <c r="H221" i="11" s="1"/>
  <c r="M319" i="4"/>
  <c r="H318"/>
  <c r="H220" i="11" s="1"/>
  <c r="M318" i="4"/>
  <c r="G220" i="11"/>
  <c r="G219"/>
  <c r="M317" i="4"/>
  <c r="H317"/>
  <c r="H219" i="11" s="1"/>
  <c r="H316" i="4"/>
  <c r="H218" i="11" s="1"/>
  <c r="G218"/>
  <c r="M316" i="4"/>
  <c r="M218" i="11" s="1"/>
  <c r="G217"/>
  <c r="H315" i="4"/>
  <c r="H217" i="11" s="1"/>
  <c r="M315" i="4"/>
  <c r="H314"/>
  <c r="H216" i="11" s="1"/>
  <c r="M314" i="4"/>
  <c r="G216" i="11"/>
  <c r="G215"/>
  <c r="M313" i="4"/>
  <c r="H313"/>
  <c r="H215" i="11" s="1"/>
  <c r="H312" i="4"/>
  <c r="H214" i="11" s="1"/>
  <c r="G214"/>
  <c r="M312" i="4"/>
  <c r="M214" i="11" s="1"/>
  <c r="G213"/>
  <c r="H311" i="4"/>
  <c r="H213" i="11" s="1"/>
  <c r="M311" i="4"/>
  <c r="H310"/>
  <c r="H212" i="11" s="1"/>
  <c r="M310" i="4"/>
  <c r="M212" i="11" s="1"/>
  <c r="G212"/>
  <c r="M294" i="4"/>
  <c r="G210" i="11"/>
  <c r="H294" i="4"/>
  <c r="H210" i="11" s="1"/>
  <c r="H293" i="4"/>
  <c r="H209" i="11" s="1"/>
  <c r="G209"/>
  <c r="M293" i="4"/>
  <c r="H292"/>
  <c r="H208" i="11" s="1"/>
  <c r="G208"/>
  <c r="M292" i="4"/>
  <c r="H291"/>
  <c r="H207" i="11" s="1"/>
  <c r="G207"/>
  <c r="M291" i="4"/>
  <c r="M290"/>
  <c r="G206" i="11"/>
  <c r="H290" i="4"/>
  <c r="H206" i="11" s="1"/>
  <c r="H289" i="4"/>
  <c r="H205" i="11" s="1"/>
  <c r="G205"/>
  <c r="M289" i="4"/>
  <c r="M205" i="11" s="1"/>
  <c r="H288" i="4"/>
  <c r="H204" i="11" s="1"/>
  <c r="G204"/>
  <c r="M288" i="4"/>
  <c r="H287"/>
  <c r="H203" i="11" s="1"/>
  <c r="G203"/>
  <c r="M287" i="4"/>
  <c r="M286"/>
  <c r="G202" i="11"/>
  <c r="H286" i="4"/>
  <c r="H202" i="11" s="1"/>
  <c r="G201"/>
  <c r="M285" i="4"/>
  <c r="H285"/>
  <c r="H201" i="11" s="1"/>
  <c r="H284" i="4"/>
  <c r="H200" i="11" s="1"/>
  <c r="G200"/>
  <c r="G199"/>
  <c r="M283" i="4"/>
  <c r="H283"/>
  <c r="H199" i="11" s="1"/>
  <c r="H282" i="4"/>
  <c r="H198" i="11" s="1"/>
  <c r="G198"/>
  <c r="M282" i="4"/>
  <c r="M198" i="11" s="1"/>
  <c r="G197"/>
  <c r="H281" i="4"/>
  <c r="H197" i="11" s="1"/>
  <c r="M281" i="4"/>
  <c r="H280"/>
  <c r="H196" i="11" s="1"/>
  <c r="M280" i="4"/>
  <c r="G196" i="11"/>
  <c r="G195"/>
  <c r="M279" i="4"/>
  <c r="H279"/>
  <c r="H195" i="11" s="1"/>
  <c r="H278" i="4"/>
  <c r="H194" i="11" s="1"/>
  <c r="G194"/>
  <c r="M278" i="4"/>
  <c r="M194" i="11" s="1"/>
  <c r="G193"/>
  <c r="H277" i="4"/>
  <c r="H193" i="11" s="1"/>
  <c r="M277" i="4"/>
  <c r="H276"/>
  <c r="H192" i="11" s="1"/>
  <c r="M276" i="4"/>
  <c r="G192" i="11"/>
  <c r="G191"/>
  <c r="M275" i="4"/>
  <c r="H275"/>
  <c r="H191" i="11" s="1"/>
  <c r="H274" i="4"/>
  <c r="H190" i="11" s="1"/>
  <c r="G190"/>
  <c r="M274" i="4"/>
  <c r="M190" i="11" s="1"/>
  <c r="G189"/>
  <c r="H273" i="4"/>
  <c r="H189" i="11" s="1"/>
  <c r="M273" i="4"/>
  <c r="H272"/>
  <c r="H188" i="11" s="1"/>
  <c r="M272" i="4"/>
  <c r="G188" i="11"/>
  <c r="G187"/>
  <c r="M271" i="4"/>
  <c r="H271"/>
  <c r="H187" i="11" s="1"/>
  <c r="H270" i="4"/>
  <c r="H186" i="11" s="1"/>
  <c r="G186"/>
  <c r="M270" i="4"/>
  <c r="M186" i="11" s="1"/>
  <c r="G185"/>
  <c r="H269" i="4"/>
  <c r="H185" i="11" s="1"/>
  <c r="M269" i="4"/>
  <c r="H268"/>
  <c r="H184" i="11" s="1"/>
  <c r="G184"/>
  <c r="M268" i="4"/>
  <c r="H252"/>
  <c r="H182" i="11" s="1"/>
  <c r="G182"/>
  <c r="M252" i="4"/>
  <c r="H251"/>
  <c r="H181" i="11" s="1"/>
  <c r="G181"/>
  <c r="M251" i="4"/>
  <c r="M250"/>
  <c r="G180" i="11"/>
  <c r="H250" i="4"/>
  <c r="H180" i="11" s="1"/>
  <c r="H249" i="4"/>
  <c r="H179" i="11" s="1"/>
  <c r="G179"/>
  <c r="M249" i="4"/>
  <c r="M179" i="11" s="1"/>
  <c r="H248" i="4"/>
  <c r="H178" i="11" s="1"/>
  <c r="G178"/>
  <c r="M248" i="4"/>
  <c r="H247"/>
  <c r="H177" i="11" s="1"/>
  <c r="G177"/>
  <c r="M247" i="4"/>
  <c r="M246"/>
  <c r="G176" i="11"/>
  <c r="H246" i="4"/>
  <c r="H176" i="11" s="1"/>
  <c r="H245" i="4"/>
  <c r="H175" i="11" s="1"/>
  <c r="G175"/>
  <c r="M245" i="4"/>
  <c r="M175" i="11" s="1"/>
  <c r="H244" i="4"/>
  <c r="H174" i="11" s="1"/>
  <c r="G174"/>
  <c r="M244" i="4"/>
  <c r="H243"/>
  <c r="H173" i="11" s="1"/>
  <c r="G173"/>
  <c r="M243" i="4"/>
  <c r="M242"/>
  <c r="G172" i="11"/>
  <c r="H242" i="4"/>
  <c r="H172" i="11" s="1"/>
  <c r="H241" i="4"/>
  <c r="H171" i="11" s="1"/>
  <c r="G171"/>
  <c r="M241" i="4"/>
  <c r="H240"/>
  <c r="H170" i="11" s="1"/>
  <c r="G170"/>
  <c r="M240" i="4"/>
  <c r="H239"/>
  <c r="H169" i="11" s="1"/>
  <c r="G169"/>
  <c r="M239" i="4"/>
  <c r="M238"/>
  <c r="G168" i="11"/>
  <c r="H238" i="4"/>
  <c r="H168" i="11" s="1"/>
  <c r="H237" i="4"/>
  <c r="H167" i="11" s="1"/>
  <c r="G167"/>
  <c r="M237" i="4"/>
  <c r="H236"/>
  <c r="H166" i="11" s="1"/>
  <c r="G166"/>
  <c r="M236" i="4"/>
  <c r="H235"/>
  <c r="H165" i="11" s="1"/>
  <c r="G165"/>
  <c r="M235" i="4"/>
  <c r="M234"/>
  <c r="G164" i="11"/>
  <c r="H234" i="4"/>
  <c r="H164" i="11" s="1"/>
  <c r="H233" i="4"/>
  <c r="H163" i="11" s="1"/>
  <c r="G163"/>
  <c r="M233" i="4"/>
  <c r="H232"/>
  <c r="H162" i="11" s="1"/>
  <c r="G162"/>
  <c r="M232" i="4"/>
  <c r="H231"/>
  <c r="H161" i="11" s="1"/>
  <c r="G161"/>
  <c r="M231" i="4"/>
  <c r="M230"/>
  <c r="G160" i="11"/>
  <c r="H230" i="4"/>
  <c r="H160" i="11" s="1"/>
  <c r="H229" i="4"/>
  <c r="H159" i="11" s="1"/>
  <c r="G159"/>
  <c r="M229" i="4"/>
  <c r="M159" i="11" s="1"/>
  <c r="H228" i="4"/>
  <c r="H158" i="11" s="1"/>
  <c r="G158"/>
  <c r="M228" i="4"/>
  <c r="H227"/>
  <c r="H157" i="11" s="1"/>
  <c r="G157"/>
  <c r="M227" i="4"/>
  <c r="M226"/>
  <c r="G156" i="11"/>
  <c r="H226" i="4"/>
  <c r="H156" i="11" s="1"/>
  <c r="H210" i="4"/>
  <c r="H154" i="11" s="1"/>
  <c r="G154"/>
  <c r="M210" i="4"/>
  <c r="M209"/>
  <c r="G153" i="11"/>
  <c r="M208" i="4"/>
  <c r="G152" i="11"/>
  <c r="H208" i="4"/>
  <c r="H152" i="11" s="1"/>
  <c r="H207" i="4"/>
  <c r="H151" i="11" s="1"/>
  <c r="G151"/>
  <c r="M207" i="4"/>
  <c r="M151" i="11" s="1"/>
  <c r="H206" i="4"/>
  <c r="H150" i="11" s="1"/>
  <c r="M206" i="4"/>
  <c r="G150" i="11"/>
  <c r="H205" i="4"/>
  <c r="H149" i="11" s="1"/>
  <c r="G149"/>
  <c r="M205" i="4"/>
  <c r="M204"/>
  <c r="G148" i="11"/>
  <c r="H204" i="4"/>
  <c r="H148" i="11" s="1"/>
  <c r="H203" i="4"/>
  <c r="H147" i="11" s="1"/>
  <c r="G147"/>
  <c r="M203" i="4"/>
  <c r="M147" i="11" s="1"/>
  <c r="H202" i="4"/>
  <c r="H146" i="11" s="1"/>
  <c r="G146"/>
  <c r="M202" i="4"/>
  <c r="H201"/>
  <c r="H145" i="11" s="1"/>
  <c r="G145"/>
  <c r="M201" i="4"/>
  <c r="M200"/>
  <c r="G144" i="11"/>
  <c r="H200" i="4"/>
  <c r="H144" i="11" s="1"/>
  <c r="G143"/>
  <c r="M199" i="4"/>
  <c r="H199"/>
  <c r="H143" i="11" s="1"/>
  <c r="H198" i="4"/>
  <c r="H142" i="11" s="1"/>
  <c r="G142"/>
  <c r="M198" i="4"/>
  <c r="G141" i="11"/>
  <c r="H197" i="4"/>
  <c r="H141" i="11" s="1"/>
  <c r="M197" i="4"/>
  <c r="H196"/>
  <c r="H140" i="11" s="1"/>
  <c r="M196" i="4"/>
  <c r="M140" i="11" s="1"/>
  <c r="G140"/>
  <c r="G139"/>
  <c r="M195" i="4"/>
  <c r="H195"/>
  <c r="H139" i="11" s="1"/>
  <c r="H194" i="4"/>
  <c r="H138" i="11" s="1"/>
  <c r="G138"/>
  <c r="M194" i="4"/>
  <c r="G137" i="11"/>
  <c r="H193" i="4"/>
  <c r="H137" i="11" s="1"/>
  <c r="M193" i="4"/>
  <c r="H192"/>
  <c r="H136" i="11" s="1"/>
  <c r="M192" i="4"/>
  <c r="M136" i="11" s="1"/>
  <c r="G136"/>
  <c r="G135"/>
  <c r="M191" i="4"/>
  <c r="H191"/>
  <c r="H135" i="11" s="1"/>
  <c r="H190" i="4"/>
  <c r="H134" i="11" s="1"/>
  <c r="G134"/>
  <c r="M190" i="4"/>
  <c r="G133" i="11"/>
  <c r="H189" i="4"/>
  <c r="H133" i="11" s="1"/>
  <c r="M189" i="4"/>
  <c r="H188"/>
  <c r="H132" i="11" s="1"/>
  <c r="M188" i="4"/>
  <c r="M132" i="11" s="1"/>
  <c r="G132"/>
  <c r="G131"/>
  <c r="M187" i="4"/>
  <c r="H187"/>
  <c r="H131" i="11" s="1"/>
  <c r="H186" i="4"/>
  <c r="H130" i="11" s="1"/>
  <c r="G130"/>
  <c r="M186" i="4"/>
  <c r="G129" i="11"/>
  <c r="H185" i="4"/>
  <c r="H129" i="11" s="1"/>
  <c r="M185" i="4"/>
  <c r="H184"/>
  <c r="H128" i="11" s="1"/>
  <c r="M184" i="4"/>
  <c r="M128" i="11" s="1"/>
  <c r="G128"/>
  <c r="G127"/>
  <c r="M183" i="4"/>
  <c r="H183"/>
  <c r="H127" i="11" s="1"/>
  <c r="H182" i="4"/>
  <c r="H126" i="11" s="1"/>
  <c r="G126"/>
  <c r="M182" i="4"/>
  <c r="M126" i="11" s="1"/>
  <c r="H166" i="4"/>
  <c r="H124" i="11" s="1"/>
  <c r="G124"/>
  <c r="M166" i="4"/>
  <c r="H165"/>
  <c r="H123" i="11" s="1"/>
  <c r="G123"/>
  <c r="M165" i="4"/>
  <c r="M164"/>
  <c r="G122" i="11"/>
  <c r="H164" i="4"/>
  <c r="H122" i="11" s="1"/>
  <c r="H163" i="4"/>
  <c r="H121" i="11" s="1"/>
  <c r="G121"/>
  <c r="M163" i="4"/>
  <c r="M121" i="11" s="1"/>
  <c r="H162" i="4"/>
  <c r="H120" i="11" s="1"/>
  <c r="G120"/>
  <c r="M162" i="4"/>
  <c r="H161"/>
  <c r="H119" i="11" s="1"/>
  <c r="G119"/>
  <c r="M161" i="4"/>
  <c r="M160"/>
  <c r="G118" i="11"/>
  <c r="H160" i="4"/>
  <c r="H118" i="11" s="1"/>
  <c r="H159" i="4"/>
  <c r="H117" i="11" s="1"/>
  <c r="G117"/>
  <c r="M159" i="4"/>
  <c r="M117" i="11" s="1"/>
  <c r="H158" i="4"/>
  <c r="H116" i="11" s="1"/>
  <c r="G116"/>
  <c r="M158" i="4"/>
  <c r="H157"/>
  <c r="H115" i="11" s="1"/>
  <c r="G115"/>
  <c r="M157" i="4"/>
  <c r="M156"/>
  <c r="G114" i="11"/>
  <c r="H156" i="4"/>
  <c r="H114" i="11" s="1"/>
  <c r="H155" i="4"/>
  <c r="H113" i="11" s="1"/>
  <c r="G113"/>
  <c r="M155" i="4"/>
  <c r="H154"/>
  <c r="H112" i="11" s="1"/>
  <c r="G112"/>
  <c r="M154" i="4"/>
  <c r="H153"/>
  <c r="H111" i="11" s="1"/>
  <c r="G111"/>
  <c r="M153" i="4"/>
  <c r="M111" i="11" s="1"/>
  <c r="M152" i="4"/>
  <c r="G110" i="11"/>
  <c r="H152" i="4"/>
  <c r="H110" i="11" s="1"/>
  <c r="H151" i="4"/>
  <c r="H109" i="11" s="1"/>
  <c r="G109"/>
  <c r="M151" i="4"/>
  <c r="H150"/>
  <c r="H108" i="11" s="1"/>
  <c r="G108"/>
  <c r="M150" i="4"/>
  <c r="H149"/>
  <c r="H107" i="11" s="1"/>
  <c r="G107"/>
  <c r="M149" i="4"/>
  <c r="M107" i="11" s="1"/>
  <c r="M148" i="4"/>
  <c r="G106" i="11"/>
  <c r="H148" i="4"/>
  <c r="H106" i="11" s="1"/>
  <c r="H147" i="4"/>
  <c r="H105" i="11" s="1"/>
  <c r="G105"/>
  <c r="M147" i="4"/>
  <c r="H146"/>
  <c r="H104" i="11" s="1"/>
  <c r="G104"/>
  <c r="M146" i="4"/>
  <c r="H145"/>
  <c r="H103" i="11" s="1"/>
  <c r="G103"/>
  <c r="M145" i="4"/>
  <c r="M103" i="11" s="1"/>
  <c r="M144" i="4"/>
  <c r="G102" i="11"/>
  <c r="H144" i="4"/>
  <c r="H102" i="11" s="1"/>
  <c r="H143" i="4"/>
  <c r="H101" i="11" s="1"/>
  <c r="G101"/>
  <c r="M143" i="4"/>
  <c r="H142"/>
  <c r="H100" i="11" s="1"/>
  <c r="G100"/>
  <c r="M142" i="4"/>
  <c r="H141"/>
  <c r="H99" i="11" s="1"/>
  <c r="G99"/>
  <c r="M141" i="4"/>
  <c r="M99" i="11" s="1"/>
  <c r="M140" i="4"/>
  <c r="G98" i="11"/>
  <c r="H140" i="4"/>
  <c r="H98" i="11" s="1"/>
  <c r="H139" i="4"/>
  <c r="H97" i="11" s="1"/>
  <c r="G97"/>
  <c r="M139" i="4"/>
  <c r="G95" i="11"/>
  <c r="H123" i="4"/>
  <c r="H95" i="11" s="1"/>
  <c r="M123" i="4"/>
  <c r="H122"/>
  <c r="H94" i="11" s="1"/>
  <c r="M122" i="4"/>
  <c r="M94" i="11" s="1"/>
  <c r="G94"/>
  <c r="G93"/>
  <c r="H121" i="4"/>
  <c r="H93" i="11" s="1"/>
  <c r="M121" i="4"/>
  <c r="H120"/>
  <c r="H92" i="11" s="1"/>
  <c r="M120" i="4"/>
  <c r="G92" i="11"/>
  <c r="G91"/>
  <c r="M119" i="4"/>
  <c r="H119"/>
  <c r="H91" i="11" s="1"/>
  <c r="H118" i="4"/>
  <c r="H90" i="11" s="1"/>
  <c r="G90"/>
  <c r="M118" i="4"/>
  <c r="M90" i="11" s="1"/>
  <c r="G89"/>
  <c r="H117" i="4"/>
  <c r="H89" i="11" s="1"/>
  <c r="M117" i="4"/>
  <c r="H116"/>
  <c r="H88" i="11" s="1"/>
  <c r="M116" i="4"/>
  <c r="G88" i="11"/>
  <c r="G87"/>
  <c r="M115" i="4"/>
  <c r="H115"/>
  <c r="H87" i="11" s="1"/>
  <c r="H114" i="4"/>
  <c r="H86" i="11" s="1"/>
  <c r="G86"/>
  <c r="M114" i="4"/>
  <c r="M86" i="11" s="1"/>
  <c r="G85"/>
  <c r="H113" i="4"/>
  <c r="H85" i="11" s="1"/>
  <c r="M113" i="4"/>
  <c r="H112"/>
  <c r="H84" i="11" s="1"/>
  <c r="G84"/>
  <c r="M112" i="4"/>
  <c r="G83" i="11"/>
  <c r="H111" i="4"/>
  <c r="H83" i="11" s="1"/>
  <c r="M111" i="4"/>
  <c r="H110"/>
  <c r="H82" i="11" s="1"/>
  <c r="G82"/>
  <c r="M110" i="4"/>
  <c r="H109"/>
  <c r="H81" i="11" s="1"/>
  <c r="G81"/>
  <c r="M109" i="4"/>
  <c r="M108"/>
  <c r="G80" i="11"/>
  <c r="H108" i="4"/>
  <c r="H80" i="11" s="1"/>
  <c r="G79"/>
  <c r="M107" i="4"/>
  <c r="H107"/>
  <c r="H79" i="11" s="1"/>
  <c r="G77"/>
  <c r="H105" i="4"/>
  <c r="H77" i="11" s="1"/>
  <c r="M105" i="4"/>
  <c r="H104"/>
  <c r="H76" i="11" s="1"/>
  <c r="M104" i="4"/>
  <c r="G76" i="11"/>
  <c r="G75"/>
  <c r="M103" i="4"/>
  <c r="H103"/>
  <c r="H75" i="11" s="1"/>
  <c r="H102" i="4"/>
  <c r="H74" i="11" s="1"/>
  <c r="G74"/>
  <c r="M102" i="4"/>
  <c r="M74" i="11" s="1"/>
  <c r="G73"/>
  <c r="H101" i="4"/>
  <c r="H73" i="11" s="1"/>
  <c r="M101" i="4"/>
  <c r="H100"/>
  <c r="H72" i="11" s="1"/>
  <c r="G72"/>
  <c r="M100" i="4"/>
  <c r="M99"/>
  <c r="G71" i="11"/>
  <c r="H84" i="4"/>
  <c r="H69" i="11" s="1"/>
  <c r="G69"/>
  <c r="M84" i="4"/>
  <c r="M83"/>
  <c r="G68" i="11"/>
  <c r="H83" i="4"/>
  <c r="H68" i="11" s="1"/>
  <c r="H82" i="4"/>
  <c r="H67" i="11" s="1"/>
  <c r="G67"/>
  <c r="M82" i="4"/>
  <c r="M67" i="11" s="1"/>
  <c r="H81" i="4"/>
  <c r="H66" i="11" s="1"/>
  <c r="G66"/>
  <c r="M81" i="4"/>
  <c r="H80"/>
  <c r="H65" i="11" s="1"/>
  <c r="G65"/>
  <c r="M80" i="4"/>
  <c r="M79"/>
  <c r="G64" i="11"/>
  <c r="H79" i="4"/>
  <c r="H64" i="11" s="1"/>
  <c r="H78" i="4"/>
  <c r="H63" i="11" s="1"/>
  <c r="G63"/>
  <c r="M78" i="4"/>
  <c r="H77"/>
  <c r="H62" i="11" s="1"/>
  <c r="G62"/>
  <c r="M77" i="4"/>
  <c r="H76"/>
  <c r="H61" i="11" s="1"/>
  <c r="G61"/>
  <c r="M76" i="4"/>
  <c r="M75"/>
  <c r="G60" i="11"/>
  <c r="H75" i="4"/>
  <c r="H60" i="11" s="1"/>
  <c r="H74" i="4"/>
  <c r="H59" i="11" s="1"/>
  <c r="G59"/>
  <c r="M74" i="4"/>
  <c r="H73"/>
  <c r="H58" i="11" s="1"/>
  <c r="G58"/>
  <c r="M73" i="4"/>
  <c r="H72"/>
  <c r="H57" i="11" s="1"/>
  <c r="G57"/>
  <c r="M72" i="4"/>
  <c r="M71"/>
  <c r="G56" i="11"/>
  <c r="H71" i="4"/>
  <c r="H56" i="11" s="1"/>
  <c r="H70" i="4"/>
  <c r="H55" i="11" s="1"/>
  <c r="G55"/>
  <c r="M70" i="4"/>
  <c r="M55" i="11" s="1"/>
  <c r="H69" i="4"/>
  <c r="H54" i="11" s="1"/>
  <c r="G54"/>
  <c r="M69" i="4"/>
  <c r="H68"/>
  <c r="H53" i="11" s="1"/>
  <c r="G53"/>
  <c r="M68" i="4"/>
  <c r="M67"/>
  <c r="G52" i="11"/>
  <c r="H67" i="4"/>
  <c r="H52" i="11" s="1"/>
  <c r="H66" i="4"/>
  <c r="H51" i="11" s="1"/>
  <c r="G51"/>
  <c r="M66" i="4"/>
  <c r="M51" i="11" s="1"/>
  <c r="H65" i="4"/>
  <c r="H50" i="11" s="1"/>
  <c r="G50"/>
  <c r="M65" i="4"/>
  <c r="H64"/>
  <c r="H49" i="11" s="1"/>
  <c r="G49"/>
  <c r="M64" i="4"/>
  <c r="M63"/>
  <c r="G48" i="11"/>
  <c r="H63" i="4"/>
  <c r="H48" i="11" s="1"/>
  <c r="H62" i="4"/>
  <c r="H47" i="11" s="1"/>
  <c r="G47"/>
  <c r="M62" i="4"/>
  <c r="M47" i="11" s="1"/>
  <c r="H61" i="4"/>
  <c r="H46" i="11" s="1"/>
  <c r="G46"/>
  <c r="M61" i="4"/>
  <c r="H60"/>
  <c r="H45" i="11" s="1"/>
  <c r="G45"/>
  <c r="M60" i="4"/>
  <c r="M59"/>
  <c r="G44" i="11"/>
  <c r="H59" i="4"/>
  <c r="H44" i="11" s="1"/>
  <c r="H58" i="4"/>
  <c r="H43" i="11" s="1"/>
  <c r="G43"/>
  <c r="M58" i="4"/>
  <c r="M43" i="11" s="1"/>
  <c r="H57" i="4"/>
  <c r="H42" i="11" s="1"/>
  <c r="G42"/>
  <c r="M57" i="4"/>
  <c r="H56"/>
  <c r="H41" i="11" s="1"/>
  <c r="G41"/>
  <c r="M56" i="4"/>
  <c r="M41" i="11" s="1"/>
  <c r="H40" i="4"/>
  <c r="H39" i="11" s="1"/>
  <c r="G39"/>
  <c r="H39" i="4"/>
  <c r="H38" i="11" s="1"/>
  <c r="G38"/>
  <c r="M39" i="4"/>
  <c r="M38" i="11" s="1"/>
  <c r="H38" i="4"/>
  <c r="H37" i="11" s="1"/>
  <c r="G37"/>
  <c r="H37" i="4"/>
  <c r="H36" i="11" s="1"/>
  <c r="G36"/>
  <c r="H36" i="4"/>
  <c r="H35" i="11" s="1"/>
  <c r="G35"/>
  <c r="H35" i="4"/>
  <c r="H34" i="11" s="1"/>
  <c r="G34"/>
  <c r="M35" i="4"/>
  <c r="M34" i="11" s="1"/>
  <c r="H34" i="4"/>
  <c r="H33" i="11" s="1"/>
  <c r="G33"/>
  <c r="H33" i="4"/>
  <c r="H32" i="11" s="1"/>
  <c r="G32"/>
  <c r="H32" i="4"/>
  <c r="H31" i="11" s="1"/>
  <c r="G31"/>
  <c r="H31" i="4"/>
  <c r="H30" i="11" s="1"/>
  <c r="G30"/>
  <c r="M31" i="4"/>
  <c r="H30"/>
  <c r="H29" i="11" s="1"/>
  <c r="G29"/>
  <c r="M30" i="4"/>
  <c r="H29"/>
  <c r="H28" i="11" s="1"/>
  <c r="G28"/>
  <c r="M29" i="4"/>
  <c r="G27" i="11"/>
  <c r="H28" i="4"/>
  <c r="H27" i="11" s="1"/>
  <c r="M28" i="4"/>
  <c r="H26"/>
  <c r="H25" i="11" s="1"/>
  <c r="G25"/>
  <c r="M26" i="4"/>
  <c r="H25"/>
  <c r="H24" i="11" s="1"/>
  <c r="G24"/>
  <c r="G23"/>
  <c r="M24" i="4"/>
  <c r="H24"/>
  <c r="H23" i="11" s="1"/>
  <c r="H23" i="4"/>
  <c r="H22" i="11" s="1"/>
  <c r="G22"/>
  <c r="H22" i="4"/>
  <c r="H21" i="11" s="1"/>
  <c r="G21"/>
  <c r="M22" i="4"/>
  <c r="H21"/>
  <c r="H20" i="11" s="1"/>
  <c r="G20"/>
  <c r="H20" i="4"/>
  <c r="H19" i="11" s="1"/>
  <c r="G19"/>
  <c r="H19" i="4"/>
  <c r="H18" i="11" s="1"/>
  <c r="G18"/>
  <c r="H18" i="4"/>
  <c r="H17" i="11" s="1"/>
  <c r="G17"/>
  <c r="H17" i="4"/>
  <c r="H16" i="11" s="1"/>
  <c r="G16"/>
  <c r="H16" i="4"/>
  <c r="H15" i="11" s="1"/>
  <c r="G15"/>
  <c r="H15" i="4"/>
  <c r="H14" i="11" s="1"/>
  <c r="G14"/>
  <c r="H14" i="4"/>
  <c r="H13" i="11" s="1"/>
  <c r="G13"/>
  <c r="H13" i="4"/>
  <c r="H12" i="11" s="1"/>
  <c r="G12"/>
  <c r="Y295"/>
  <c r="Z422" i="4"/>
  <c r="Z295" i="11" s="1"/>
  <c r="AC422" i="4"/>
  <c r="Z421"/>
  <c r="Z294" i="11" s="1"/>
  <c r="AC421" i="4"/>
  <c r="Y294" i="11"/>
  <c r="Y293"/>
  <c r="AC420" i="4"/>
  <c r="Z420"/>
  <c r="Z293" i="11" s="1"/>
  <c r="Z419" i="4"/>
  <c r="Z292" i="11" s="1"/>
  <c r="Y292"/>
  <c r="AC419" i="4"/>
  <c r="AC292" i="11" s="1"/>
  <c r="Y291"/>
  <c r="Z418" i="4"/>
  <c r="Z291" i="11" s="1"/>
  <c r="AC418" i="4"/>
  <c r="Z417"/>
  <c r="Z290" i="11" s="1"/>
  <c r="AC417" i="4"/>
  <c r="Y290" i="11"/>
  <c r="Y289"/>
  <c r="AC416" i="4"/>
  <c r="Z416"/>
  <c r="Z289" i="11" s="1"/>
  <c r="Z415" i="4"/>
  <c r="Z288" i="11" s="1"/>
  <c r="Y288"/>
  <c r="AC415" i="4"/>
  <c r="AC288" i="11" s="1"/>
  <c r="Y287"/>
  <c r="Z414" i="4"/>
  <c r="Z287" i="11" s="1"/>
  <c r="AC414" i="4"/>
  <c r="AC413"/>
  <c r="Y286" i="11"/>
  <c r="Z413" i="4"/>
  <c r="Z286" i="11" s="1"/>
  <c r="Z412" i="4"/>
  <c r="Z285" i="11" s="1"/>
  <c r="Y285"/>
  <c r="AC412" i="4"/>
  <c r="Z411"/>
  <c r="Z284" i="11" s="1"/>
  <c r="Y284"/>
  <c r="AC411" i="4"/>
  <c r="Z410"/>
  <c r="Z283" i="11" s="1"/>
  <c r="Y283"/>
  <c r="AC410" i="4"/>
  <c r="AC409"/>
  <c r="Y282" i="11"/>
  <c r="Z409" i="4"/>
  <c r="Z282" i="11" s="1"/>
  <c r="Z408" i="4"/>
  <c r="Z281" i="11" s="1"/>
  <c r="Y281"/>
  <c r="AC408" i="4"/>
  <c r="Z407"/>
  <c r="Z280" i="11" s="1"/>
  <c r="Y280"/>
  <c r="AC407" i="4"/>
  <c r="Z406"/>
  <c r="Z279" i="11" s="1"/>
  <c r="Y279"/>
  <c r="AC406" i="4"/>
  <c r="AC405"/>
  <c r="Y278" i="11"/>
  <c r="Z405" i="4"/>
  <c r="Z278" i="11" s="1"/>
  <c r="Z404" i="4"/>
  <c r="Z277" i="11" s="1"/>
  <c r="Y277"/>
  <c r="AC404" i="4"/>
  <c r="Z403"/>
  <c r="Z276" i="11" s="1"/>
  <c r="Y276"/>
  <c r="AC403" i="4"/>
  <c r="Z402"/>
  <c r="Z275" i="11" s="1"/>
  <c r="Y275"/>
  <c r="AC402" i="4"/>
  <c r="AC401"/>
  <c r="Y274" i="11"/>
  <c r="Z401" i="4"/>
  <c r="Z274" i="11" s="1"/>
  <c r="Z400" i="4"/>
  <c r="Z273" i="11" s="1"/>
  <c r="Y273"/>
  <c r="AC400" i="4"/>
  <c r="Z399"/>
  <c r="Z272" i="11" s="1"/>
  <c r="Y272"/>
  <c r="AC399" i="4"/>
  <c r="Z398"/>
  <c r="Z271" i="11" s="1"/>
  <c r="Y271"/>
  <c r="AC398" i="4"/>
  <c r="AC397"/>
  <c r="Y270" i="11"/>
  <c r="Z397" i="4"/>
  <c r="Z270" i="11" s="1"/>
  <c r="Z396" i="4"/>
  <c r="Z269" i="11" s="1"/>
  <c r="Y269"/>
  <c r="Y268"/>
  <c r="Z379" i="4"/>
  <c r="Z267" i="11" s="1"/>
  <c r="Y267"/>
  <c r="AC379" i="4"/>
  <c r="AC267" i="11" s="1"/>
  <c r="Z378" i="4"/>
  <c r="Z266" i="11" s="1"/>
  <c r="Y266"/>
  <c r="AC378" i="4"/>
  <c r="Z377"/>
  <c r="Z265" i="11" s="1"/>
  <c r="Y265"/>
  <c r="AC377" i="4"/>
  <c r="AC376"/>
  <c r="Y264" i="11"/>
  <c r="Z376" i="4"/>
  <c r="Z264" i="11" s="1"/>
  <c r="Z375" i="4"/>
  <c r="Z263" i="11" s="1"/>
  <c r="Y263"/>
  <c r="AC375" i="4"/>
  <c r="AC263" i="11" s="1"/>
  <c r="Z374" i="4"/>
  <c r="Z262" i="11" s="1"/>
  <c r="Y262"/>
  <c r="AC374" i="4"/>
  <c r="Z373"/>
  <c r="Z261" i="11" s="1"/>
  <c r="Y261"/>
  <c r="AC373" i="4"/>
  <c r="AC372"/>
  <c r="Y260" i="11"/>
  <c r="Z372" i="4"/>
  <c r="Z260" i="11" s="1"/>
  <c r="Z371" i="4"/>
  <c r="Z259" i="11" s="1"/>
  <c r="Y259"/>
  <c r="AC371" i="4"/>
  <c r="AC259" i="11" s="1"/>
  <c r="Z370" i="4"/>
  <c r="Z258" i="11" s="1"/>
  <c r="Y258"/>
  <c r="AC370" i="4"/>
  <c r="Y257" i="11"/>
  <c r="AC369" i="4"/>
  <c r="Z369"/>
  <c r="Z257" i="11" s="1"/>
  <c r="Z368" i="4"/>
  <c r="Z256" i="11" s="1"/>
  <c r="Y256"/>
  <c r="AC368" i="4"/>
  <c r="Y255" i="11"/>
  <c r="Z367" i="4"/>
  <c r="Z255" i="11" s="1"/>
  <c r="AC367" i="4"/>
  <c r="Z366"/>
  <c r="Z254" i="11" s="1"/>
  <c r="AC366" i="4"/>
  <c r="AC254" i="11" s="1"/>
  <c r="Y254"/>
  <c r="Y253"/>
  <c r="AC365" i="4"/>
  <c r="Z365"/>
  <c r="Z253" i="11" s="1"/>
  <c r="Z364" i="4"/>
  <c r="Z252" i="11" s="1"/>
  <c r="Y252"/>
  <c r="AC364" i="4"/>
  <c r="Y251" i="11"/>
  <c r="Z363" i="4"/>
  <c r="Z251" i="11" s="1"/>
  <c r="AC363" i="4"/>
  <c r="Z362"/>
  <c r="Z250" i="11" s="1"/>
  <c r="AC362" i="4"/>
  <c r="AC250" i="11" s="1"/>
  <c r="Y250"/>
  <c r="Y249"/>
  <c r="AC361" i="4"/>
  <c r="Z361"/>
  <c r="Z249" i="11" s="1"/>
  <c r="Z360" i="4"/>
  <c r="Z248" i="11" s="1"/>
  <c r="Y248"/>
  <c r="AC360" i="4"/>
  <c r="Y247" i="11"/>
  <c r="Z359" i="4"/>
  <c r="Z247" i="11" s="1"/>
  <c r="AC359" i="4"/>
  <c r="Z358"/>
  <c r="Z246" i="11" s="1"/>
  <c r="AC358" i="4"/>
  <c r="AC246" i="11" s="1"/>
  <c r="Y246"/>
  <c r="Y245"/>
  <c r="AC357" i="4"/>
  <c r="Z357"/>
  <c r="Z245" i="11" s="1"/>
  <c r="Z356" i="4"/>
  <c r="Z244" i="11" s="1"/>
  <c r="Y244"/>
  <c r="AC356" i="4"/>
  <c r="Y243" i="11"/>
  <c r="Z355" i="4"/>
  <c r="Z243" i="11" s="1"/>
  <c r="AC355" i="4"/>
  <c r="Z354"/>
  <c r="Z242" i="11" s="1"/>
  <c r="AC354" i="4"/>
  <c r="AC242" i="11" s="1"/>
  <c r="Y242"/>
  <c r="Y241"/>
  <c r="AC353" i="4"/>
  <c r="Z353"/>
  <c r="Z241" i="11" s="1"/>
  <c r="Z352" i="4"/>
  <c r="Z240" i="11" s="1"/>
  <c r="Y240"/>
  <c r="AC352" i="4"/>
  <c r="AC240" i="11" s="1"/>
  <c r="Z336" i="4"/>
  <c r="Z238" i="11" s="1"/>
  <c r="Y238"/>
  <c r="AC336" i="4"/>
  <c r="AC238" i="11" s="1"/>
  <c r="Y237"/>
  <c r="Z335" i="4"/>
  <c r="Z237" i="11" s="1"/>
  <c r="AC335" i="4"/>
  <c r="Z334"/>
  <c r="Z236" i="11" s="1"/>
  <c r="AC334" i="4"/>
  <c r="Y236" i="11"/>
  <c r="Y235"/>
  <c r="AC333" i="4"/>
  <c r="Z333"/>
  <c r="Z235" i="11" s="1"/>
  <c r="Z332" i="4"/>
  <c r="Z234" i="11" s="1"/>
  <c r="Y234"/>
  <c r="AC332" i="4"/>
  <c r="AC234" i="11" s="1"/>
  <c r="Y233"/>
  <c r="Z331" i="4"/>
  <c r="Z233" i="11" s="1"/>
  <c r="AC331" i="4"/>
  <c r="Z330"/>
  <c r="Z232" i="11" s="1"/>
  <c r="AC330" i="4"/>
  <c r="Y232" i="11"/>
  <c r="Y231"/>
  <c r="AC329" i="4"/>
  <c r="Z329"/>
  <c r="Z231" i="11" s="1"/>
  <c r="Z328" i="4"/>
  <c r="Z230" i="11" s="1"/>
  <c r="Y230"/>
  <c r="AC328" i="4"/>
  <c r="AC230" i="11" s="1"/>
  <c r="Y229"/>
  <c r="Z327" i="4"/>
  <c r="Z229" i="11" s="1"/>
  <c r="AC327" i="4"/>
  <c r="Z326"/>
  <c r="Z228" i="11" s="1"/>
  <c r="AC326" i="4"/>
  <c r="Y228" i="11"/>
  <c r="Y227"/>
  <c r="AC325" i="4"/>
  <c r="Z325"/>
  <c r="Z227" i="11" s="1"/>
  <c r="Z324" i="4"/>
  <c r="Z226" i="11" s="1"/>
  <c r="Y226"/>
  <c r="AC324" i="4"/>
  <c r="AC226" i="11" s="1"/>
  <c r="Y225"/>
  <c r="Z323" i="4"/>
  <c r="Z225" i="11" s="1"/>
  <c r="AC323" i="4"/>
  <c r="Z322"/>
  <c r="Z224" i="11" s="1"/>
  <c r="AC322" i="4"/>
  <c r="Y224" i="11"/>
  <c r="Y223"/>
  <c r="AC321" i="4"/>
  <c r="Z321"/>
  <c r="Z223" i="11" s="1"/>
  <c r="Z320" i="4"/>
  <c r="Z222" i="11" s="1"/>
  <c r="Y222"/>
  <c r="AC320" i="4"/>
  <c r="AC222" i="11" s="1"/>
  <c r="Y221"/>
  <c r="Z319" i="4"/>
  <c r="Z221" i="11" s="1"/>
  <c r="AC319" i="4"/>
  <c r="Z318"/>
  <c r="Z220" i="11" s="1"/>
  <c r="AC318" i="4"/>
  <c r="Y220" i="11"/>
  <c r="Y219"/>
  <c r="AC317" i="4"/>
  <c r="Z317"/>
  <c r="Z219" i="11" s="1"/>
  <c r="Z316" i="4"/>
  <c r="Z218" i="11" s="1"/>
  <c r="Y218"/>
  <c r="AC316" i="4"/>
  <c r="AC218" i="11" s="1"/>
  <c r="Y217"/>
  <c r="Z315" i="4"/>
  <c r="Z217" i="11" s="1"/>
  <c r="AC315" i="4"/>
  <c r="Z314"/>
  <c r="Z216" i="11" s="1"/>
  <c r="AC314" i="4"/>
  <c r="Y216" i="11"/>
  <c r="Y215"/>
  <c r="AC313" i="4"/>
  <c r="Z313"/>
  <c r="Z215" i="11" s="1"/>
  <c r="Z312" i="4"/>
  <c r="Z214" i="11" s="1"/>
  <c r="Y214"/>
  <c r="AC312" i="4"/>
  <c r="AC214" i="11" s="1"/>
  <c r="Y213"/>
  <c r="Z311" i="4"/>
  <c r="Z213" i="11" s="1"/>
  <c r="AC311" i="4"/>
  <c r="Z310"/>
  <c r="Z212" i="11" s="1"/>
  <c r="AC310" i="4"/>
  <c r="Y212" i="11"/>
  <c r="AC294" i="4"/>
  <c r="Y210" i="11"/>
  <c r="Z294" i="4"/>
  <c r="Z210" i="11" s="1"/>
  <c r="Z293" i="4"/>
  <c r="Z209" i="11" s="1"/>
  <c r="Y209"/>
  <c r="AC293" i="4"/>
  <c r="Z292"/>
  <c r="Z208" i="11" s="1"/>
  <c r="Y208"/>
  <c r="AC292" i="4"/>
  <c r="Z291"/>
  <c r="Z207" i="11" s="1"/>
  <c r="Y207"/>
  <c r="AC291" i="4"/>
  <c r="AC290"/>
  <c r="Y206" i="11"/>
  <c r="Z290" i="4"/>
  <c r="Z206" i="11" s="1"/>
  <c r="Z289" i="4"/>
  <c r="Z205" i="11" s="1"/>
  <c r="Y205"/>
  <c r="AC289" i="4"/>
  <c r="Z288"/>
  <c r="Z204" i="11" s="1"/>
  <c r="Y204"/>
  <c r="AC288" i="4"/>
  <c r="Z287"/>
  <c r="Z203" i="11" s="1"/>
  <c r="Y203"/>
  <c r="AC287" i="4"/>
  <c r="AC286"/>
  <c r="Y202" i="11"/>
  <c r="Z286" i="4"/>
  <c r="Z202" i="11" s="1"/>
  <c r="Y201"/>
  <c r="AC285" i="4"/>
  <c r="Z285"/>
  <c r="Z201" i="11" s="1"/>
  <c r="Z284" i="4"/>
  <c r="Z200" i="11" s="1"/>
  <c r="Y200"/>
  <c r="Y199"/>
  <c r="Z283" i="4"/>
  <c r="Z199" i="11" s="1"/>
  <c r="AC283" i="4"/>
  <c r="Z282"/>
  <c r="Z198" i="11" s="1"/>
  <c r="AC282" i="4"/>
  <c r="AC198" i="11" s="1"/>
  <c r="Y198"/>
  <c r="Y197"/>
  <c r="AC281" i="4"/>
  <c r="Z281"/>
  <c r="Z197" i="11" s="1"/>
  <c r="Z280" i="4"/>
  <c r="Z196" i="11" s="1"/>
  <c r="Y196"/>
  <c r="AC280" i="4"/>
  <c r="Y195" i="11"/>
  <c r="Z279" i="4"/>
  <c r="Z195" i="11" s="1"/>
  <c r="AC279" i="4"/>
  <c r="Z278"/>
  <c r="Z194" i="11" s="1"/>
  <c r="AC278" i="4"/>
  <c r="AC194" i="11" s="1"/>
  <c r="Y194"/>
  <c r="Y193"/>
  <c r="AC277" i="4"/>
  <c r="Z277"/>
  <c r="Z193" i="11" s="1"/>
  <c r="Z276" i="4"/>
  <c r="Z192" i="11" s="1"/>
  <c r="Y192"/>
  <c r="AC276" i="4"/>
  <c r="Y191" i="11"/>
  <c r="Z275" i="4"/>
  <c r="Z191" i="11" s="1"/>
  <c r="AC275" i="4"/>
  <c r="Z274"/>
  <c r="Z190" i="11" s="1"/>
  <c r="AC274" i="4"/>
  <c r="AC190" i="11" s="1"/>
  <c r="Y190"/>
  <c r="Y189"/>
  <c r="AC273" i="4"/>
  <c r="Z273"/>
  <c r="Z189" i="11" s="1"/>
  <c r="Z272" i="4"/>
  <c r="Z188" i="11" s="1"/>
  <c r="Y188"/>
  <c r="AC272" i="4"/>
  <c r="Y187" i="11"/>
  <c r="Z271" i="4"/>
  <c r="Z187" i="11" s="1"/>
  <c r="AC271" i="4"/>
  <c r="Z270"/>
  <c r="Z186" i="11" s="1"/>
  <c r="AC270" i="4"/>
  <c r="AC186" i="11" s="1"/>
  <c r="Y186"/>
  <c r="Y185"/>
  <c r="AC269" i="4"/>
  <c r="Z269"/>
  <c r="Z185" i="11" s="1"/>
  <c r="Z268" i="4"/>
  <c r="Z184" i="11" s="1"/>
  <c r="Y184"/>
  <c r="AC268" i="4"/>
  <c r="AC252"/>
  <c r="Y182" i="11"/>
  <c r="Z252" i="4"/>
  <c r="Z182" i="11" s="1"/>
  <c r="Z251" i="4"/>
  <c r="Z181" i="11" s="1"/>
  <c r="Y181"/>
  <c r="AC251" i="4"/>
  <c r="Z250"/>
  <c r="Z180" i="11" s="1"/>
  <c r="Y180"/>
  <c r="AC250" i="4"/>
  <c r="Z249"/>
  <c r="Z179" i="11" s="1"/>
  <c r="Y179"/>
  <c r="AC249" i="4"/>
  <c r="AC179" i="11" s="1"/>
  <c r="AC248" i="4"/>
  <c r="Y178" i="11"/>
  <c r="Z248" i="4"/>
  <c r="Z178" i="11" s="1"/>
  <c r="Z247" i="4"/>
  <c r="Z177" i="11" s="1"/>
  <c r="Y177"/>
  <c r="AC247" i="4"/>
  <c r="Y176" i="11"/>
  <c r="Z245" i="4"/>
  <c r="Z175" i="11" s="1"/>
  <c r="Y175"/>
  <c r="AC245" i="4"/>
  <c r="AC175" i="11" s="1"/>
  <c r="AC244" i="4"/>
  <c r="Y174" i="11"/>
  <c r="Z244" i="4"/>
  <c r="Z174" i="11" s="1"/>
  <c r="Z243" i="4"/>
  <c r="Z173" i="11" s="1"/>
  <c r="Y173"/>
  <c r="AC243" i="4"/>
  <c r="Z242"/>
  <c r="Z172" i="11" s="1"/>
  <c r="Y172"/>
  <c r="AC242" i="4"/>
  <c r="Z241"/>
  <c r="Z171" i="11" s="1"/>
  <c r="Y171"/>
  <c r="AC241" i="4"/>
  <c r="AC240"/>
  <c r="Y170" i="11"/>
  <c r="Z240" i="4"/>
  <c r="Z170" i="11" s="1"/>
  <c r="Z239" i="4"/>
  <c r="Z169" i="11" s="1"/>
  <c r="Y169"/>
  <c r="AC239" i="4"/>
  <c r="Z238"/>
  <c r="Z168" i="11" s="1"/>
  <c r="Y168"/>
  <c r="AC238" i="4"/>
  <c r="Z237"/>
  <c r="Z167" i="11" s="1"/>
  <c r="Y167"/>
  <c r="AC237" i="4"/>
  <c r="AC236"/>
  <c r="Y166" i="11"/>
  <c r="Z236" i="4"/>
  <c r="Z166" i="11" s="1"/>
  <c r="Z235" i="4"/>
  <c r="Z165" i="11" s="1"/>
  <c r="Y165"/>
  <c r="AC235" i="4"/>
  <c r="Z234"/>
  <c r="Z164" i="11" s="1"/>
  <c r="Y164"/>
  <c r="AC234" i="4"/>
  <c r="Z233"/>
  <c r="Z163" i="11" s="1"/>
  <c r="Y163"/>
  <c r="AC233" i="4"/>
  <c r="AC232"/>
  <c r="Y162" i="11"/>
  <c r="Z232" i="4"/>
  <c r="Z162" i="11" s="1"/>
  <c r="Z231" i="4"/>
  <c r="Z161" i="11" s="1"/>
  <c r="Y161"/>
  <c r="AC231" i="4"/>
  <c r="Z230"/>
  <c r="Z160" i="11" s="1"/>
  <c r="Y160"/>
  <c r="AC230" i="4"/>
  <c r="Z229"/>
  <c r="Z159" i="11" s="1"/>
  <c r="Y159"/>
  <c r="AC229" i="4"/>
  <c r="AC159" i="11" s="1"/>
  <c r="AC228" i="4"/>
  <c r="Y158" i="11"/>
  <c r="Z228" i="4"/>
  <c r="Z158" i="11" s="1"/>
  <c r="Z227" i="4"/>
  <c r="Z157" i="11" s="1"/>
  <c r="Y157"/>
  <c r="AC227" i="4"/>
  <c r="Z226"/>
  <c r="Z156" i="11" s="1"/>
  <c r="Y156"/>
  <c r="AC226" i="4"/>
  <c r="Z210"/>
  <c r="Z154" i="11" s="1"/>
  <c r="Y154"/>
  <c r="AC210" i="4"/>
  <c r="Z209"/>
  <c r="Z153" i="11" s="1"/>
  <c r="Y153"/>
  <c r="AC209" i="4"/>
  <c r="AC208"/>
  <c r="Y152" i="11"/>
  <c r="Z208" i="4"/>
  <c r="Z152" i="11" s="1"/>
  <c r="Z207" i="4"/>
  <c r="Z151" i="11" s="1"/>
  <c r="Y151"/>
  <c r="AC207" i="4"/>
  <c r="AC151" i="11" s="1"/>
  <c r="Z206" i="4"/>
  <c r="Z150" i="11" s="1"/>
  <c r="Y150"/>
  <c r="AC206" i="4"/>
  <c r="Z205"/>
  <c r="Z149" i="11" s="1"/>
  <c r="Y149"/>
  <c r="AC205" i="4"/>
  <c r="AC204"/>
  <c r="Y148" i="11"/>
  <c r="Z204" i="4"/>
  <c r="Z148" i="11" s="1"/>
  <c r="Z203" i="4"/>
  <c r="Z147" i="11" s="1"/>
  <c r="Y147"/>
  <c r="AC203" i="4"/>
  <c r="AC147" i="11" s="1"/>
  <c r="Z202" i="4"/>
  <c r="Z146" i="11" s="1"/>
  <c r="Y146"/>
  <c r="AC202" i="4"/>
  <c r="Z201"/>
  <c r="Z145" i="11" s="1"/>
  <c r="Y145"/>
  <c r="AC201" i="4"/>
  <c r="AC200"/>
  <c r="Y144" i="11"/>
  <c r="Z200" i="4"/>
  <c r="Z144" i="11" s="1"/>
  <c r="Y143"/>
  <c r="AC199" i="4"/>
  <c r="Z199"/>
  <c r="Z143" i="11" s="1"/>
  <c r="Z198" i="4"/>
  <c r="Z142" i="11" s="1"/>
  <c r="Y142"/>
  <c r="AC198" i="4"/>
  <c r="Y141" i="11"/>
  <c r="Z197" i="4"/>
  <c r="Z141" i="11" s="1"/>
  <c r="AC197" i="4"/>
  <c r="Z196"/>
  <c r="Z140" i="11" s="1"/>
  <c r="AC196" i="4"/>
  <c r="AC140" i="11" s="1"/>
  <c r="Y140"/>
  <c r="Y139"/>
  <c r="AC195" i="4"/>
  <c r="Z195"/>
  <c r="Z139" i="11" s="1"/>
  <c r="Z194" i="4"/>
  <c r="Z138" i="11" s="1"/>
  <c r="Y138"/>
  <c r="AC194" i="4"/>
  <c r="Y137" i="11"/>
  <c r="Z193" i="4"/>
  <c r="Z137" i="11" s="1"/>
  <c r="AC193" i="4"/>
  <c r="Z192"/>
  <c r="Z136" i="11" s="1"/>
  <c r="AC192" i="4"/>
  <c r="AC136" i="11" s="1"/>
  <c r="Y136"/>
  <c r="Y135"/>
  <c r="AC191" i="4"/>
  <c r="Z191"/>
  <c r="Z135" i="11" s="1"/>
  <c r="Z190" i="4"/>
  <c r="Z134" i="11" s="1"/>
  <c r="Y134"/>
  <c r="AC190" i="4"/>
  <c r="Y133" i="11"/>
  <c r="Z189" i="4"/>
  <c r="Z133" i="11" s="1"/>
  <c r="AC189" i="4"/>
  <c r="Z188"/>
  <c r="Z132" i="11" s="1"/>
  <c r="AC188" i="4"/>
  <c r="AC132" i="11" s="1"/>
  <c r="Y132"/>
  <c r="Y131"/>
  <c r="AC187" i="4"/>
  <c r="Z187"/>
  <c r="Z131" i="11" s="1"/>
  <c r="Z186" i="4"/>
  <c r="Z130" i="11" s="1"/>
  <c r="Y130"/>
  <c r="AC186" i="4"/>
  <c r="Y129" i="11"/>
  <c r="Z185" i="4"/>
  <c r="Z129" i="11" s="1"/>
  <c r="AC185" i="4"/>
  <c r="Z184"/>
  <c r="Z128" i="11" s="1"/>
  <c r="AC184" i="4"/>
  <c r="AC128" i="11" s="1"/>
  <c r="Y128"/>
  <c r="Y127"/>
  <c r="AC183" i="4"/>
  <c r="Z183"/>
  <c r="Z127" i="11" s="1"/>
  <c r="Z182" i="4"/>
  <c r="Z126" i="11" s="1"/>
  <c r="Y126"/>
  <c r="AC182" i="4"/>
  <c r="AC126" i="11" s="1"/>
  <c r="AC166" i="4"/>
  <c r="Y124" i="11"/>
  <c r="Z166" i="4"/>
  <c r="Z124" i="11" s="1"/>
  <c r="Z165" i="4"/>
  <c r="Z123" i="11" s="1"/>
  <c r="Y123"/>
  <c r="AC165" i="4"/>
  <c r="Z164"/>
  <c r="Z122" i="11" s="1"/>
  <c r="Y122"/>
  <c r="AC164" i="4"/>
  <c r="Z163"/>
  <c r="Z121" i="11" s="1"/>
  <c r="Y121"/>
  <c r="AC163" i="4"/>
  <c r="AC121" i="11" s="1"/>
  <c r="AC162" i="4"/>
  <c r="Y120" i="11"/>
  <c r="Z162" i="4"/>
  <c r="Z120" i="11" s="1"/>
  <c r="Z161" i="4"/>
  <c r="Z119" i="11" s="1"/>
  <c r="Y119"/>
  <c r="AC161" i="4"/>
  <c r="Z160"/>
  <c r="Z118" i="11" s="1"/>
  <c r="Y118"/>
  <c r="AC160" i="4"/>
  <c r="Z159"/>
  <c r="Z117" i="11" s="1"/>
  <c r="Y117"/>
  <c r="AC159" i="4"/>
  <c r="AC117" i="11" s="1"/>
  <c r="AC158" i="4"/>
  <c r="Y116" i="11"/>
  <c r="Z158" i="4"/>
  <c r="Z116" i="11" s="1"/>
  <c r="Z157" i="4"/>
  <c r="Z115" i="11" s="1"/>
  <c r="Y115"/>
  <c r="AC157" i="4"/>
  <c r="Z156"/>
  <c r="Z114" i="11" s="1"/>
  <c r="Y114"/>
  <c r="AC156" i="4"/>
  <c r="Z155"/>
  <c r="Z113" i="11" s="1"/>
  <c r="Y113"/>
  <c r="AC155" i="4"/>
  <c r="AC154"/>
  <c r="Y112" i="11"/>
  <c r="Z154" i="4"/>
  <c r="Z112" i="11" s="1"/>
  <c r="Z153" i="4"/>
  <c r="Z111" i="11" s="1"/>
  <c r="Y111"/>
  <c r="AC153" i="4"/>
  <c r="AC111" i="11" s="1"/>
  <c r="Z152" i="4"/>
  <c r="Z110" i="11" s="1"/>
  <c r="Y110"/>
  <c r="AC152" i="4"/>
  <c r="Z151"/>
  <c r="Z109" i="11" s="1"/>
  <c r="Y109"/>
  <c r="AC151" i="4"/>
  <c r="AC150"/>
  <c r="Y108" i="11"/>
  <c r="Z150" i="4"/>
  <c r="Z108" i="11" s="1"/>
  <c r="Z149" i="4"/>
  <c r="Z107" i="11" s="1"/>
  <c r="Y107"/>
  <c r="AC149" i="4"/>
  <c r="AC107" i="11" s="1"/>
  <c r="Z148" i="4"/>
  <c r="Z106" i="11" s="1"/>
  <c r="Y106"/>
  <c r="AC148" i="4"/>
  <c r="Z147"/>
  <c r="Z105" i="11" s="1"/>
  <c r="Y105"/>
  <c r="AC147" i="4"/>
  <c r="AC146"/>
  <c r="Y104" i="11"/>
  <c r="Z146" i="4"/>
  <c r="Z104" i="11" s="1"/>
  <c r="Z145" i="4"/>
  <c r="Z103" i="11" s="1"/>
  <c r="Y103"/>
  <c r="AC145" i="4"/>
  <c r="AC103" i="11" s="1"/>
  <c r="Z144" i="4"/>
  <c r="Z102" i="11" s="1"/>
  <c r="Y102"/>
  <c r="AC144" i="4"/>
  <c r="Z143"/>
  <c r="Z101" i="11" s="1"/>
  <c r="Y101"/>
  <c r="AC143" i="4"/>
  <c r="AC142"/>
  <c r="Y100" i="11"/>
  <c r="Z142" i="4"/>
  <c r="Z100" i="11" s="1"/>
  <c r="Z141" i="4"/>
  <c r="Z99" i="11" s="1"/>
  <c r="Y99"/>
  <c r="AC141" i="4"/>
  <c r="AC99" i="11" s="1"/>
  <c r="Z140" i="4"/>
  <c r="Z98" i="11" s="1"/>
  <c r="Y98"/>
  <c r="AC140" i="4"/>
  <c r="Z139"/>
  <c r="Z97" i="11" s="1"/>
  <c r="Y97"/>
  <c r="AC139" i="4"/>
  <c r="Y95" i="11"/>
  <c r="Z123" i="4"/>
  <c r="Z95" i="11" s="1"/>
  <c r="AC123" i="4"/>
  <c r="Z122"/>
  <c r="Z94" i="11" s="1"/>
  <c r="AC122" i="4"/>
  <c r="AC94" i="11" s="1"/>
  <c r="Y94"/>
  <c r="Y93"/>
  <c r="AC121" i="4"/>
  <c r="Z121"/>
  <c r="Z93" i="11" s="1"/>
  <c r="Z120" i="4"/>
  <c r="Z92" i="11" s="1"/>
  <c r="AC120" i="4"/>
  <c r="Y92" i="11"/>
  <c r="Y91"/>
  <c r="AC119" i="4"/>
  <c r="Z119"/>
  <c r="Z91" i="11" s="1"/>
  <c r="Z118" i="4"/>
  <c r="Z90" i="11" s="1"/>
  <c r="Y90"/>
  <c r="AC118" i="4"/>
  <c r="AC90" i="11" s="1"/>
  <c r="Y89"/>
  <c r="Z117" i="4"/>
  <c r="Z89" i="11" s="1"/>
  <c r="AC117" i="4"/>
  <c r="Z116"/>
  <c r="Z88" i="11" s="1"/>
  <c r="AC116" i="4"/>
  <c r="Y88" i="11"/>
  <c r="Y87"/>
  <c r="AC115" i="4"/>
  <c r="Z115"/>
  <c r="Z87" i="11" s="1"/>
  <c r="Z114" i="4"/>
  <c r="Z86" i="11" s="1"/>
  <c r="Y86"/>
  <c r="AC114" i="4"/>
  <c r="AC86" i="11" s="1"/>
  <c r="Y85"/>
  <c r="Z113" i="4"/>
  <c r="Z85" i="11" s="1"/>
  <c r="AC113" i="4"/>
  <c r="Z112"/>
  <c r="Z84" i="11" s="1"/>
  <c r="Y84"/>
  <c r="AC112" i="4"/>
  <c r="Y83" i="11"/>
  <c r="Z111" i="4"/>
  <c r="Z83" i="11" s="1"/>
  <c r="AC111" i="4"/>
  <c r="Z110"/>
  <c r="Z82" i="11" s="1"/>
  <c r="Y82"/>
  <c r="AC110" i="4"/>
  <c r="Y81" i="11"/>
  <c r="Z109" i="4"/>
  <c r="Z81" i="11" s="1"/>
  <c r="AC109" i="4"/>
  <c r="Z108"/>
  <c r="Z80" i="11" s="1"/>
  <c r="Y80"/>
  <c r="AC108" i="4"/>
  <c r="Y79" i="11"/>
  <c r="Z107" i="4"/>
  <c r="Z79" i="11" s="1"/>
  <c r="AC107" i="4"/>
  <c r="Y77" i="11"/>
  <c r="AC105" i="4"/>
  <c r="Z105"/>
  <c r="Z77" i="11" s="1"/>
  <c r="Z104" i="4"/>
  <c r="Z76" i="11" s="1"/>
  <c r="Y76"/>
  <c r="AC104" i="4"/>
  <c r="Y75" i="11"/>
  <c r="Z103" i="4"/>
  <c r="Z75" i="11" s="1"/>
  <c r="AC103" i="4"/>
  <c r="Z102"/>
  <c r="Z74" i="11" s="1"/>
  <c r="AC102" i="4"/>
  <c r="AC74" i="11" s="1"/>
  <c r="Y74"/>
  <c r="Y73"/>
  <c r="AC101" i="4"/>
  <c r="Z101"/>
  <c r="Z73" i="11" s="1"/>
  <c r="AC100" i="4"/>
  <c r="Y72" i="11"/>
  <c r="Z100" i="4"/>
  <c r="Z72" i="11" s="1"/>
  <c r="Y71"/>
  <c r="AC99" i="4"/>
  <c r="Z99"/>
  <c r="Z71" i="11" s="1"/>
  <c r="Z84" i="4"/>
  <c r="Z69" i="11" s="1"/>
  <c r="Y69"/>
  <c r="AC84" i="4"/>
  <c r="AC83"/>
  <c r="Y68" i="11"/>
  <c r="Z83" i="4"/>
  <c r="Z68" i="11" s="1"/>
  <c r="Z82" i="4"/>
  <c r="Z67" i="11" s="1"/>
  <c r="Y67"/>
  <c r="AC82" i="4"/>
  <c r="Z81"/>
  <c r="Z66" i="11" s="1"/>
  <c r="Y66"/>
  <c r="AC81" i="4"/>
  <c r="Z80"/>
  <c r="Z65" i="11" s="1"/>
  <c r="Y65"/>
  <c r="AC80" i="4"/>
  <c r="AC79"/>
  <c r="Y64" i="11"/>
  <c r="Z79" i="4"/>
  <c r="Z64" i="11" s="1"/>
  <c r="Z78" i="4"/>
  <c r="Z63" i="11" s="1"/>
  <c r="Y63"/>
  <c r="AC78" i="4"/>
  <c r="Z77"/>
  <c r="Z62" i="11" s="1"/>
  <c r="Y62"/>
  <c r="AC77" i="4"/>
  <c r="Z76"/>
  <c r="Z61" i="11" s="1"/>
  <c r="Y61"/>
  <c r="AC76" i="4"/>
  <c r="AC75"/>
  <c r="Y60" i="11"/>
  <c r="Z75" i="4"/>
  <c r="Z60" i="11" s="1"/>
  <c r="Z74" i="4"/>
  <c r="Z59" i="11" s="1"/>
  <c r="Y59"/>
  <c r="AC74" i="4"/>
  <c r="Z73"/>
  <c r="Z58" i="11" s="1"/>
  <c r="Y58"/>
  <c r="AC73" i="4"/>
  <c r="Z72"/>
  <c r="Z57" i="11" s="1"/>
  <c r="Y57"/>
  <c r="AC72" i="4"/>
  <c r="AC71"/>
  <c r="Y56" i="11"/>
  <c r="Z71" i="4"/>
  <c r="Z56" i="11" s="1"/>
  <c r="Z70" i="4"/>
  <c r="Z55" i="11" s="1"/>
  <c r="Y55"/>
  <c r="AC70" i="4"/>
  <c r="AC55" i="11" s="1"/>
  <c r="Z69" i="4"/>
  <c r="Z54" i="11" s="1"/>
  <c r="Y54"/>
  <c r="AC69" i="4"/>
  <c r="Z68"/>
  <c r="Z53" i="11" s="1"/>
  <c r="Y53"/>
  <c r="AC68" i="4"/>
  <c r="AC67"/>
  <c r="Y52" i="11"/>
  <c r="Z67" i="4"/>
  <c r="Z52" i="11" s="1"/>
  <c r="Z66" i="4"/>
  <c r="Z51" i="11" s="1"/>
  <c r="Y51"/>
  <c r="AC66" i="4"/>
  <c r="AC51" i="11" s="1"/>
  <c r="Z65" i="4"/>
  <c r="Z50" i="11" s="1"/>
  <c r="Y50"/>
  <c r="AC65" i="4"/>
  <c r="Z64"/>
  <c r="Z49" i="11" s="1"/>
  <c r="Y49"/>
  <c r="AC64" i="4"/>
  <c r="AC63"/>
  <c r="Y48" i="11"/>
  <c r="Z63" i="4"/>
  <c r="Z48" i="11" s="1"/>
  <c r="Z62" i="4"/>
  <c r="Z47" i="11" s="1"/>
  <c r="Y47"/>
  <c r="AC62" i="4"/>
  <c r="AC47" i="11" s="1"/>
  <c r="Z61" i="4"/>
  <c r="Z46" i="11" s="1"/>
  <c r="Y46"/>
  <c r="AC61" i="4"/>
  <c r="Z60"/>
  <c r="Z45" i="11" s="1"/>
  <c r="Y45"/>
  <c r="AC60" i="4"/>
  <c r="AC59"/>
  <c r="Y44" i="11"/>
  <c r="Z59" i="4"/>
  <c r="Z44" i="11" s="1"/>
  <c r="Z58" i="4"/>
  <c r="Z43" i="11" s="1"/>
  <c r="Y43"/>
  <c r="AC58" i="4"/>
  <c r="AC43" i="11" s="1"/>
  <c r="Z57" i="4"/>
  <c r="Z42" i="11" s="1"/>
  <c r="Y42"/>
  <c r="AC57" i="4"/>
  <c r="Z56"/>
  <c r="Z41" i="11" s="1"/>
  <c r="Y41"/>
  <c r="AC56" i="4"/>
  <c r="AC41" i="11" s="1"/>
  <c r="Z40" i="4"/>
  <c r="Z39" i="11" s="1"/>
  <c r="Y39"/>
  <c r="Z39" i="4"/>
  <c r="Z38" i="11" s="1"/>
  <c r="AC39" i="4"/>
  <c r="Y38" i="11"/>
  <c r="Z38" i="4"/>
  <c r="Z37" i="11" s="1"/>
  <c r="Y37"/>
  <c r="Z37" i="4"/>
  <c r="Z36" i="11" s="1"/>
  <c r="Y36"/>
  <c r="Z36" i="4"/>
  <c r="Z35" i="11" s="1"/>
  <c r="Y35"/>
  <c r="Z35" i="4"/>
  <c r="Z34" i="11" s="1"/>
  <c r="Y34"/>
  <c r="AC35" i="4"/>
  <c r="Z34"/>
  <c r="Z33" i="11" s="1"/>
  <c r="Y33"/>
  <c r="Z33" i="4"/>
  <c r="Z32" i="11" s="1"/>
  <c r="Y32"/>
  <c r="Z32" i="4"/>
  <c r="Z31" i="11" s="1"/>
  <c r="Y31"/>
  <c r="Z31" i="4"/>
  <c r="Z30" i="11" s="1"/>
  <c r="AC31" i="4"/>
  <c r="Y30" i="11"/>
  <c r="Z30" i="4"/>
  <c r="Z29" i="11" s="1"/>
  <c r="Y29"/>
  <c r="AC30" i="4"/>
  <c r="Z29"/>
  <c r="Z28" i="11" s="1"/>
  <c r="AC29" i="4"/>
  <c r="Y28" i="11"/>
  <c r="Y27"/>
  <c r="AC28" i="4"/>
  <c r="Z28"/>
  <c r="Z27" i="11" s="1"/>
  <c r="Z27" i="4"/>
  <c r="Z26" i="11" s="1"/>
  <c r="Y26"/>
  <c r="Z26" i="4"/>
  <c r="Z25" i="11" s="1"/>
  <c r="Y25"/>
  <c r="AC26" i="4"/>
  <c r="Z25"/>
  <c r="Z24" i="11" s="1"/>
  <c r="Y24"/>
  <c r="Y23"/>
  <c r="Z24" i="4"/>
  <c r="Z23" i="11" s="1"/>
  <c r="AC24" i="4"/>
  <c r="Z23"/>
  <c r="Z22" i="11" s="1"/>
  <c r="Y22"/>
  <c r="Z22" i="4"/>
  <c r="Z21" i="11" s="1"/>
  <c r="Y21"/>
  <c r="AC22" i="4"/>
  <c r="Z21"/>
  <c r="Z20" i="11" s="1"/>
  <c r="Y20"/>
  <c r="Z20" i="4"/>
  <c r="Z19" i="11" s="1"/>
  <c r="Y19"/>
  <c r="Z19" i="4"/>
  <c r="Z18" i="11" s="1"/>
  <c r="Y18"/>
  <c r="Z18" i="4"/>
  <c r="Z17" i="11" s="1"/>
  <c r="Y17"/>
  <c r="Z17" i="4"/>
  <c r="Z16" i="11" s="1"/>
  <c r="Y16"/>
  <c r="Z16" i="4"/>
  <c r="Z15" i="11" s="1"/>
  <c r="Y15"/>
  <c r="Z15" i="4"/>
  <c r="Z14" i="11" s="1"/>
  <c r="Y14"/>
  <c r="Z14" i="4"/>
  <c r="Z13" i="11" s="1"/>
  <c r="Y13"/>
  <c r="Z13" i="4"/>
  <c r="Z12" i="11" s="1"/>
  <c r="Y12"/>
  <c r="O295"/>
  <c r="P422" i="4"/>
  <c r="P295" i="11" s="1"/>
  <c r="U422" i="4"/>
  <c r="P421"/>
  <c r="P294" i="11" s="1"/>
  <c r="O294"/>
  <c r="U421" i="4"/>
  <c r="O293" i="11"/>
  <c r="U420" i="4"/>
  <c r="P420"/>
  <c r="P293" i="11" s="1"/>
  <c r="P419" i="4"/>
  <c r="P292" i="11" s="1"/>
  <c r="U419" i="4"/>
  <c r="V419" s="1"/>
  <c r="V292" i="11" s="1"/>
  <c r="O292"/>
  <c r="O291"/>
  <c r="P418" i="4"/>
  <c r="P291" i="11" s="1"/>
  <c r="U418" i="4"/>
  <c r="P417"/>
  <c r="P290" i="11" s="1"/>
  <c r="O290"/>
  <c r="U417" i="4"/>
  <c r="O289" i="11"/>
  <c r="U416" i="4"/>
  <c r="P416"/>
  <c r="P289" i="11" s="1"/>
  <c r="P415" i="4"/>
  <c r="P288" i="11" s="1"/>
  <c r="U415" i="4"/>
  <c r="O288" i="11"/>
  <c r="O287"/>
  <c r="P414" i="4"/>
  <c r="P287" i="11" s="1"/>
  <c r="U414" i="4"/>
  <c r="P413"/>
  <c r="P286" i="11" s="1"/>
  <c r="O286"/>
  <c r="U413" i="4"/>
  <c r="P412"/>
  <c r="P285" i="11" s="1"/>
  <c r="O285"/>
  <c r="U412" i="4"/>
  <c r="U411"/>
  <c r="O284" i="11"/>
  <c r="P411" i="4"/>
  <c r="P284" i="11" s="1"/>
  <c r="P410" i="4"/>
  <c r="P283" i="11" s="1"/>
  <c r="O283"/>
  <c r="U410" i="4"/>
  <c r="P409"/>
  <c r="P282" i="11" s="1"/>
  <c r="O282"/>
  <c r="U409" i="4"/>
  <c r="P408"/>
  <c r="P281" i="11" s="1"/>
  <c r="O281"/>
  <c r="U408" i="4"/>
  <c r="U407"/>
  <c r="O280" i="11"/>
  <c r="P407" i="4"/>
  <c r="P280" i="11" s="1"/>
  <c r="P406" i="4"/>
  <c r="P279" i="11" s="1"/>
  <c r="O279"/>
  <c r="U406" i="4"/>
  <c r="P405"/>
  <c r="P278" i="11" s="1"/>
  <c r="O278"/>
  <c r="U405" i="4"/>
  <c r="P404"/>
  <c r="P277" i="11" s="1"/>
  <c r="O277"/>
  <c r="U404" i="4"/>
  <c r="U403"/>
  <c r="O276" i="11"/>
  <c r="P403" i="4"/>
  <c r="P276" i="11" s="1"/>
  <c r="P402" i="4"/>
  <c r="P275" i="11" s="1"/>
  <c r="O275"/>
  <c r="U402" i="4"/>
  <c r="AE402" s="1"/>
  <c r="AE275" i="11" s="1"/>
  <c r="P401" i="4"/>
  <c r="P274" i="11" s="1"/>
  <c r="O274"/>
  <c r="U401" i="4"/>
  <c r="P400"/>
  <c r="P273" i="11" s="1"/>
  <c r="O273"/>
  <c r="U400" i="4"/>
  <c r="AE400" s="1"/>
  <c r="AE273" i="11" s="1"/>
  <c r="U399" i="4"/>
  <c r="O272" i="11"/>
  <c r="P399" i="4"/>
  <c r="P272" i="11" s="1"/>
  <c r="P398" i="4"/>
  <c r="P271" i="11" s="1"/>
  <c r="O271"/>
  <c r="U398" i="4"/>
  <c r="AE398" s="1"/>
  <c r="AE271" i="11" s="1"/>
  <c r="P397" i="4"/>
  <c r="P270" i="11" s="1"/>
  <c r="O270"/>
  <c r="U397" i="4"/>
  <c r="P396"/>
  <c r="P269" i="11" s="1"/>
  <c r="O269"/>
  <c r="P379" i="4"/>
  <c r="P267" i="11" s="1"/>
  <c r="O267"/>
  <c r="U379" i="4"/>
  <c r="V379" s="1"/>
  <c r="V267" i="11" s="1"/>
  <c r="P378" i="4"/>
  <c r="P266" i="11" s="1"/>
  <c r="O266"/>
  <c r="U378" i="4"/>
  <c r="P377"/>
  <c r="P265" i="11" s="1"/>
  <c r="O265"/>
  <c r="U377" i="4"/>
  <c r="U376"/>
  <c r="O264" i="11"/>
  <c r="P376" i="4"/>
  <c r="P264" i="11" s="1"/>
  <c r="P375" i="4"/>
  <c r="P263" i="11" s="1"/>
  <c r="O263"/>
  <c r="U375" i="4"/>
  <c r="V375" s="1"/>
  <c r="V263" i="11" s="1"/>
  <c r="P374" i="4"/>
  <c r="P262" i="11" s="1"/>
  <c r="O262"/>
  <c r="U374" i="4"/>
  <c r="P373"/>
  <c r="P261" i="11" s="1"/>
  <c r="O261"/>
  <c r="U373" i="4"/>
  <c r="U372"/>
  <c r="O260" i="11"/>
  <c r="P372" i="4"/>
  <c r="P260" i="11" s="1"/>
  <c r="P371" i="4"/>
  <c r="P259" i="11" s="1"/>
  <c r="O259"/>
  <c r="U371" i="4"/>
  <c r="P370"/>
  <c r="P258" i="11" s="1"/>
  <c r="O258"/>
  <c r="U370" i="4"/>
  <c r="O257" i="11"/>
  <c r="P369" i="4"/>
  <c r="P257" i="11" s="1"/>
  <c r="U369" i="4"/>
  <c r="P368"/>
  <c r="P256" i="11" s="1"/>
  <c r="O256"/>
  <c r="U368" i="4"/>
  <c r="O255" i="11"/>
  <c r="U367" i="4"/>
  <c r="P367"/>
  <c r="P255" i="11" s="1"/>
  <c r="P366" i="4"/>
  <c r="P254" i="11" s="1"/>
  <c r="U366" i="4"/>
  <c r="V366" s="1"/>
  <c r="V254" i="11" s="1"/>
  <c r="O254"/>
  <c r="O253"/>
  <c r="P365" i="4"/>
  <c r="P253" i="11" s="1"/>
  <c r="U365" i="4"/>
  <c r="P364"/>
  <c r="P252" i="11" s="1"/>
  <c r="O252"/>
  <c r="U364" i="4"/>
  <c r="O251" i="11"/>
  <c r="U363" i="4"/>
  <c r="P363"/>
  <c r="P251" i="11" s="1"/>
  <c r="P362" i="4"/>
  <c r="P250" i="11" s="1"/>
  <c r="U362" i="4"/>
  <c r="V362" s="1"/>
  <c r="V250" i="11" s="1"/>
  <c r="O250"/>
  <c r="O249"/>
  <c r="P361" i="4"/>
  <c r="P249" i="11" s="1"/>
  <c r="U361" i="4"/>
  <c r="P360"/>
  <c r="P248" i="11" s="1"/>
  <c r="O248"/>
  <c r="U360" i="4"/>
  <c r="O247" i="11"/>
  <c r="U359" i="4"/>
  <c r="P359"/>
  <c r="P247" i="11" s="1"/>
  <c r="P358" i="4"/>
  <c r="P246" i="11" s="1"/>
  <c r="U358" i="4"/>
  <c r="V358" s="1"/>
  <c r="O246" i="11"/>
  <c r="O245"/>
  <c r="P357" i="4"/>
  <c r="P245" i="11" s="1"/>
  <c r="U357" i="4"/>
  <c r="P356"/>
  <c r="P244" i="11" s="1"/>
  <c r="O244"/>
  <c r="U356" i="4"/>
  <c r="O243" i="11"/>
  <c r="U355" i="4"/>
  <c r="P355"/>
  <c r="P243" i="11" s="1"/>
  <c r="P354" i="4"/>
  <c r="P242" i="11" s="1"/>
  <c r="U354" i="4"/>
  <c r="V354" s="1"/>
  <c r="V242" i="11" s="1"/>
  <c r="O242"/>
  <c r="O241"/>
  <c r="P353" i="4"/>
  <c r="P241" i="11" s="1"/>
  <c r="U353" i="4"/>
  <c r="P352"/>
  <c r="P240" i="11" s="1"/>
  <c r="O240"/>
  <c r="U352" i="4"/>
  <c r="P336"/>
  <c r="P238" i="11" s="1"/>
  <c r="U336" i="4"/>
  <c r="O238" i="11"/>
  <c r="O237"/>
  <c r="P335" i="4"/>
  <c r="P237" i="11" s="1"/>
  <c r="U335" i="4"/>
  <c r="P334"/>
  <c r="P236" i="11" s="1"/>
  <c r="O236"/>
  <c r="U334" i="4"/>
  <c r="O235" i="11"/>
  <c r="U333" i="4"/>
  <c r="P333"/>
  <c r="P235" i="11" s="1"/>
  <c r="P332" i="4"/>
  <c r="P234" i="11" s="1"/>
  <c r="U332" i="4"/>
  <c r="O234" i="11"/>
  <c r="P331" i="4"/>
  <c r="P233" i="11" s="1"/>
  <c r="P330" i="4"/>
  <c r="P232" i="11" s="1"/>
  <c r="U330" i="4"/>
  <c r="O232" i="11"/>
  <c r="O231"/>
  <c r="P329" i="4"/>
  <c r="P231" i="11" s="1"/>
  <c r="U329" i="4"/>
  <c r="P328"/>
  <c r="P230" i="11" s="1"/>
  <c r="O230"/>
  <c r="U328" i="4"/>
  <c r="V328" s="1"/>
  <c r="V230" i="11" s="1"/>
  <c r="O229"/>
  <c r="U327" i="4"/>
  <c r="P327"/>
  <c r="P229" i="11" s="1"/>
  <c r="P326" i="4"/>
  <c r="P228" i="11" s="1"/>
  <c r="U326" i="4"/>
  <c r="O228" i="11"/>
  <c r="O227"/>
  <c r="P325" i="4"/>
  <c r="P227" i="11" s="1"/>
  <c r="U325" i="4"/>
  <c r="P324"/>
  <c r="P226" i="11" s="1"/>
  <c r="O226"/>
  <c r="U324" i="4"/>
  <c r="V324" s="1"/>
  <c r="O225" i="11"/>
  <c r="U323" i="4"/>
  <c r="P323"/>
  <c r="P225" i="11" s="1"/>
  <c r="P322" i="4"/>
  <c r="P224" i="11" s="1"/>
  <c r="U322" i="4"/>
  <c r="O224" i="11"/>
  <c r="O223"/>
  <c r="P321" i="4"/>
  <c r="P223" i="11" s="1"/>
  <c r="U321" i="4"/>
  <c r="P320"/>
  <c r="P222" i="11" s="1"/>
  <c r="O222"/>
  <c r="U320" i="4"/>
  <c r="V320" s="1"/>
  <c r="V222" i="11" s="1"/>
  <c r="O221"/>
  <c r="U319" i="4"/>
  <c r="P319"/>
  <c r="P221" i="11" s="1"/>
  <c r="P318" i="4"/>
  <c r="P220" i="11" s="1"/>
  <c r="U318" i="4"/>
  <c r="O220" i="11"/>
  <c r="O219"/>
  <c r="P317" i="4"/>
  <c r="P219" i="11" s="1"/>
  <c r="U317" i="4"/>
  <c r="P316"/>
  <c r="P218" i="11" s="1"/>
  <c r="O218"/>
  <c r="U316" i="4"/>
  <c r="V316" s="1"/>
  <c r="O217" i="11"/>
  <c r="U315" i="4"/>
  <c r="P315"/>
  <c r="P217" i="11" s="1"/>
  <c r="P314" i="4"/>
  <c r="P216" i="11" s="1"/>
  <c r="U314" i="4"/>
  <c r="O216" i="11"/>
  <c r="O215"/>
  <c r="P313" i="4"/>
  <c r="P215" i="11" s="1"/>
  <c r="U313" i="4"/>
  <c r="P312"/>
  <c r="P214" i="11" s="1"/>
  <c r="O214"/>
  <c r="U312" i="4"/>
  <c r="V312" s="1"/>
  <c r="V214" i="11" s="1"/>
  <c r="O213"/>
  <c r="U311" i="4"/>
  <c r="P311"/>
  <c r="P213" i="11" s="1"/>
  <c r="P310" i="4"/>
  <c r="P212" i="11" s="1"/>
  <c r="U310" i="4"/>
  <c r="O212" i="11"/>
  <c r="U294" i="4"/>
  <c r="O210" i="11"/>
  <c r="P294" i="4"/>
  <c r="P210" i="11" s="1"/>
  <c r="P293" i="4"/>
  <c r="P209" i="11" s="1"/>
  <c r="O209"/>
  <c r="U293" i="4"/>
  <c r="P292"/>
  <c r="P208" i="11" s="1"/>
  <c r="O208"/>
  <c r="U292" i="4"/>
  <c r="P291"/>
  <c r="P207" i="11" s="1"/>
  <c r="O207"/>
  <c r="U291" i="4"/>
  <c r="U290"/>
  <c r="O206" i="11"/>
  <c r="P290" i="4"/>
  <c r="P206" i="11" s="1"/>
  <c r="P289" i="4"/>
  <c r="P205" i="11" s="1"/>
  <c r="O205"/>
  <c r="U289" i="4"/>
  <c r="P288"/>
  <c r="P204" i="11" s="1"/>
  <c r="O204"/>
  <c r="U288" i="4"/>
  <c r="P287"/>
  <c r="P203" i="11" s="1"/>
  <c r="O203"/>
  <c r="U287" i="4"/>
  <c r="U286"/>
  <c r="O202" i="11"/>
  <c r="P286" i="4"/>
  <c r="P202" i="11" s="1"/>
  <c r="O201"/>
  <c r="P285" i="4"/>
  <c r="P201" i="11" s="1"/>
  <c r="U285" i="4"/>
  <c r="P284"/>
  <c r="P200" i="11" s="1"/>
  <c r="O200"/>
  <c r="O199"/>
  <c r="P283" i="4"/>
  <c r="P199" i="11" s="1"/>
  <c r="U283" i="4"/>
  <c r="P282"/>
  <c r="P198" i="11" s="1"/>
  <c r="O198"/>
  <c r="U282" i="4"/>
  <c r="V282" s="1"/>
  <c r="V198" i="11" s="1"/>
  <c r="O197"/>
  <c r="U281" i="4"/>
  <c r="P281"/>
  <c r="P197" i="11" s="1"/>
  <c r="P280" i="4"/>
  <c r="P196" i="11" s="1"/>
  <c r="U280" i="4"/>
  <c r="O196" i="11"/>
  <c r="O195"/>
  <c r="P279" i="4"/>
  <c r="P195" i="11" s="1"/>
  <c r="U279" i="4"/>
  <c r="P278"/>
  <c r="P194" i="11" s="1"/>
  <c r="O194"/>
  <c r="U278" i="4"/>
  <c r="V278" s="1"/>
  <c r="V194" i="11" s="1"/>
  <c r="O193"/>
  <c r="U277" i="4"/>
  <c r="P277"/>
  <c r="P193" i="11" s="1"/>
  <c r="P276" i="4"/>
  <c r="P192" i="11" s="1"/>
  <c r="U276" i="4"/>
  <c r="O192" i="11"/>
  <c r="O191"/>
  <c r="P275" i="4"/>
  <c r="P191" i="11" s="1"/>
  <c r="U275" i="4"/>
  <c r="P274"/>
  <c r="P190" i="11" s="1"/>
  <c r="O190"/>
  <c r="U274" i="4"/>
  <c r="V274" s="1"/>
  <c r="V190" i="11" s="1"/>
  <c r="O189"/>
  <c r="U273" i="4"/>
  <c r="P273"/>
  <c r="P189" i="11" s="1"/>
  <c r="P272" i="4"/>
  <c r="P188" i="11" s="1"/>
  <c r="U272" i="4"/>
  <c r="O188" i="11"/>
  <c r="O187"/>
  <c r="P271" i="4"/>
  <c r="P187" i="11" s="1"/>
  <c r="U271" i="4"/>
  <c r="P270"/>
  <c r="P186" i="11" s="1"/>
  <c r="O186"/>
  <c r="U270" i="4"/>
  <c r="V270" s="1"/>
  <c r="V186" i="11" s="1"/>
  <c r="O185"/>
  <c r="U269" i="4"/>
  <c r="P269"/>
  <c r="P185" i="11" s="1"/>
  <c r="P268" i="4"/>
  <c r="P184" i="11" s="1"/>
  <c r="U268" i="4"/>
  <c r="O184" i="11"/>
  <c r="P252" i="4"/>
  <c r="P182" i="11" s="1"/>
  <c r="O182"/>
  <c r="U252" i="4"/>
  <c r="P251"/>
  <c r="P181" i="11" s="1"/>
  <c r="O181"/>
  <c r="U251" i="4"/>
  <c r="U250"/>
  <c r="O180" i="11"/>
  <c r="P250" i="4"/>
  <c r="P180" i="11" s="1"/>
  <c r="P249" i="4"/>
  <c r="P179" i="11" s="1"/>
  <c r="O179"/>
  <c r="U249" i="4"/>
  <c r="P248"/>
  <c r="P178" i="11" s="1"/>
  <c r="O178"/>
  <c r="U248" i="4"/>
  <c r="P247"/>
  <c r="P177" i="11" s="1"/>
  <c r="O177"/>
  <c r="U247" i="4"/>
  <c r="U246"/>
  <c r="O176" i="11"/>
  <c r="P246" i="4"/>
  <c r="P176" i="11" s="1"/>
  <c r="P245" i="4"/>
  <c r="P175" i="11" s="1"/>
  <c r="O175"/>
  <c r="U245" i="4"/>
  <c r="V245" s="1"/>
  <c r="V175" i="11" s="1"/>
  <c r="P244" i="4"/>
  <c r="P174" i="11" s="1"/>
  <c r="O174"/>
  <c r="U244" i="4"/>
  <c r="P243"/>
  <c r="P173" i="11" s="1"/>
  <c r="O173"/>
  <c r="U243" i="4"/>
  <c r="U242"/>
  <c r="O172" i="11"/>
  <c r="P242" i="4"/>
  <c r="P172" i="11" s="1"/>
  <c r="P241" i="4"/>
  <c r="P171" i="11" s="1"/>
  <c r="O171"/>
  <c r="U241" i="4"/>
  <c r="P240"/>
  <c r="P170" i="11" s="1"/>
  <c r="O170"/>
  <c r="U240" i="4"/>
  <c r="P239"/>
  <c r="P169" i="11" s="1"/>
  <c r="O169"/>
  <c r="U239" i="4"/>
  <c r="U238"/>
  <c r="O168" i="11"/>
  <c r="P238" i="4"/>
  <c r="P168" i="11" s="1"/>
  <c r="P237" i="4"/>
  <c r="P167" i="11" s="1"/>
  <c r="O167"/>
  <c r="U237" i="4"/>
  <c r="P236"/>
  <c r="P166" i="11" s="1"/>
  <c r="O166"/>
  <c r="U236" i="4"/>
  <c r="P235"/>
  <c r="P165" i="11" s="1"/>
  <c r="O165"/>
  <c r="U235" i="4"/>
  <c r="U234"/>
  <c r="O164" i="11"/>
  <c r="P234" i="4"/>
  <c r="P164" i="11" s="1"/>
  <c r="P233" i="4"/>
  <c r="P163" i="11" s="1"/>
  <c r="O163"/>
  <c r="U233" i="4"/>
  <c r="P232"/>
  <c r="P162" i="11" s="1"/>
  <c r="O162"/>
  <c r="U232" i="4"/>
  <c r="P231"/>
  <c r="P161" i="11" s="1"/>
  <c r="O161"/>
  <c r="U231" i="4"/>
  <c r="U230"/>
  <c r="O160" i="11"/>
  <c r="P230" i="4"/>
  <c r="P160" i="11" s="1"/>
  <c r="P229" i="4"/>
  <c r="P159" i="11" s="1"/>
  <c r="O159"/>
  <c r="U229" i="4"/>
  <c r="V229" s="1"/>
  <c r="V159" i="11" s="1"/>
  <c r="P228" i="4"/>
  <c r="P158" i="11" s="1"/>
  <c r="O158"/>
  <c r="U228" i="4"/>
  <c r="P227"/>
  <c r="P157" i="11" s="1"/>
  <c r="O157"/>
  <c r="U227" i="4"/>
  <c r="U226"/>
  <c r="O156" i="11"/>
  <c r="P226" i="4"/>
  <c r="P156" i="11" s="1"/>
  <c r="P210" i="4"/>
  <c r="P154" i="11" s="1"/>
  <c r="O154"/>
  <c r="U210" i="4"/>
  <c r="P209"/>
  <c r="P153" i="11" s="1"/>
  <c r="O153"/>
  <c r="U209" i="4"/>
  <c r="U208"/>
  <c r="O152" i="11"/>
  <c r="P208" i="4"/>
  <c r="P152" i="11" s="1"/>
  <c r="P207" i="4"/>
  <c r="P151" i="11" s="1"/>
  <c r="O151"/>
  <c r="U207" i="4"/>
  <c r="P206"/>
  <c r="P150" i="11" s="1"/>
  <c r="O150"/>
  <c r="U206" i="4"/>
  <c r="P205"/>
  <c r="P149" i="11" s="1"/>
  <c r="O149"/>
  <c r="U205" i="4"/>
  <c r="U204"/>
  <c r="O148" i="11"/>
  <c r="P204" i="4"/>
  <c r="P148" i="11" s="1"/>
  <c r="P203" i="4"/>
  <c r="P147" i="11" s="1"/>
  <c r="O147"/>
  <c r="U203" i="4"/>
  <c r="P202"/>
  <c r="P146" i="11" s="1"/>
  <c r="O146"/>
  <c r="U202" i="4"/>
  <c r="P201"/>
  <c r="P145" i="11" s="1"/>
  <c r="O145"/>
  <c r="U201" i="4"/>
  <c r="U200"/>
  <c r="O144" i="11"/>
  <c r="P200" i="4"/>
  <c r="P144" i="11" s="1"/>
  <c r="O143"/>
  <c r="P199" i="4"/>
  <c r="P143" i="11" s="1"/>
  <c r="U199" i="4"/>
  <c r="P198"/>
  <c r="P142" i="11" s="1"/>
  <c r="O142"/>
  <c r="U198" i="4"/>
  <c r="O141" i="11"/>
  <c r="U197" i="4"/>
  <c r="P197"/>
  <c r="P141" i="11" s="1"/>
  <c r="P196" i="4"/>
  <c r="P140" i="11" s="1"/>
  <c r="U196" i="4"/>
  <c r="O140" i="11"/>
  <c r="O139"/>
  <c r="P195" i="4"/>
  <c r="P139" i="11" s="1"/>
  <c r="U195" i="4"/>
  <c r="P194"/>
  <c r="P138" i="11" s="1"/>
  <c r="O138"/>
  <c r="U194" i="4"/>
  <c r="O137" i="11"/>
  <c r="U193" i="4"/>
  <c r="P193"/>
  <c r="P137" i="11" s="1"/>
  <c r="P192" i="4"/>
  <c r="P136" i="11" s="1"/>
  <c r="U192" i="4"/>
  <c r="O136" i="11"/>
  <c r="O135"/>
  <c r="P191" i="4"/>
  <c r="P135" i="11" s="1"/>
  <c r="U191" i="4"/>
  <c r="P190"/>
  <c r="P134" i="11" s="1"/>
  <c r="O134"/>
  <c r="U190" i="4"/>
  <c r="O133" i="11"/>
  <c r="U189" i="4"/>
  <c r="P189"/>
  <c r="P133" i="11" s="1"/>
  <c r="P188" i="4"/>
  <c r="P132" i="11" s="1"/>
  <c r="U188" i="4"/>
  <c r="O132" i="11"/>
  <c r="O131"/>
  <c r="P187" i="4"/>
  <c r="P131" i="11" s="1"/>
  <c r="U187" i="4"/>
  <c r="P186"/>
  <c r="P130" i="11" s="1"/>
  <c r="O130"/>
  <c r="U186" i="4"/>
  <c r="O129" i="11"/>
  <c r="U185" i="4"/>
  <c r="P185"/>
  <c r="P129" i="11" s="1"/>
  <c r="P184" i="4"/>
  <c r="P128" i="11" s="1"/>
  <c r="U184" i="4"/>
  <c r="O128" i="11"/>
  <c r="O127"/>
  <c r="P183" i="4"/>
  <c r="P127" i="11" s="1"/>
  <c r="U183" i="4"/>
  <c r="P182"/>
  <c r="P126" i="11" s="1"/>
  <c r="O126"/>
  <c r="U182" i="4"/>
  <c r="V182" s="1"/>
  <c r="V126" i="11" s="1"/>
  <c r="U166" i="4"/>
  <c r="O124" i="11"/>
  <c r="P166" i="4"/>
  <c r="P124" i="11" s="1"/>
  <c r="P165" i="4"/>
  <c r="P123" i="11" s="1"/>
  <c r="O123"/>
  <c r="U165" i="4"/>
  <c r="P164"/>
  <c r="P122" i="11" s="1"/>
  <c r="O122"/>
  <c r="U164" i="4"/>
  <c r="P163"/>
  <c r="P121" i="11" s="1"/>
  <c r="O121"/>
  <c r="U163" i="4"/>
  <c r="V163" s="1"/>
  <c r="V121" i="11" s="1"/>
  <c r="U162" i="4"/>
  <c r="O120" i="11"/>
  <c r="P162" i="4"/>
  <c r="P120" i="11" s="1"/>
  <c r="P161" i="4"/>
  <c r="P119" i="11" s="1"/>
  <c r="O119"/>
  <c r="U161" i="4"/>
  <c r="P160"/>
  <c r="P118" i="11" s="1"/>
  <c r="O118"/>
  <c r="U160" i="4"/>
  <c r="P159"/>
  <c r="P117" i="11" s="1"/>
  <c r="O117"/>
  <c r="U159" i="4"/>
  <c r="V159" s="1"/>
  <c r="V117" i="11" s="1"/>
  <c r="U158" i="4"/>
  <c r="O116" i="11"/>
  <c r="P158" i="4"/>
  <c r="P116" i="11" s="1"/>
  <c r="P157" i="4"/>
  <c r="P115" i="11" s="1"/>
  <c r="O115"/>
  <c r="U157" i="4"/>
  <c r="P156"/>
  <c r="P114" i="11" s="1"/>
  <c r="O114"/>
  <c r="U156" i="4"/>
  <c r="P155"/>
  <c r="P113" i="11" s="1"/>
  <c r="O113"/>
  <c r="U155" i="4"/>
  <c r="U154"/>
  <c r="O112" i="11"/>
  <c r="P154" i="4"/>
  <c r="P112" i="11" s="1"/>
  <c r="P153" i="4"/>
  <c r="P111" i="11" s="1"/>
  <c r="O111"/>
  <c r="U153" i="4"/>
  <c r="P152"/>
  <c r="P110" i="11" s="1"/>
  <c r="O110"/>
  <c r="U152" i="4"/>
  <c r="P151"/>
  <c r="P109" i="11" s="1"/>
  <c r="O109"/>
  <c r="U151" i="4"/>
  <c r="U150"/>
  <c r="O108" i="11"/>
  <c r="P150" i="4"/>
  <c r="P108" i="11" s="1"/>
  <c r="P149" i="4"/>
  <c r="P107" i="11" s="1"/>
  <c r="O107"/>
  <c r="U149" i="4"/>
  <c r="P148"/>
  <c r="P106" i="11" s="1"/>
  <c r="O106"/>
  <c r="U148" i="4"/>
  <c r="P147"/>
  <c r="P105" i="11" s="1"/>
  <c r="O105"/>
  <c r="U147" i="4"/>
  <c r="U146"/>
  <c r="O104" i="11"/>
  <c r="P146" i="4"/>
  <c r="P104" i="11" s="1"/>
  <c r="P145" i="4"/>
  <c r="P103" i="11" s="1"/>
  <c r="O103"/>
  <c r="U145" i="4"/>
  <c r="P144"/>
  <c r="P102" i="11" s="1"/>
  <c r="O102"/>
  <c r="U144" i="4"/>
  <c r="P143"/>
  <c r="P101" i="11" s="1"/>
  <c r="O101"/>
  <c r="U143" i="4"/>
  <c r="U142"/>
  <c r="O100" i="11"/>
  <c r="P142" i="4"/>
  <c r="P100" i="11" s="1"/>
  <c r="P141" i="4"/>
  <c r="P99" i="11" s="1"/>
  <c r="O99"/>
  <c r="U141" i="4"/>
  <c r="P140"/>
  <c r="P98" i="11" s="1"/>
  <c r="O98"/>
  <c r="U140" i="4"/>
  <c r="P139"/>
  <c r="P97" i="11" s="1"/>
  <c r="O97"/>
  <c r="U139" i="4"/>
  <c r="O95" i="11"/>
  <c r="U123" i="4"/>
  <c r="P123"/>
  <c r="P95" i="11" s="1"/>
  <c r="P122" i="4"/>
  <c r="P94" i="11" s="1"/>
  <c r="U122" i="4"/>
  <c r="O94" i="11"/>
  <c r="U121" i="4"/>
  <c r="P121"/>
  <c r="P93" i="11" s="1"/>
  <c r="P120" i="4"/>
  <c r="P92" i="11" s="1"/>
  <c r="U120" i="4"/>
  <c r="O92" i="11"/>
  <c r="O91"/>
  <c r="P119" i="4"/>
  <c r="P91" i="11" s="1"/>
  <c r="U119" i="4"/>
  <c r="P118"/>
  <c r="P90" i="11" s="1"/>
  <c r="O90"/>
  <c r="U118" i="4"/>
  <c r="O89" i="11"/>
  <c r="U117" i="4"/>
  <c r="P117"/>
  <c r="P89" i="11" s="1"/>
  <c r="P116" i="4"/>
  <c r="P88" i="11" s="1"/>
  <c r="U116" i="4"/>
  <c r="O88" i="11"/>
  <c r="O87"/>
  <c r="P115" i="4"/>
  <c r="P87" i="11" s="1"/>
  <c r="U115" i="4"/>
  <c r="P114"/>
  <c r="P86" i="11" s="1"/>
  <c r="O86"/>
  <c r="U114" i="4"/>
  <c r="O85" i="11"/>
  <c r="U113" i="4"/>
  <c r="P113"/>
  <c r="P85" i="11" s="1"/>
  <c r="P112" i="4"/>
  <c r="P84" i="11" s="1"/>
  <c r="O84"/>
  <c r="U112" i="4"/>
  <c r="O83" i="11"/>
  <c r="U111" i="4"/>
  <c r="P111"/>
  <c r="P83" i="11" s="1"/>
  <c r="P110" i="4"/>
  <c r="P82" i="11" s="1"/>
  <c r="O82"/>
  <c r="U110" i="4"/>
  <c r="U109"/>
  <c r="V109" s="1"/>
  <c r="V81" i="11" s="1"/>
  <c r="O81"/>
  <c r="P108" i="4"/>
  <c r="P80" i="11" s="1"/>
  <c r="O80"/>
  <c r="U108" i="4"/>
  <c r="O79" i="11"/>
  <c r="U107" i="4"/>
  <c r="P107"/>
  <c r="P79" i="11" s="1"/>
  <c r="O77"/>
  <c r="U105" i="4"/>
  <c r="P105"/>
  <c r="P77" i="11" s="1"/>
  <c r="P104" i="4"/>
  <c r="P76" i="11" s="1"/>
  <c r="U104" i="4"/>
  <c r="O76" i="11"/>
  <c r="O75"/>
  <c r="P103" i="4"/>
  <c r="P75" i="11" s="1"/>
  <c r="U103" i="4"/>
  <c r="P102"/>
  <c r="P74" i="11" s="1"/>
  <c r="O74"/>
  <c r="U102" i="4"/>
  <c r="O73" i="11"/>
  <c r="U101" i="4"/>
  <c r="P101"/>
  <c r="P73" i="11" s="1"/>
  <c r="P100" i="4"/>
  <c r="P72" i="11" s="1"/>
  <c r="O72"/>
  <c r="U100" i="4"/>
  <c r="P99"/>
  <c r="P71" i="11" s="1"/>
  <c r="O71"/>
  <c r="U99" i="4"/>
  <c r="P84"/>
  <c r="P69" i="11" s="1"/>
  <c r="O69"/>
  <c r="U84" i="4"/>
  <c r="U83"/>
  <c r="O68" i="11"/>
  <c r="P83" i="4"/>
  <c r="P68" i="11" s="1"/>
  <c r="P82" i="4"/>
  <c r="P67" i="11" s="1"/>
  <c r="O67"/>
  <c r="U82" i="4"/>
  <c r="P81"/>
  <c r="P66" i="11" s="1"/>
  <c r="P80" i="4"/>
  <c r="P65" i="11" s="1"/>
  <c r="O65"/>
  <c r="U80" i="4"/>
  <c r="P79"/>
  <c r="P64" i="11" s="1"/>
  <c r="O64"/>
  <c r="U79" i="4"/>
  <c r="P78"/>
  <c r="P63" i="11" s="1"/>
  <c r="O63"/>
  <c r="U78" i="4"/>
  <c r="U77"/>
  <c r="O62" i="11"/>
  <c r="P77" i="4"/>
  <c r="P62" i="11" s="1"/>
  <c r="P76" i="4"/>
  <c r="P61" i="11" s="1"/>
  <c r="O61"/>
  <c r="U76" i="4"/>
  <c r="P75"/>
  <c r="P60" i="11" s="1"/>
  <c r="O60"/>
  <c r="U75" i="4"/>
  <c r="P74"/>
  <c r="P59" i="11" s="1"/>
  <c r="O59"/>
  <c r="U74" i="4"/>
  <c r="U73"/>
  <c r="O58" i="11"/>
  <c r="P73" i="4"/>
  <c r="P58" i="11" s="1"/>
  <c r="P72" i="4"/>
  <c r="P57" i="11" s="1"/>
  <c r="O57"/>
  <c r="U72" i="4"/>
  <c r="P71"/>
  <c r="P56" i="11" s="1"/>
  <c r="O56"/>
  <c r="U71" i="4"/>
  <c r="P70"/>
  <c r="P55" i="11" s="1"/>
  <c r="O55"/>
  <c r="U70" i="4"/>
  <c r="U69"/>
  <c r="O54" i="11"/>
  <c r="P69" i="4"/>
  <c r="P54" i="11" s="1"/>
  <c r="P68" i="4"/>
  <c r="P53" i="11" s="1"/>
  <c r="O53"/>
  <c r="U68" i="4"/>
  <c r="P67"/>
  <c r="P52" i="11" s="1"/>
  <c r="O52"/>
  <c r="U67" i="4"/>
  <c r="P66"/>
  <c r="P51" i="11" s="1"/>
  <c r="O51"/>
  <c r="U66" i="4"/>
  <c r="U65"/>
  <c r="O50" i="11"/>
  <c r="P65" i="4"/>
  <c r="P50" i="11" s="1"/>
  <c r="P64" i="4"/>
  <c r="P49" i="11" s="1"/>
  <c r="O49"/>
  <c r="U64" i="4"/>
  <c r="P63"/>
  <c r="P48" i="11" s="1"/>
  <c r="O48"/>
  <c r="U63" i="4"/>
  <c r="P62"/>
  <c r="P47" i="11" s="1"/>
  <c r="O47"/>
  <c r="U62" i="4"/>
  <c r="U61"/>
  <c r="O46" i="11"/>
  <c r="P61" i="4"/>
  <c r="P46" i="11" s="1"/>
  <c r="P60" i="4"/>
  <c r="P45" i="11" s="1"/>
  <c r="O45"/>
  <c r="U60" i="4"/>
  <c r="P59"/>
  <c r="P44" i="11" s="1"/>
  <c r="O44"/>
  <c r="U59" i="4"/>
  <c r="P58"/>
  <c r="P43" i="11" s="1"/>
  <c r="O43"/>
  <c r="U58" i="4"/>
  <c r="U57"/>
  <c r="O42" i="11"/>
  <c r="P57" i="4"/>
  <c r="P42" i="11" s="1"/>
  <c r="P56" i="4"/>
  <c r="P41" i="11" s="1"/>
  <c r="O41"/>
  <c r="U56" i="4"/>
  <c r="P40"/>
  <c r="P39" i="11" s="1"/>
  <c r="O39"/>
  <c r="P39" i="4"/>
  <c r="P38" i="11" s="1"/>
  <c r="O38"/>
  <c r="U39" i="4"/>
  <c r="P38"/>
  <c r="P37" i="11" s="1"/>
  <c r="O37"/>
  <c r="P37" i="4"/>
  <c r="P36" i="11" s="1"/>
  <c r="O36"/>
  <c r="P36" i="4"/>
  <c r="P35" i="11" s="1"/>
  <c r="O35"/>
  <c r="P35" i="4"/>
  <c r="P34" i="11" s="1"/>
  <c r="O34"/>
  <c r="U35" i="4"/>
  <c r="P34"/>
  <c r="P33" i="11" s="1"/>
  <c r="O33"/>
  <c r="P33" i="4"/>
  <c r="P32" i="11" s="1"/>
  <c r="O32"/>
  <c r="P32" i="4"/>
  <c r="P31" i="11" s="1"/>
  <c r="O31"/>
  <c r="P31" i="4"/>
  <c r="P30" i="11" s="1"/>
  <c r="O30"/>
  <c r="U31" i="4"/>
  <c r="P30"/>
  <c r="P29" i="11" s="1"/>
  <c r="O29"/>
  <c r="U30" i="4"/>
  <c r="P29"/>
  <c r="P28" i="11" s="1"/>
  <c r="O28"/>
  <c r="U29" i="4"/>
  <c r="O27" i="11"/>
  <c r="U28" i="4"/>
  <c r="P28"/>
  <c r="P27" i="11" s="1"/>
  <c r="P26" i="4"/>
  <c r="P25" i="11" s="1"/>
  <c r="O25"/>
  <c r="U26" i="4"/>
  <c r="AE26" s="1"/>
  <c r="AE25" i="11" s="1"/>
  <c r="P25" i="4"/>
  <c r="P24" i="11" s="1"/>
  <c r="O24"/>
  <c r="O23"/>
  <c r="P24" i="4"/>
  <c r="P23" i="11" s="1"/>
  <c r="U24" i="4"/>
  <c r="P23"/>
  <c r="P22" i="11" s="1"/>
  <c r="O22"/>
  <c r="P22" i="4"/>
  <c r="P21" i="11" s="1"/>
  <c r="O21"/>
  <c r="U22" i="4"/>
  <c r="O20" i="11"/>
  <c r="P20" i="4"/>
  <c r="P19" i="11" s="1"/>
  <c r="O19"/>
  <c r="P19" i="4"/>
  <c r="P18" i="11" s="1"/>
  <c r="O18"/>
  <c r="P18" i="4"/>
  <c r="P17" i="11" s="1"/>
  <c r="O17"/>
  <c r="P17" i="4"/>
  <c r="P16" i="11" s="1"/>
  <c r="O16"/>
  <c r="P16" i="4"/>
  <c r="P15" i="11" s="1"/>
  <c r="O15"/>
  <c r="P15" i="4"/>
  <c r="P14" i="11" s="1"/>
  <c r="O14"/>
  <c r="P14" i="4"/>
  <c r="P13" i="11" s="1"/>
  <c r="O13"/>
  <c r="P13" i="4"/>
  <c r="P12" i="11" s="1"/>
  <c r="O12"/>
  <c r="AA78"/>
  <c r="AB106" i="4"/>
  <c r="AB78" i="11" s="1"/>
  <c r="Y78"/>
  <c r="Z106" i="4"/>
  <c r="Z78" i="11" s="1"/>
  <c r="W78"/>
  <c r="AC106" i="4"/>
  <c r="X106"/>
  <c r="X78" i="11" s="1"/>
  <c r="S78"/>
  <c r="T106" i="4"/>
  <c r="T78" i="11" s="1"/>
  <c r="Q78"/>
  <c r="R106" i="4"/>
  <c r="R78" i="11" s="1"/>
  <c r="O78"/>
  <c r="U106" i="4"/>
  <c r="P106"/>
  <c r="P78" i="11" s="1"/>
  <c r="K78"/>
  <c r="L106" i="4"/>
  <c r="L78" i="11" s="1"/>
  <c r="I78"/>
  <c r="J106" i="4"/>
  <c r="J78" i="11" s="1"/>
  <c r="G78"/>
  <c r="H106" i="4"/>
  <c r="H78" i="11" s="1"/>
  <c r="M106" i="4"/>
  <c r="AC395"/>
  <c r="AC268" i="11" s="1"/>
  <c r="U395" i="4"/>
  <c r="U268" i="11" s="1"/>
  <c r="M395" i="4"/>
  <c r="M268" i="11" s="1"/>
  <c r="BE422" i="4"/>
  <c r="BE295" i="11" s="1"/>
  <c r="AO422" i="4"/>
  <c r="BG420"/>
  <c r="BG293" i="11" s="1"/>
  <c r="AD419" i="4"/>
  <c r="AD292" i="11" s="1"/>
  <c r="BE418" i="4"/>
  <c r="BE291" i="11" s="1"/>
  <c r="AW418" i="4"/>
  <c r="AW291" i="11" s="1"/>
  <c r="AO418" i="4"/>
  <c r="V415"/>
  <c r="V288" i="11" s="1"/>
  <c r="BE414" i="4"/>
  <c r="BE287" i="11" s="1"/>
  <c r="AO414" i="4"/>
  <c r="AN413"/>
  <c r="AN286" i="11" s="1"/>
  <c r="AE412" i="4"/>
  <c r="AE285" i="11" s="1"/>
  <c r="BD411" i="4"/>
  <c r="AV411"/>
  <c r="AN411"/>
  <c r="AN284" i="11" s="1"/>
  <c r="AE410" i="4"/>
  <c r="AE283" i="11" s="1"/>
  <c r="BD409" i="4"/>
  <c r="AV409"/>
  <c r="AN409"/>
  <c r="AN282" i="11" s="1"/>
  <c r="AE408" i="4"/>
  <c r="AE281" i="11" s="1"/>
  <c r="BD407" i="4"/>
  <c r="AV407"/>
  <c r="AN407"/>
  <c r="AN280" i="11" s="1"/>
  <c r="AE406" i="4"/>
  <c r="AE279" i="11" s="1"/>
  <c r="BD405" i="4"/>
  <c r="AV405"/>
  <c r="AN405"/>
  <c r="AN278" i="11" s="1"/>
  <c r="BD403" i="4"/>
  <c r="AV403"/>
  <c r="AN403"/>
  <c r="AN276" i="11" s="1"/>
  <c r="BD401" i="4"/>
  <c r="AV401"/>
  <c r="AN401"/>
  <c r="AN274" i="11" s="1"/>
  <c r="BD399" i="4"/>
  <c r="AV399"/>
  <c r="AN399"/>
  <c r="AN272" i="11" s="1"/>
  <c r="BD397" i="4"/>
  <c r="AV397"/>
  <c r="AN397"/>
  <c r="AN270" i="11" s="1"/>
  <c r="AC396" i="4"/>
  <c r="U396"/>
  <c r="M396"/>
  <c r="M269" i="11" s="1"/>
  <c r="AD379" i="4"/>
  <c r="AD267" i="11" s="1"/>
  <c r="N379" i="4"/>
  <c r="N267" i="11" s="1"/>
  <c r="BE378" i="4"/>
  <c r="BE266" i="11" s="1"/>
  <c r="AW378" i="4"/>
  <c r="AW266" i="11" s="1"/>
  <c r="AO378" i="4"/>
  <c r="AO266" i="11" s="1"/>
  <c r="AD375" i="4"/>
  <c r="AD263" i="11" s="1"/>
  <c r="BE374" i="4"/>
  <c r="BE262" i="11" s="1"/>
  <c r="AW374" i="4"/>
  <c r="AW262" i="11" s="1"/>
  <c r="AO374" i="4"/>
  <c r="AO262" i="11" s="1"/>
  <c r="V371" i="4"/>
  <c r="V259" i="11" s="1"/>
  <c r="BE370" i="4"/>
  <c r="BE258" i="11" s="1"/>
  <c r="AW370" i="4"/>
  <c r="AW258" i="11" s="1"/>
  <c r="AO370" i="4"/>
  <c r="AO258" i="11" s="1"/>
  <c r="AN369" i="4"/>
  <c r="AN257" i="11" s="1"/>
  <c r="N366" i="4"/>
  <c r="N254" i="11" s="1"/>
  <c r="AW365" i="4"/>
  <c r="AW253" i="11" s="1"/>
  <c r="BG363" i="4"/>
  <c r="BG251" i="11" s="1"/>
  <c r="N362" i="4"/>
  <c r="N250" i="11" s="1"/>
  <c r="BE361" i="4"/>
  <c r="BE249" i="11" s="1"/>
  <c r="AW361" i="4"/>
  <c r="AO361"/>
  <c r="AO249" i="11" s="1"/>
  <c r="BG359" i="4"/>
  <c r="BG247" i="11" s="1"/>
  <c r="N358" i="4"/>
  <c r="N246" i="11" s="1"/>
  <c r="AW357" i="4"/>
  <c r="AW245" i="11" s="1"/>
  <c r="AD354" i="4"/>
  <c r="AD242" i="11" s="1"/>
  <c r="BE353" i="4"/>
  <c r="BE241" i="11" s="1"/>
  <c r="AO353" i="4"/>
  <c r="N352"/>
  <c r="N240" i="11" s="1"/>
  <c r="V336" i="4"/>
  <c r="V238" i="11" s="1"/>
  <c r="BE335" i="4"/>
  <c r="BE237" i="11" s="1"/>
  <c r="AO335" i="4"/>
  <c r="AO237" i="11" s="1"/>
  <c r="BG333" i="4"/>
  <c r="BG235" i="11" s="1"/>
  <c r="AD332" i="4"/>
  <c r="AD234" i="11" s="1"/>
  <c r="BE331" i="4"/>
  <c r="BE233" i="11" s="1"/>
  <c r="AW331" i="4"/>
  <c r="AW233" i="11" s="1"/>
  <c r="AO331" i="4"/>
  <c r="AO233" i="11" s="1"/>
  <c r="N328" i="4"/>
  <c r="N230" i="11" s="1"/>
  <c r="BE327" i="4"/>
  <c r="BE229" i="11" s="1"/>
  <c r="AW327" i="4"/>
  <c r="AW229" i="11" s="1"/>
  <c r="AO327" i="4"/>
  <c r="AO229" i="11" s="1"/>
  <c r="AD324" i="4"/>
  <c r="AD226" i="11" s="1"/>
  <c r="N324" i="4"/>
  <c r="N226" i="11" s="1"/>
  <c r="BE323" i="4"/>
  <c r="BE225" i="11" s="1"/>
  <c r="AO323" i="4"/>
  <c r="AO225" i="11" s="1"/>
  <c r="AD320" i="4"/>
  <c r="AD222" i="11" s="1"/>
  <c r="N320" i="4"/>
  <c r="N222" i="11" s="1"/>
  <c r="AW319" i="4"/>
  <c r="AW221" i="11" s="1"/>
  <c r="AD316" i="4"/>
  <c r="AD218" i="11" s="1"/>
  <c r="N316" i="4"/>
  <c r="N218" i="11" s="1"/>
  <c r="BE315" i="4"/>
  <c r="BE217" i="11" s="1"/>
  <c r="AO315" i="4"/>
  <c r="AO217" i="11" s="1"/>
  <c r="BE311" i="4"/>
  <c r="BE213" i="11" s="1"/>
  <c r="AW311" i="4"/>
  <c r="AW213" i="11" s="1"/>
  <c r="AO311" i="4"/>
  <c r="AW292"/>
  <c r="AW208" i="11" s="1"/>
  <c r="AW288" i="4"/>
  <c r="AW204" i="11" s="1"/>
  <c r="AO288" i="4"/>
  <c r="AN285"/>
  <c r="AN201" i="11" s="1"/>
  <c r="AC284" i="4"/>
  <c r="U284"/>
  <c r="M284"/>
  <c r="M200" i="11" s="1"/>
  <c r="BF283" i="4"/>
  <c r="BF199" i="11" s="1"/>
  <c r="N282" i="4"/>
  <c r="N198" i="11" s="1"/>
  <c r="AW281" i="4"/>
  <c r="AW197" i="11" s="1"/>
  <c r="AD278" i="4"/>
  <c r="AD194" i="11" s="1"/>
  <c r="BE277" i="4"/>
  <c r="BE193" i="11" s="1"/>
  <c r="AO277" i="4"/>
  <c r="AO193" i="11" s="1"/>
  <c r="N274" i="4"/>
  <c r="N190" i="11" s="1"/>
  <c r="AW273" i="4"/>
  <c r="AW189" i="11" s="1"/>
  <c r="AO273" i="4"/>
  <c r="AO189" i="11" s="1"/>
  <c r="AD270" i="4"/>
  <c r="AD186" i="11" s="1"/>
  <c r="BE269" i="4"/>
  <c r="BE185" i="11" s="1"/>
  <c r="AW269" i="4"/>
  <c r="AO269"/>
  <c r="AO185" i="11" s="1"/>
  <c r="BE252" i="4"/>
  <c r="BE182" i="11" s="1"/>
  <c r="AW252" i="4"/>
  <c r="AW182" i="11" s="1"/>
  <c r="AO252" i="4"/>
  <c r="V249"/>
  <c r="V179" i="11" s="1"/>
  <c r="BE248" i="4"/>
  <c r="BE178" i="11" s="1"/>
  <c r="AW248" i="4"/>
  <c r="AW178" i="11" s="1"/>
  <c r="AO248" i="4"/>
  <c r="AD245"/>
  <c r="AD175" i="11" s="1"/>
  <c r="BE244" i="4"/>
  <c r="BE174" i="11" s="1"/>
  <c r="AO244" i="4"/>
  <c r="BD242"/>
  <c r="AV242"/>
  <c r="AN242"/>
  <c r="AN172" i="11" s="1"/>
  <c r="AE241" i="4"/>
  <c r="AE171" i="11" s="1"/>
  <c r="BD240" i="4"/>
  <c r="AV240"/>
  <c r="AN240"/>
  <c r="AN170" i="11" s="1"/>
  <c r="AE239" i="4"/>
  <c r="AE169" i="11" s="1"/>
  <c r="BD238" i="4"/>
  <c r="AV238"/>
  <c r="AN238"/>
  <c r="AN168" i="11" s="1"/>
  <c r="AE237" i="4"/>
  <c r="AE167" i="11" s="1"/>
  <c r="BD236" i="4"/>
  <c r="AV236"/>
  <c r="AN236"/>
  <c r="AN166" i="11" s="1"/>
  <c r="AE235" i="4"/>
  <c r="AE165" i="11" s="1"/>
  <c r="BD234" i="4"/>
  <c r="AV234"/>
  <c r="AN234"/>
  <c r="AN164" i="11" s="1"/>
  <c r="AE233" i="4"/>
  <c r="AE163" i="11" s="1"/>
  <c r="BD232" i="4"/>
  <c r="AV232"/>
  <c r="AN232"/>
  <c r="AN162" i="11" s="1"/>
  <c r="AD229" i="4"/>
  <c r="AD159" i="11" s="1"/>
  <c r="AW228" i="4"/>
  <c r="AW158" i="11" s="1"/>
  <c r="AO228" i="4"/>
  <c r="BE210"/>
  <c r="BE154" i="11" s="1"/>
  <c r="AO210" i="4"/>
  <c r="AO154" i="11" s="1"/>
  <c r="V207" i="4"/>
  <c r="V151" i="11" s="1"/>
  <c r="BE206" i="4"/>
  <c r="BE150" i="11" s="1"/>
  <c r="AO206" i="4"/>
  <c r="AO150" i="11" s="1"/>
  <c r="V203" i="4"/>
  <c r="V147" i="11" s="1"/>
  <c r="N203" i="4"/>
  <c r="N147" i="11" s="1"/>
  <c r="BE202" i="4"/>
  <c r="BE146" i="11" s="1"/>
  <c r="AO202" i="4"/>
  <c r="AO146" i="11" s="1"/>
  <c r="AN199" i="4"/>
  <c r="AN143" i="11" s="1"/>
  <c r="N196" i="4"/>
  <c r="N140" i="11" s="1"/>
  <c r="AW195" i="4"/>
  <c r="AW139" i="11" s="1"/>
  <c r="AD192" i="4"/>
  <c r="AD136" i="11" s="1"/>
  <c r="V192" i="4"/>
  <c r="N192"/>
  <c r="N136" i="11" s="1"/>
  <c r="BE191" i="4"/>
  <c r="BE135" i="11" s="1"/>
  <c r="AW191" i="4"/>
  <c r="AW135" i="11" s="1"/>
  <c r="AO191" i="4"/>
  <c r="AO135" i="11" s="1"/>
  <c r="AD188" i="4"/>
  <c r="AD132" i="11" s="1"/>
  <c r="N188" i="4"/>
  <c r="N132" i="11" s="1"/>
  <c r="BE187" i="4"/>
  <c r="BE131" i="11" s="1"/>
  <c r="AO187" i="4"/>
  <c r="V184"/>
  <c r="N184"/>
  <c r="N128" i="11" s="1"/>
  <c r="BE183" i="4"/>
  <c r="BE127" i="11" s="1"/>
  <c r="AO183" i="4"/>
  <c r="AO127" i="11" s="1"/>
  <c r="N182" i="4"/>
  <c r="N126" i="11" s="1"/>
  <c r="BE166" i="4"/>
  <c r="BE124" i="11" s="1"/>
  <c r="AW166" i="4"/>
  <c r="AW124" i="11" s="1"/>
  <c r="AO166" i="4"/>
  <c r="AO124" i="11" s="1"/>
  <c r="AD163" i="4"/>
  <c r="AD121" i="11" s="1"/>
  <c r="BE162" i="4"/>
  <c r="BE120" i="11" s="1"/>
  <c r="AO162" i="4"/>
  <c r="AO120" i="11" s="1"/>
  <c r="N159" i="4"/>
  <c r="N117" i="11" s="1"/>
  <c r="BE158" i="4"/>
  <c r="BE116" i="11" s="1"/>
  <c r="AW158" i="4"/>
  <c r="AW116" i="11" s="1"/>
  <c r="AN156" i="4"/>
  <c r="AN114" i="11" s="1"/>
  <c r="V153" i="4"/>
  <c r="BE152"/>
  <c r="BE110" i="11" s="1"/>
  <c r="AO152" i="4"/>
  <c r="AO110" i="11" s="1"/>
  <c r="V149" i="4"/>
  <c r="V107" i="11" s="1"/>
  <c r="BE148" i="4"/>
  <c r="BE106" i="11" s="1"/>
  <c r="AO148" i="4"/>
  <c r="V145"/>
  <c r="V103" i="11" s="1"/>
  <c r="BE144" i="4"/>
  <c r="BE102" i="11" s="1"/>
  <c r="AO144" i="4"/>
  <c r="AO102" i="11" s="1"/>
  <c r="V141" i="4"/>
  <c r="V99" i="11" s="1"/>
  <c r="BE140" i="4"/>
  <c r="BE98" i="11" s="1"/>
  <c r="AW140" i="4"/>
  <c r="AW98" i="11" s="1"/>
  <c r="AD122" i="4"/>
  <c r="AD94" i="11" s="1"/>
  <c r="N122" i="4"/>
  <c r="N94" i="11" s="1"/>
  <c r="BE121" i="4"/>
  <c r="BE93" i="11" s="1"/>
  <c r="AO121" i="4"/>
  <c r="AO93" i="11" s="1"/>
  <c r="AD118" i="4"/>
  <c r="AD90" i="11" s="1"/>
  <c r="N118" i="4"/>
  <c r="N90" i="11" s="1"/>
  <c r="AW117" i="4"/>
  <c r="AW89" i="11" s="1"/>
  <c r="AD114" i="4"/>
  <c r="AD86" i="11" s="1"/>
  <c r="N114" i="4"/>
  <c r="N86" i="11" s="1"/>
  <c r="BE113" i="4"/>
  <c r="BE85" i="11" s="1"/>
  <c r="AO113" i="4"/>
  <c r="AO85" i="11" s="1"/>
  <c r="BE105" i="4"/>
  <c r="BE77" i="11" s="1"/>
  <c r="AW105" i="4"/>
  <c r="AW77" i="11" s="1"/>
  <c r="AO105" i="4"/>
  <c r="AO77" i="11" s="1"/>
  <c r="V102" i="4"/>
  <c r="V74" i="11" s="1"/>
  <c r="N102" i="4"/>
  <c r="N74" i="11" s="1"/>
  <c r="BE101" i="4"/>
  <c r="BE73" i="11" s="1"/>
  <c r="AW75" i="4"/>
  <c r="AW60" i="11" s="1"/>
  <c r="AO75" i="4"/>
  <c r="AO60" i="11" s="1"/>
  <c r="N82" i="4"/>
  <c r="N67" i="11" s="1"/>
  <c r="BE81" i="4"/>
  <c r="BE66" i="11" s="1"/>
  <c r="AW81" i="4"/>
  <c r="AW66" i="11" s="1"/>
  <c r="AO81" i="4"/>
  <c r="BE77"/>
  <c r="BE62" i="11" s="1"/>
  <c r="AW77" i="4"/>
  <c r="AW62" i="11" s="1"/>
  <c r="AO77" i="4"/>
  <c r="AW73"/>
  <c r="AW58" i="11" s="1"/>
  <c r="AN73" i="4"/>
  <c r="AN58" i="11" s="1"/>
  <c r="V70" i="4"/>
  <c r="V55" i="11" s="1"/>
  <c r="N70" i="4"/>
  <c r="N55" i="11" s="1"/>
  <c r="BE69" i="4"/>
  <c r="BE54" i="11" s="1"/>
  <c r="AW69" i="4"/>
  <c r="AW54" i="11" s="1"/>
  <c r="AO69" i="4"/>
  <c r="AO54" i="11" s="1"/>
  <c r="N66" i="4"/>
  <c r="N51" i="11" s="1"/>
  <c r="BE65" i="4"/>
  <c r="BE50" i="11" s="1"/>
  <c r="AW65" i="4"/>
  <c r="AW50" i="11" s="1"/>
  <c r="AO65" i="4"/>
  <c r="AD62"/>
  <c r="AD47" i="11" s="1"/>
  <c r="BE61" i="4"/>
  <c r="BE46" i="11" s="1"/>
  <c r="AW61" i="4"/>
  <c r="AW46" i="11" s="1"/>
  <c r="AO61" i="4"/>
  <c r="N58"/>
  <c r="N43" i="11" s="1"/>
  <c r="BE57" i="4"/>
  <c r="BE42" i="11" s="1"/>
  <c r="AW57" i="4"/>
  <c r="AW42" i="11" s="1"/>
  <c r="AO57" i="4"/>
  <c r="AD56"/>
  <c r="AD41" i="11" s="1"/>
  <c r="V56" i="4"/>
  <c r="V41" i="11" s="1"/>
  <c r="N56" i="4"/>
  <c r="N41" i="11" s="1"/>
  <c r="AO38" i="4"/>
  <c r="AO37" i="11" s="1"/>
  <c r="N35" i="4"/>
  <c r="N34" i="11" s="1"/>
  <c r="P27" i="4"/>
  <c r="P26" i="11" s="1"/>
  <c r="U27" i="4"/>
  <c r="AC38"/>
  <c r="AC37" i="11" s="1"/>
  <c r="U38" i="4"/>
  <c r="U37" i="11" s="1"/>
  <c r="M38" i="4"/>
  <c r="M37" i="11" s="1"/>
  <c r="BD37" i="4"/>
  <c r="BD36" i="11" s="1"/>
  <c r="AV37" i="4"/>
  <c r="AV36" i="11" s="1"/>
  <c r="AN37" i="4"/>
  <c r="AN36" i="11" s="1"/>
  <c r="AC37" i="4"/>
  <c r="U37"/>
  <c r="M37"/>
  <c r="AC34"/>
  <c r="AC33" i="11" s="1"/>
  <c r="U34" i="4"/>
  <c r="U33" i="11" s="1"/>
  <c r="M34" i="4"/>
  <c r="M33" i="11" s="1"/>
  <c r="BD33" i="4"/>
  <c r="BD32" i="11" s="1"/>
  <c r="AV33" i="4"/>
  <c r="AV32" i="11" s="1"/>
  <c r="AN33" i="4"/>
  <c r="AN32" i="11" s="1"/>
  <c r="AC33" i="4"/>
  <c r="U33"/>
  <c r="U32" i="11" s="1"/>
  <c r="M33" i="4"/>
  <c r="M32" i="11" s="1"/>
  <c r="BE25" i="4"/>
  <c r="BE24" i="11" s="1"/>
  <c r="AW25" i="4"/>
  <c r="AW24" i="11" s="1"/>
  <c r="AO25" i="4"/>
  <c r="AO24" i="11" s="1"/>
  <c r="BE21" i="4"/>
  <c r="BE20" i="11" s="1"/>
  <c r="AW21" i="4"/>
  <c r="AW20" i="11" s="1"/>
  <c r="X27" i="4"/>
  <c r="X26" i="11" s="1"/>
  <c r="AC27" i="4"/>
  <c r="H27"/>
  <c r="H26" i="11" s="1"/>
  <c r="M27" i="4"/>
  <c r="AC25"/>
  <c r="U25"/>
  <c r="M25"/>
  <c r="AC23"/>
  <c r="U23"/>
  <c r="M23"/>
  <c r="AC21"/>
  <c r="U21"/>
  <c r="M21"/>
  <c r="BD17"/>
  <c r="AV17"/>
  <c r="AN17"/>
  <c r="AN16" i="11" s="1"/>
  <c r="AC16" i="4"/>
  <c r="U16"/>
  <c r="M16"/>
  <c r="BD13"/>
  <c r="AV13"/>
  <c r="AN13"/>
  <c r="AI395"/>
  <c r="AI268" i="11" s="1"/>
  <c r="AQ395" i="4"/>
  <c r="AY395"/>
  <c r="BF395"/>
  <c r="BF268" i="11" s="1"/>
  <c r="H395" i="4"/>
  <c r="P395"/>
  <c r="X395"/>
  <c r="AC20"/>
  <c r="AC19" i="11" s="1"/>
  <c r="U20" i="4"/>
  <c r="U19" i="11" s="1"/>
  <c r="BD15" i="4"/>
  <c r="BD14" i="11" s="1"/>
  <c r="AV15" i="4"/>
  <c r="AV14" i="11" s="1"/>
  <c r="AN15" i="4"/>
  <c r="AO15" s="1"/>
  <c r="AO14" i="11" s="1"/>
  <c r="BD40" i="4"/>
  <c r="AV40"/>
  <c r="AN40"/>
  <c r="BD36"/>
  <c r="BD35" i="11" s="1"/>
  <c r="AV36" i="4"/>
  <c r="AV35" i="11" s="1"/>
  <c r="AN36" i="4"/>
  <c r="AN35" i="11" s="1"/>
  <c r="BD32" i="4"/>
  <c r="AV32"/>
  <c r="AN32"/>
  <c r="AN31" i="11" s="1"/>
  <c r="AC19" i="4"/>
  <c r="M19"/>
  <c r="BD18"/>
  <c r="AV18"/>
  <c r="AN18"/>
  <c r="AC18"/>
  <c r="U18"/>
  <c r="M18"/>
  <c r="M17" i="11" s="1"/>
  <c r="AC15" i="4"/>
  <c r="U15"/>
  <c r="M15"/>
  <c r="BD14"/>
  <c r="AV14"/>
  <c r="AN14"/>
  <c r="AC14"/>
  <c r="U14"/>
  <c r="U13" i="11" s="1"/>
  <c r="M14" i="4"/>
  <c r="M13" i="11" s="1"/>
  <c r="N33" i="4"/>
  <c r="N32" i="11" s="1"/>
  <c r="BD39" i="4"/>
  <c r="AV39"/>
  <c r="AN39"/>
  <c r="AN38" i="11" s="1"/>
  <c r="AC36" i="4"/>
  <c r="U36"/>
  <c r="M36"/>
  <c r="M35" i="11" s="1"/>
  <c r="BD35" i="4"/>
  <c r="AV35"/>
  <c r="AN35"/>
  <c r="AN34" i="11" s="1"/>
  <c r="AC32" i="4"/>
  <c r="U32"/>
  <c r="M32"/>
  <c r="M31" i="11" s="1"/>
  <c r="BD31" i="4"/>
  <c r="AV31"/>
  <c r="AN31"/>
  <c r="AN30" i="11" s="1"/>
  <c r="M20" i="4"/>
  <c r="M19" i="11" s="1"/>
  <c r="BD19" i="4"/>
  <c r="BD18" i="11" s="1"/>
  <c r="AV19" i="4"/>
  <c r="AN19"/>
  <c r="U19"/>
  <c r="AC17"/>
  <c r="U17"/>
  <c r="M17"/>
  <c r="BD16"/>
  <c r="BD15" i="11" s="1"/>
  <c r="AV16" i="4"/>
  <c r="AN16"/>
  <c r="AC13"/>
  <c r="U13"/>
  <c r="M13"/>
  <c r="AC40"/>
  <c r="AC39" i="11" s="1"/>
  <c r="U40" i="4"/>
  <c r="M40"/>
  <c r="BD30"/>
  <c r="AV30"/>
  <c r="AN30"/>
  <c r="AN29" i="11" s="1"/>
  <c r="BD28" i="4"/>
  <c r="AV28"/>
  <c r="AN28"/>
  <c r="AN27" i="11" s="1"/>
  <c r="BD26" i="4"/>
  <c r="AV26"/>
  <c r="AN26"/>
  <c r="AN25" i="11" s="1"/>
  <c r="BD24" i="4"/>
  <c r="AV24"/>
  <c r="AN24"/>
  <c r="AN23" i="11" s="1"/>
  <c r="BD22" i="4"/>
  <c r="AV22"/>
  <c r="AN22"/>
  <c r="AN21" i="11" s="1"/>
  <c r="BD20" i="4"/>
  <c r="AV20"/>
  <c r="AN20"/>
  <c r="AN19" i="11" s="1"/>
  <c r="B8" i="17"/>
  <c r="AO21" i="4" l="1"/>
  <c r="AO20" i="11" s="1"/>
  <c r="AD58" i="4"/>
  <c r="AD43" i="11" s="1"/>
  <c r="N62" i="4"/>
  <c r="N47" i="11" s="1"/>
  <c r="AO101" i="4"/>
  <c r="AO73" i="11" s="1"/>
  <c r="AD102" i="4"/>
  <c r="AD74" i="11" s="1"/>
  <c r="V114" i="4"/>
  <c r="V86" i="11" s="1"/>
  <c r="AO117" i="4"/>
  <c r="AO89" i="11" s="1"/>
  <c r="BE117" i="4"/>
  <c r="BE89" i="11" s="1"/>
  <c r="V118" i="4"/>
  <c r="V90" i="11" s="1"/>
  <c r="AD141" i="4"/>
  <c r="AD99" i="11" s="1"/>
  <c r="AW144" i="4"/>
  <c r="N145"/>
  <c r="N103" i="11" s="1"/>
  <c r="AD145" i="4"/>
  <c r="AD103" i="11" s="1"/>
  <c r="AW148" i="4"/>
  <c r="AW106" i="11" s="1"/>
  <c r="N149" i="4"/>
  <c r="N107" i="11" s="1"/>
  <c r="AD149" i="4"/>
  <c r="AD107" i="11" s="1"/>
  <c r="AW152" i="4"/>
  <c r="AW110" i="11" s="1"/>
  <c r="N153" i="4"/>
  <c r="N111" i="11" s="1"/>
  <c r="AD153" i="4"/>
  <c r="AD111" i="11" s="1"/>
  <c r="AO158" i="4"/>
  <c r="AO116" i="11" s="1"/>
  <c r="AD159" i="4"/>
  <c r="AD117" i="11" s="1"/>
  <c r="AW162" i="4"/>
  <c r="AW120" i="11" s="1"/>
  <c r="N163" i="4"/>
  <c r="N121" i="11" s="1"/>
  <c r="AD182" i="4"/>
  <c r="AD126" i="11" s="1"/>
  <c r="AW183" i="4"/>
  <c r="AW127" i="11" s="1"/>
  <c r="AD184" i="4"/>
  <c r="AD128" i="11" s="1"/>
  <c r="AW187" i="4"/>
  <c r="AW131" i="11" s="1"/>
  <c r="AO195" i="4"/>
  <c r="BE195"/>
  <c r="BE139" i="11" s="1"/>
  <c r="AW202" i="4"/>
  <c r="AW146" i="11" s="1"/>
  <c r="AD203" i="4"/>
  <c r="AD147" i="11" s="1"/>
  <c r="AW206" i="4"/>
  <c r="AW150" i="11" s="1"/>
  <c r="N207" i="4"/>
  <c r="N151" i="11" s="1"/>
  <c r="AD207" i="4"/>
  <c r="AD151" i="11" s="1"/>
  <c r="AW210" i="4"/>
  <c r="AW154" i="11" s="1"/>
  <c r="BE228" i="4"/>
  <c r="BE158" i="11" s="1"/>
  <c r="AW244" i="4"/>
  <c r="AW174" i="11" s="1"/>
  <c r="N270" i="4"/>
  <c r="N186" i="11" s="1"/>
  <c r="BE273" i="4"/>
  <c r="BE189" i="11" s="1"/>
  <c r="AD274" i="4"/>
  <c r="AD190" i="11" s="1"/>
  <c r="AW277" i="4"/>
  <c r="N278"/>
  <c r="N194" i="11" s="1"/>
  <c r="AO281" i="4"/>
  <c r="AO197" i="11" s="1"/>
  <c r="BE281" i="4"/>
  <c r="BE197" i="11" s="1"/>
  <c r="AD282" i="4"/>
  <c r="AD198" i="11" s="1"/>
  <c r="AO292" i="4"/>
  <c r="BE292"/>
  <c r="BE208" i="11" s="1"/>
  <c r="AD312" i="4"/>
  <c r="AD214" i="11" s="1"/>
  <c r="AW315" i="4"/>
  <c r="AW217" i="11" s="1"/>
  <c r="AO319" i="4"/>
  <c r="BE319"/>
  <c r="BE221" i="11" s="1"/>
  <c r="AW323" i="4"/>
  <c r="AW225" i="11" s="1"/>
  <c r="AD328" i="4"/>
  <c r="AD230" i="11" s="1"/>
  <c r="N332" i="4"/>
  <c r="N234" i="11" s="1"/>
  <c r="AW335" i="4"/>
  <c r="AW237" i="11" s="1"/>
  <c r="AD352" i="4"/>
  <c r="AD240" i="11" s="1"/>
  <c r="AW353" i="4"/>
  <c r="AW241" i="11" s="1"/>
  <c r="N354" i="4"/>
  <c r="N242" i="11" s="1"/>
  <c r="BE357" i="4"/>
  <c r="BE245" i="11" s="1"/>
  <c r="AD362" i="4"/>
  <c r="AD250" i="11" s="1"/>
  <c r="BE365" i="4"/>
  <c r="BE253" i="11" s="1"/>
  <c r="AW414" i="4"/>
  <c r="AW287" i="11" s="1"/>
  <c r="N415" i="4"/>
  <c r="N288" i="11" s="1"/>
  <c r="BG416" i="4"/>
  <c r="BG289" i="11" s="1"/>
  <c r="N419" i="4"/>
  <c r="N292" i="11" s="1"/>
  <c r="AW422" i="4"/>
  <c r="AW295" i="11" s="1"/>
  <c r="AD246" i="4"/>
  <c r="AD176" i="11" s="1"/>
  <c r="AW110" i="4"/>
  <c r="AW82" i="11" s="1"/>
  <c r="BE37" i="4"/>
  <c r="BE36" i="11" s="1"/>
  <c r="AO37" i="4"/>
  <c r="AO36" i="11" s="1"/>
  <c r="V38" i="4"/>
  <c r="V37" i="11" s="1"/>
  <c r="AE29" i="4"/>
  <c r="AE28" i="11" s="1"/>
  <c r="BE288" i="4"/>
  <c r="BE204" i="11" s="1"/>
  <c r="BF72" i="4"/>
  <c r="BF57" i="11" s="1"/>
  <c r="BF188" i="4"/>
  <c r="BF132" i="11" s="1"/>
  <c r="BF352" i="4"/>
  <c r="BF240" i="11" s="1"/>
  <c r="AO330" i="4"/>
  <c r="AO232" i="11" s="1"/>
  <c r="AV271"/>
  <c r="AW398" i="4"/>
  <c r="AW271" i="11" s="1"/>
  <c r="AV257"/>
  <c r="AW369" i="4"/>
  <c r="AW257" i="11" s="1"/>
  <c r="AW355" i="4"/>
  <c r="AW243" i="11" s="1"/>
  <c r="AV242"/>
  <c r="AW354" i="4"/>
  <c r="AW242" i="11" s="1"/>
  <c r="AV181"/>
  <c r="AW251" i="4"/>
  <c r="AW181" i="11" s="1"/>
  <c r="BF246" i="4"/>
  <c r="BF176" i="11" s="1"/>
  <c r="BF189" i="4"/>
  <c r="BF133" i="11" s="1"/>
  <c r="AV74"/>
  <c r="AW102" i="4"/>
  <c r="AW74" i="11" s="1"/>
  <c r="AW15" i="4"/>
  <c r="AW14" i="11" s="1"/>
  <c r="AO355" i="4"/>
  <c r="AO243" i="11" s="1"/>
  <c r="AN242"/>
  <c r="AO354" i="4"/>
  <c r="AO242" i="11" s="1"/>
  <c r="AN181"/>
  <c r="AO251" i="4"/>
  <c r="AO181" i="11" s="1"/>
  <c r="AN123"/>
  <c r="AO165" i="4"/>
  <c r="AO123" i="11" s="1"/>
  <c r="AN74"/>
  <c r="AO102" i="4"/>
  <c r="AO74" i="11" s="1"/>
  <c r="AW101" i="4"/>
  <c r="AW73" i="11" s="1"/>
  <c r="AW113" i="4"/>
  <c r="AW85" i="11" s="1"/>
  <c r="AW121" i="4"/>
  <c r="AW93" i="11" s="1"/>
  <c r="BF113" i="4"/>
  <c r="BF85" i="11" s="1"/>
  <c r="BF122" i="4"/>
  <c r="BF94" i="11" s="1"/>
  <c r="BD257"/>
  <c r="BE369" i="4"/>
  <c r="BE257" i="11" s="1"/>
  <c r="BE367" i="4"/>
  <c r="BE355"/>
  <c r="BF280"/>
  <c r="BF196" i="11" s="1"/>
  <c r="BD186"/>
  <c r="BF270" i="4"/>
  <c r="BF186" i="11" s="1"/>
  <c r="BD181"/>
  <c r="BE251" i="4"/>
  <c r="BE181" i="11" s="1"/>
  <c r="BF251" i="4"/>
  <c r="BD74" i="11"/>
  <c r="BF102" i="4"/>
  <c r="BE102"/>
  <c r="BE74" i="11" s="1"/>
  <c r="BE15" i="4"/>
  <c r="BE14" i="11" s="1"/>
  <c r="BE33" i="4"/>
  <c r="BE32" i="11" s="1"/>
  <c r="AO17" i="4"/>
  <c r="AE34"/>
  <c r="AE395"/>
  <c r="AE268" i="11" s="1"/>
  <c r="N39" i="4"/>
  <c r="N38" i="11" s="1"/>
  <c r="V58" i="4"/>
  <c r="V43" i="11" s="1"/>
  <c r="V62" i="4"/>
  <c r="V47" i="11" s="1"/>
  <c r="AD66" i="4"/>
  <c r="AD51" i="11" s="1"/>
  <c r="AD70" i="4"/>
  <c r="AD55" i="11" s="1"/>
  <c r="V122" i="4"/>
  <c r="V94" i="11" s="1"/>
  <c r="V188" i="4"/>
  <c r="V132" i="11" s="1"/>
  <c r="V196" i="4"/>
  <c r="V140" i="11" s="1"/>
  <c r="N245" i="4"/>
  <c r="N175" i="11" s="1"/>
  <c r="N249" i="4"/>
  <c r="N179" i="11" s="1"/>
  <c r="AD249" i="4"/>
  <c r="AD179" i="11" s="1"/>
  <c r="N289" i="4"/>
  <c r="N205" i="11" s="1"/>
  <c r="N310" i="4"/>
  <c r="N212" i="11" s="1"/>
  <c r="V332" i="4"/>
  <c r="V234" i="11" s="1"/>
  <c r="N336" i="4"/>
  <c r="N238" i="11" s="1"/>
  <c r="AD336" i="4"/>
  <c r="AD238" i="11" s="1"/>
  <c r="V352" i="4"/>
  <c r="V240" i="11" s="1"/>
  <c r="AD358" i="4"/>
  <c r="AD246" i="11" s="1"/>
  <c r="AD366" i="4"/>
  <c r="AD254" i="11" s="1"/>
  <c r="N371" i="4"/>
  <c r="N259" i="11" s="1"/>
  <c r="AD371" i="4"/>
  <c r="AD259" i="11" s="1"/>
  <c r="AD415" i="4"/>
  <c r="AD288" i="11" s="1"/>
  <c r="AC176"/>
  <c r="AW270" i="4"/>
  <c r="AW186" i="11" s="1"/>
  <c r="BE270" i="4"/>
  <c r="BE186" i="11" s="1"/>
  <c r="AN288"/>
  <c r="BF415" i="4"/>
  <c r="BF288" i="11" s="1"/>
  <c r="AV234"/>
  <c r="BF332" i="4"/>
  <c r="BF234" i="11" s="1"/>
  <c r="AN194"/>
  <c r="BF278" i="4"/>
  <c r="BF194" i="11" s="1"/>
  <c r="BD159"/>
  <c r="BF229" i="4"/>
  <c r="BF159" i="11" s="1"/>
  <c r="AN175"/>
  <c r="BF245" i="4"/>
  <c r="BF175" i="11" s="1"/>
  <c r="AN99"/>
  <c r="BF141" i="4"/>
  <c r="BF99" i="11" s="1"/>
  <c r="AN45"/>
  <c r="BF60" i="4"/>
  <c r="BF45" i="11" s="1"/>
  <c r="BE16" i="4"/>
  <c r="BE15" i="11" s="1"/>
  <c r="AO33" i="4"/>
  <c r="AO32" i="11" s="1"/>
  <c r="V34" i="4"/>
  <c r="AW37"/>
  <c r="AW36" i="11" s="1"/>
  <c r="N38" i="4"/>
  <c r="N37" i="11" s="1"/>
  <c r="AD38" i="4"/>
  <c r="AD37" i="11" s="1"/>
  <c r="AE38" i="4"/>
  <c r="BG166"/>
  <c r="BG124" i="11" s="1"/>
  <c r="BG378" i="4"/>
  <c r="BG266" i="11" s="1"/>
  <c r="AO233" i="4"/>
  <c r="AO163" i="11" s="1"/>
  <c r="AN259"/>
  <c r="BF371" i="4"/>
  <c r="BF259" i="11" s="1"/>
  <c r="AV209"/>
  <c r="BF293" i="4"/>
  <c r="BF209" i="11" s="1"/>
  <c r="AN78"/>
  <c r="BF106" i="4"/>
  <c r="BF78" i="11" s="1"/>
  <c r="AN53"/>
  <c r="BF68" i="4"/>
  <c r="BF53" i="11" s="1"/>
  <c r="BE36" i="4"/>
  <c r="BE35" i="11" s="1"/>
  <c r="BF14" i="4"/>
  <c r="BF13" i="11" s="1"/>
  <c r="BF13" i="4"/>
  <c r="BF12" i="11" s="1"/>
  <c r="AE21" i="4"/>
  <c r="AE20" i="11" s="1"/>
  <c r="AE23" i="4"/>
  <c r="AE22" i="11" s="1"/>
  <c r="AE25" i="4"/>
  <c r="AE24" i="11" s="1"/>
  <c r="AE37" i="4"/>
  <c r="BG69"/>
  <c r="BG54" i="11" s="1"/>
  <c r="AO362" i="4"/>
  <c r="AW362"/>
  <c r="AW250" i="11" s="1"/>
  <c r="BE362" i="4"/>
  <c r="BE250" i="11" s="1"/>
  <c r="AK277"/>
  <c r="AO404" i="4"/>
  <c r="AO277" i="11" s="1"/>
  <c r="AN246"/>
  <c r="BF358" i="4"/>
  <c r="BF246" i="11" s="1"/>
  <c r="AO310" i="4"/>
  <c r="AO212" i="11" s="1"/>
  <c r="BE233" i="4"/>
  <c r="BE163" i="11" s="1"/>
  <c r="AV273"/>
  <c r="BF400" i="4"/>
  <c r="BF273" i="11" s="1"/>
  <c r="AV277"/>
  <c r="BF404" i="4"/>
  <c r="BF277" i="11" s="1"/>
  <c r="AN248"/>
  <c r="BF360" i="4"/>
  <c r="BF248" i="11" s="1"/>
  <c r="AN177"/>
  <c r="BF247" i="4"/>
  <c r="BF177" i="11" s="1"/>
  <c r="AN294"/>
  <c r="BF421" i="4"/>
  <c r="BF294" i="11" s="1"/>
  <c r="AW366" i="4"/>
  <c r="AW254" i="11" s="1"/>
  <c r="AO366" i="4"/>
  <c r="AO254" i="11" s="1"/>
  <c r="AO274" i="4"/>
  <c r="AW274"/>
  <c r="AW190" i="11" s="1"/>
  <c r="BE274" i="4"/>
  <c r="BE190" i="11" s="1"/>
  <c r="AO245" i="4"/>
  <c r="AW245"/>
  <c r="AW175" i="11" s="1"/>
  <c r="BE245" i="4"/>
  <c r="BE175" i="11" s="1"/>
  <c r="AO60" i="4"/>
  <c r="AW60"/>
  <c r="AW45" i="11" s="1"/>
  <c r="BE60" i="4"/>
  <c r="BE45" i="11" s="1"/>
  <c r="AO68" i="4"/>
  <c r="AW68"/>
  <c r="AW53" i="11" s="1"/>
  <c r="BE68" i="4"/>
  <c r="BE53" i="11" s="1"/>
  <c r="AO336" i="4"/>
  <c r="AO238" i="11" s="1"/>
  <c r="AO106" i="4"/>
  <c r="AW106"/>
  <c r="AW78" i="11" s="1"/>
  <c r="BE106" i="4"/>
  <c r="BE78" i="11" s="1"/>
  <c r="AV254"/>
  <c r="BF366" i="4"/>
  <c r="BF254" i="11" s="1"/>
  <c r="BD242"/>
  <c r="BF354" i="4"/>
  <c r="BF242" i="11" s="1"/>
  <c r="AN198"/>
  <c r="BF282" i="4"/>
  <c r="BF198" i="11" s="1"/>
  <c r="BD123"/>
  <c r="BF165" i="4"/>
  <c r="BF123" i="11" s="1"/>
  <c r="AN65"/>
  <c r="BF80" i="4"/>
  <c r="BF65" i="11" s="1"/>
  <c r="BG113" i="4"/>
  <c r="BG85" i="11" s="1"/>
  <c r="BG281" i="4"/>
  <c r="BG197" i="11" s="1"/>
  <c r="BG315" i="4"/>
  <c r="BG217" i="11" s="1"/>
  <c r="AO358" i="4"/>
  <c r="AW358"/>
  <c r="AW246" i="11" s="1"/>
  <c r="BE358" i="4"/>
  <c r="BE246" i="11" s="1"/>
  <c r="AO190" i="4"/>
  <c r="AO134" i="11" s="1"/>
  <c r="AO419" i="4"/>
  <c r="AW419"/>
  <c r="AW292" i="11" s="1"/>
  <c r="BE419" i="4"/>
  <c r="BE292" i="11" s="1"/>
  <c r="AO318" i="4"/>
  <c r="AO220" i="11" s="1"/>
  <c r="AO322" i="4"/>
  <c r="AW322"/>
  <c r="AW224" i="11" s="1"/>
  <c r="BE322" i="4"/>
  <c r="BE224" i="11" s="1"/>
  <c r="AO278" i="4"/>
  <c r="AW278"/>
  <c r="AW194" i="11" s="1"/>
  <c r="BE278" i="4"/>
  <c r="BE194" i="11" s="1"/>
  <c r="AO186" i="4"/>
  <c r="AW186"/>
  <c r="AW130" i="11" s="1"/>
  <c r="BE186" i="4"/>
  <c r="BE130" i="11" s="1"/>
  <c r="AO198" i="4"/>
  <c r="AW198"/>
  <c r="AW142" i="11" s="1"/>
  <c r="BE198" i="4"/>
  <c r="BE142" i="11" s="1"/>
  <c r="AW199" i="4"/>
  <c r="AW143" i="11" s="1"/>
  <c r="BE199" i="4"/>
  <c r="BE143" i="11" s="1"/>
  <c r="AO107" i="4"/>
  <c r="AW107"/>
  <c r="AW79" i="11" s="1"/>
  <c r="BE107" i="4"/>
  <c r="BE79" i="11" s="1"/>
  <c r="AO64" i="4"/>
  <c r="AW64"/>
  <c r="AW49" i="11" s="1"/>
  <c r="BE64" i="4"/>
  <c r="BE49" i="11" s="1"/>
  <c r="AO72" i="4"/>
  <c r="AW72"/>
  <c r="AW57" i="11" s="1"/>
  <c r="BE72" i="4"/>
  <c r="BE57" i="11" s="1"/>
  <c r="BF82"/>
  <c r="BG110" i="4"/>
  <c r="BG82" i="11" s="1"/>
  <c r="AN230"/>
  <c r="BF328" i="4"/>
  <c r="BF230" i="11" s="1"/>
  <c r="AN140"/>
  <c r="BF196" i="4"/>
  <c r="BF140" i="11" s="1"/>
  <c r="AN72"/>
  <c r="BF100" i="4"/>
  <c r="BF72" i="11" s="1"/>
  <c r="AN117"/>
  <c r="BF159" i="4"/>
  <c r="BF117" i="11" s="1"/>
  <c r="AN63"/>
  <c r="BF78" i="4"/>
  <c r="BF63" i="11" s="1"/>
  <c r="BE19" i="4"/>
  <c r="BE18" i="11" s="1"/>
  <c r="AW33" i="4"/>
  <c r="AW32" i="11" s="1"/>
  <c r="N34" i="4"/>
  <c r="N33" i="11" s="1"/>
  <c r="AD34" i="4"/>
  <c r="AD33" i="11" s="1"/>
  <c r="AO36" i="4"/>
  <c r="AO35" i="11" s="1"/>
  <c r="BF33" i="4"/>
  <c r="BF32" i="11" s="1"/>
  <c r="BF37" i="4"/>
  <c r="BF36" i="11" s="1"/>
  <c r="BG101" i="4"/>
  <c r="BG73" i="11" s="1"/>
  <c r="BG121" i="4"/>
  <c r="BG93" i="11" s="1"/>
  <c r="BG158" i="4"/>
  <c r="BG116" i="11" s="1"/>
  <c r="BG191" i="4"/>
  <c r="BG135" i="11" s="1"/>
  <c r="BG370" i="4"/>
  <c r="BG258" i="11" s="1"/>
  <c r="AO408" i="4"/>
  <c r="AW408"/>
  <c r="AW281" i="11" s="1"/>
  <c r="BE408" i="4"/>
  <c r="BE281" i="11" s="1"/>
  <c r="BE354" i="4"/>
  <c r="BE310"/>
  <c r="BE212" i="11" s="1"/>
  <c r="AW314" i="4"/>
  <c r="AW216" i="11" s="1"/>
  <c r="BE314" i="4"/>
  <c r="BE216" i="11" s="1"/>
  <c r="BE318" i="4"/>
  <c r="BE336"/>
  <c r="BE238" i="11" s="1"/>
  <c r="AO194" i="4"/>
  <c r="AW194"/>
  <c r="AW138" i="11" s="1"/>
  <c r="BE194" i="4"/>
  <c r="BE138" i="11" s="1"/>
  <c r="AO207" i="4"/>
  <c r="AW207"/>
  <c r="AW151" i="11" s="1"/>
  <c r="BE207" i="4"/>
  <c r="BE151" i="11" s="1"/>
  <c r="AW400" i="4"/>
  <c r="AW273" i="11" s="1"/>
  <c r="BE400" i="4"/>
  <c r="BE273" i="11" s="1"/>
  <c r="AW404" i="4"/>
  <c r="BE404"/>
  <c r="BE277" i="11" s="1"/>
  <c r="AO412" i="4"/>
  <c r="AW412"/>
  <c r="AW285" i="11" s="1"/>
  <c r="BE412" i="4"/>
  <c r="BE285" i="11" s="1"/>
  <c r="AO282" i="4"/>
  <c r="AW282"/>
  <c r="AW198" i="11" s="1"/>
  <c r="BE282" i="4"/>
  <c r="BE198" i="11" s="1"/>
  <c r="AO284" i="4"/>
  <c r="AW284"/>
  <c r="AW200" i="11" s="1"/>
  <c r="BE284" i="4"/>
  <c r="BE200" i="11" s="1"/>
  <c r="AW285" i="4"/>
  <c r="AW201" i="11" s="1"/>
  <c r="BE285" i="4"/>
  <c r="BE201" i="11" s="1"/>
  <c r="AW289" i="4"/>
  <c r="AW205" i="11" s="1"/>
  <c r="BE289" i="4"/>
  <c r="BE205" i="11" s="1"/>
  <c r="AW237" i="4"/>
  <c r="AW167" i="11" s="1"/>
  <c r="BE237" i="4"/>
  <c r="BE167" i="11" s="1"/>
  <c r="AO247" i="4"/>
  <c r="AW247"/>
  <c r="AW177" i="11" s="1"/>
  <c r="BE247" i="4"/>
  <c r="BE177" i="11" s="1"/>
  <c r="AO203" i="4"/>
  <c r="AW203"/>
  <c r="AW147" i="11" s="1"/>
  <c r="BE203" i="4"/>
  <c r="BE147" i="11" s="1"/>
  <c r="AW153" i="4"/>
  <c r="AW111" i="11" s="1"/>
  <c r="BE153" i="4"/>
  <c r="BE111" i="11" s="1"/>
  <c r="AO157" i="4"/>
  <c r="AW157"/>
  <c r="AW115" i="11" s="1"/>
  <c r="BE157" i="4"/>
  <c r="BE115" i="11" s="1"/>
  <c r="AW76" i="4"/>
  <c r="AW61" i="11" s="1"/>
  <c r="BE76" i="4"/>
  <c r="BE61" i="11" s="1"/>
  <c r="AW80" i="4"/>
  <c r="AW65" i="11" s="1"/>
  <c r="BE80" i="4"/>
  <c r="BE65" i="11" s="1"/>
  <c r="BE145" i="4"/>
  <c r="BE103" i="11" s="1"/>
  <c r="AK271"/>
  <c r="AO398" i="4"/>
  <c r="AO271" i="11" s="1"/>
  <c r="AN203"/>
  <c r="BF287" i="4"/>
  <c r="BF203" i="11" s="1"/>
  <c r="BF103"/>
  <c r="AN59"/>
  <c r="BF74" i="4"/>
  <c r="BF59" i="11" s="1"/>
  <c r="AN69"/>
  <c r="BF84" i="4"/>
  <c r="BF69" i="11" s="1"/>
  <c r="BE366" i="4"/>
  <c r="BE254" i="11" s="1"/>
  <c r="AW373" i="4"/>
  <c r="AW261" i="11" s="1"/>
  <c r="BE373" i="4"/>
  <c r="BE261" i="11" s="1"/>
  <c r="AW377" i="4"/>
  <c r="AW265" i="11" s="1"/>
  <c r="BE377" i="4"/>
  <c r="BE265" i="11" s="1"/>
  <c r="BG310" i="4"/>
  <c r="BG212" i="11" s="1"/>
  <c r="BG314" i="4"/>
  <c r="BG216" i="11" s="1"/>
  <c r="AO326" i="4"/>
  <c r="AW326"/>
  <c r="AW228" i="11" s="1"/>
  <c r="BE326" i="4"/>
  <c r="BE228" i="11" s="1"/>
  <c r="AW330" i="4"/>
  <c r="AW232" i="11" s="1"/>
  <c r="BE330" i="4"/>
  <c r="BE232" i="11" s="1"/>
  <c r="AW332" i="4"/>
  <c r="AW234" i="11" s="1"/>
  <c r="BE332" i="4"/>
  <c r="BE234" i="11" s="1"/>
  <c r="BG336" i="4"/>
  <c r="BG238" i="11" s="1"/>
  <c r="BE229" i="4"/>
  <c r="BE159" i="11" s="1"/>
  <c r="AW241" i="4"/>
  <c r="AW171" i="11" s="1"/>
  <c r="BE241" i="4"/>
  <c r="BE171" i="11" s="1"/>
  <c r="AO182" i="4"/>
  <c r="AW182"/>
  <c r="AW126" i="11" s="1"/>
  <c r="BE182" i="4"/>
  <c r="BE126" i="11" s="1"/>
  <c r="AW190" i="4"/>
  <c r="BE190"/>
  <c r="BE134" i="11" s="1"/>
  <c r="AO145" i="4"/>
  <c r="AO103" i="11" s="1"/>
  <c r="AW145" i="4"/>
  <c r="AW103" i="11" s="1"/>
  <c r="BG400" i="4"/>
  <c r="BG273" i="11" s="1"/>
  <c r="AO415" i="4"/>
  <c r="AW415"/>
  <c r="AW288" i="11" s="1"/>
  <c r="BE415" i="4"/>
  <c r="BE288" i="11" s="1"/>
  <c r="BG289" i="4"/>
  <c r="BG205" i="11" s="1"/>
  <c r="AW293" i="4"/>
  <c r="BE293"/>
  <c r="BE209" i="11" s="1"/>
  <c r="BG237" i="4"/>
  <c r="BG167" i="11" s="1"/>
  <c r="AO141" i="4"/>
  <c r="AW141"/>
  <c r="AW99" i="11" s="1"/>
  <c r="BE141" i="4"/>
  <c r="BE99" i="11" s="1"/>
  <c r="AO149" i="4"/>
  <c r="AW149"/>
  <c r="AW107" i="11" s="1"/>
  <c r="BE149" i="4"/>
  <c r="BE107" i="11" s="1"/>
  <c r="BG153" i="4"/>
  <c r="BG111" i="11" s="1"/>
  <c r="AW161" i="4"/>
  <c r="BE161"/>
  <c r="BE119" i="11" s="1"/>
  <c r="BE165" i="4"/>
  <c r="AO114"/>
  <c r="AW114"/>
  <c r="AW86" i="11" s="1"/>
  <c r="BE114" i="4"/>
  <c r="BE86" i="11" s="1"/>
  <c r="AW118" i="4"/>
  <c r="AW90" i="11" s="1"/>
  <c r="BE118" i="4"/>
  <c r="BE90" i="11" s="1"/>
  <c r="BG76" i="4"/>
  <c r="BG61" i="11" s="1"/>
  <c r="BG80" i="4"/>
  <c r="BG65" i="11" s="1"/>
  <c r="AO82" i="4"/>
  <c r="AW82"/>
  <c r="AW67" i="11" s="1"/>
  <c r="BE82" i="4"/>
  <c r="BE67" i="11" s="1"/>
  <c r="AO29" i="4"/>
  <c r="AW29"/>
  <c r="AW28" i="11" s="1"/>
  <c r="BE29" i="4"/>
  <c r="BE28" i="11" s="1"/>
  <c r="BE20" i="4"/>
  <c r="BE19" i="11" s="1"/>
  <c r="BD19"/>
  <c r="BE22" i="4"/>
  <c r="BE21" i="11" s="1"/>
  <c r="BD21"/>
  <c r="BE24" i="4"/>
  <c r="BE23" i="11" s="1"/>
  <c r="BD23"/>
  <c r="BE26" i="4"/>
  <c r="BE25" i="11" s="1"/>
  <c r="BD25"/>
  <c r="AW19" i="4"/>
  <c r="AW18" i="11" s="1"/>
  <c r="AV18"/>
  <c r="AW31" i="4"/>
  <c r="AW30" i="11" s="1"/>
  <c r="AV30"/>
  <c r="AW35" i="4"/>
  <c r="AW34" i="11" s="1"/>
  <c r="AV34"/>
  <c r="AW39" i="4"/>
  <c r="AW38" i="11" s="1"/>
  <c r="AV38"/>
  <c r="AO14" i="4"/>
  <c r="AN13" i="11"/>
  <c r="BE14" i="4"/>
  <c r="BE13" i="11" s="1"/>
  <c r="BD13"/>
  <c r="AW18" i="4"/>
  <c r="AW17" i="11" s="1"/>
  <c r="AV17"/>
  <c r="BE32" i="4"/>
  <c r="BE31" i="11" s="1"/>
  <c r="BD31"/>
  <c r="AW40" i="4"/>
  <c r="AW39" i="11" s="1"/>
  <c r="AV39"/>
  <c r="BF15" i="4"/>
  <c r="AN14" i="11"/>
  <c r="BE395" i="4"/>
  <c r="BE268" i="11" s="1"/>
  <c r="AY268"/>
  <c r="AW13" i="4"/>
  <c r="AW12" i="11" s="1"/>
  <c r="AV12"/>
  <c r="AW17" i="4"/>
  <c r="AW16" i="11" s="1"/>
  <c r="AV16"/>
  <c r="BG61" i="4"/>
  <c r="BG46" i="11" s="1"/>
  <c r="AO46"/>
  <c r="AO98"/>
  <c r="BG187" i="4"/>
  <c r="BG131" i="11" s="1"/>
  <c r="AO131"/>
  <c r="BG195" i="4"/>
  <c r="BG139" i="11" s="1"/>
  <c r="AO139"/>
  <c r="AW232" i="4"/>
  <c r="AW162" i="11" s="1"/>
  <c r="AV162"/>
  <c r="AW234" i="4"/>
  <c r="AW164" i="11" s="1"/>
  <c r="AV164"/>
  <c r="AW236" i="4"/>
  <c r="AW166" i="11" s="1"/>
  <c r="AV166"/>
  <c r="AW238" i="4"/>
  <c r="AW168" i="11" s="1"/>
  <c r="AV168"/>
  <c r="AW240" i="4"/>
  <c r="AW170" i="11" s="1"/>
  <c r="AV170"/>
  <c r="AW242" i="4"/>
  <c r="AW172" i="11" s="1"/>
  <c r="AV172"/>
  <c r="BG244" i="4"/>
  <c r="BG174" i="11" s="1"/>
  <c r="AO174"/>
  <c r="BG252" i="4"/>
  <c r="BG182" i="11" s="1"/>
  <c r="AO182"/>
  <c r="BG269" i="4"/>
  <c r="BG185" i="11" s="1"/>
  <c r="AW185"/>
  <c r="BG277" i="4"/>
  <c r="BG193" i="11" s="1"/>
  <c r="AW193"/>
  <c r="BG288" i="4"/>
  <c r="BG204" i="11" s="1"/>
  <c r="AO204"/>
  <c r="BG311" i="4"/>
  <c r="BG213" i="11" s="1"/>
  <c r="AO213"/>
  <c r="AW249"/>
  <c r="AW397" i="4"/>
  <c r="AW270" i="11" s="1"/>
  <c r="AV270"/>
  <c r="AW399" i="4"/>
  <c r="AW272" i="11" s="1"/>
  <c r="AV272"/>
  <c r="AW401" i="4"/>
  <c r="AW274" i="11" s="1"/>
  <c r="AV274"/>
  <c r="AW403" i="4"/>
  <c r="AW276" i="11" s="1"/>
  <c r="AV276"/>
  <c r="BE405" i="4"/>
  <c r="BE278" i="11" s="1"/>
  <c r="BD278"/>
  <c r="BE407" i="4"/>
  <c r="BE280" i="11" s="1"/>
  <c r="BD280"/>
  <c r="BE409" i="4"/>
  <c r="BE282" i="11" s="1"/>
  <c r="BD282"/>
  <c r="BE411" i="4"/>
  <c r="BE284" i="11" s="1"/>
  <c r="BD284"/>
  <c r="AO291"/>
  <c r="AN287"/>
  <c r="BF414" i="4"/>
  <c r="BF287" i="11" s="1"/>
  <c r="AN295"/>
  <c r="BF422" i="4"/>
  <c r="BF295" i="11" s="1"/>
  <c r="AN241"/>
  <c r="BF353" i="4"/>
  <c r="BF241" i="11" s="1"/>
  <c r="AN249"/>
  <c r="BF361" i="4"/>
  <c r="BF249" i="11" s="1"/>
  <c r="AO372" i="4"/>
  <c r="AO260" i="11" s="1"/>
  <c r="BF372" i="4"/>
  <c r="AN260" i="11"/>
  <c r="BE372" i="4"/>
  <c r="BE260" i="11" s="1"/>
  <c r="BD260"/>
  <c r="AW376" i="4"/>
  <c r="AW264" i="11" s="1"/>
  <c r="AV264"/>
  <c r="AW325" i="4"/>
  <c r="AW227" i="11" s="1"/>
  <c r="AV227"/>
  <c r="AO329" i="4"/>
  <c r="AO231" i="11" s="1"/>
  <c r="AN231"/>
  <c r="BF329" i="4"/>
  <c r="BE329"/>
  <c r="BE231" i="11" s="1"/>
  <c r="BD231"/>
  <c r="AN237"/>
  <c r="BF335" i="4"/>
  <c r="BF149" i="11"/>
  <c r="BF109"/>
  <c r="AN146"/>
  <c r="BF202" i="4"/>
  <c r="AN154" i="11"/>
  <c r="BF210" i="4"/>
  <c r="AN98" i="11"/>
  <c r="BF140" i="4"/>
  <c r="BF98" i="11" s="1"/>
  <c r="AN106"/>
  <c r="BF148" i="4"/>
  <c r="BF106" i="11" s="1"/>
  <c r="AN102"/>
  <c r="BF144" i="4"/>
  <c r="BF102" i="11" s="1"/>
  <c r="AN110"/>
  <c r="BF152" i="4"/>
  <c r="AN20" i="11"/>
  <c r="BF21" i="4"/>
  <c r="AW23"/>
  <c r="AW22" i="11" s="1"/>
  <c r="AV22"/>
  <c r="BE34" i="4"/>
  <c r="BE33" i="11" s="1"/>
  <c r="BD33"/>
  <c r="BE23" i="4"/>
  <c r="BD22" i="11"/>
  <c r="AW34" i="4"/>
  <c r="AW33" i="11" s="1"/>
  <c r="AV33"/>
  <c r="BE38" i="4"/>
  <c r="BE37" i="11" s="1"/>
  <c r="BD37"/>
  <c r="AO271" i="4"/>
  <c r="AW271"/>
  <c r="AW187" i="11" s="1"/>
  <c r="BE271" i="4"/>
  <c r="BE187" i="11" s="1"/>
  <c r="AO275" i="4"/>
  <c r="AW275"/>
  <c r="AW191" i="11" s="1"/>
  <c r="BE275" i="4"/>
  <c r="BE191" i="11" s="1"/>
  <c r="AO279" i="4"/>
  <c r="AW279"/>
  <c r="AW195" i="11" s="1"/>
  <c r="BE279" i="4"/>
  <c r="BE195" i="11" s="1"/>
  <c r="AO283" i="4"/>
  <c r="AO199" i="11" s="1"/>
  <c r="AW283" i="4"/>
  <c r="AW199" i="11" s="1"/>
  <c r="BE283" i="4"/>
  <c r="BE199" i="11" s="1"/>
  <c r="AO286" i="4"/>
  <c r="AW286"/>
  <c r="AW202" i="11" s="1"/>
  <c r="BE286" i="4"/>
  <c r="BE202" i="11" s="1"/>
  <c r="AO290" i="4"/>
  <c r="AW290"/>
  <c r="AW206" i="11" s="1"/>
  <c r="BE290" i="4"/>
  <c r="BE206" i="11" s="1"/>
  <c r="AO294" i="4"/>
  <c r="AW294"/>
  <c r="AW210" i="11" s="1"/>
  <c r="BE294" i="4"/>
  <c r="BE210" i="11" s="1"/>
  <c r="AO226" i="4"/>
  <c r="AW226"/>
  <c r="AW156" i="11" s="1"/>
  <c r="BE226" i="4"/>
  <c r="BE156" i="11" s="1"/>
  <c r="AO230" i="4"/>
  <c r="AW230"/>
  <c r="AW160" i="11" s="1"/>
  <c r="BE230" i="4"/>
  <c r="BE160" i="11" s="1"/>
  <c r="AO200" i="4"/>
  <c r="AW200"/>
  <c r="AW144" i="11" s="1"/>
  <c r="BE200" i="4"/>
  <c r="BE144" i="11" s="1"/>
  <c r="BE398" i="4"/>
  <c r="AW402"/>
  <c r="BE402"/>
  <c r="BE275" i="11" s="1"/>
  <c r="AO410" i="4"/>
  <c r="AW410"/>
  <c r="AW283" i="11" s="1"/>
  <c r="BE410" i="4"/>
  <c r="BE283" i="11" s="1"/>
  <c r="AO421" i="4"/>
  <c r="AW421"/>
  <c r="AW294" i="11" s="1"/>
  <c r="BE421" i="4"/>
  <c r="BE294" i="11" s="1"/>
  <c r="AO352" i="4"/>
  <c r="AW352"/>
  <c r="AW240" i="11" s="1"/>
  <c r="BE352" i="4"/>
  <c r="BE240" i="11" s="1"/>
  <c r="AO360" i="4"/>
  <c r="AW360"/>
  <c r="AW248" i="11" s="1"/>
  <c r="BE360" i="4"/>
  <c r="BE248" i="11" s="1"/>
  <c r="AO368" i="4"/>
  <c r="AW368"/>
  <c r="AW256" i="11" s="1"/>
  <c r="BE368" i="4"/>
  <c r="BE256" i="11" s="1"/>
  <c r="AO371" i="4"/>
  <c r="AW371"/>
  <c r="AW259" i="11" s="1"/>
  <c r="BE371" i="4"/>
  <c r="BE259" i="11" s="1"/>
  <c r="AO379" i="4"/>
  <c r="AW379"/>
  <c r="AW267" i="11" s="1"/>
  <c r="BE379" i="4"/>
  <c r="BE267" i="11" s="1"/>
  <c r="AO312" i="4"/>
  <c r="AW312"/>
  <c r="AW214" i="11" s="1"/>
  <c r="BE312" i="4"/>
  <c r="BE214" i="11" s="1"/>
  <c r="AO316" i="4"/>
  <c r="AW316"/>
  <c r="AW218" i="11" s="1"/>
  <c r="BE316" i="4"/>
  <c r="BE218" i="11" s="1"/>
  <c r="AO320" i="4"/>
  <c r="AW320"/>
  <c r="AW222" i="11" s="1"/>
  <c r="BE320" i="4"/>
  <c r="BE222" i="11" s="1"/>
  <c r="AO324" i="4"/>
  <c r="AW324"/>
  <c r="AW226" i="11" s="1"/>
  <c r="BE324" i="4"/>
  <c r="BE226" i="11" s="1"/>
  <c r="AO328" i="4"/>
  <c r="AW328"/>
  <c r="AW230" i="11" s="1"/>
  <c r="BE328" i="4"/>
  <c r="BE230" i="11" s="1"/>
  <c r="AO334" i="4"/>
  <c r="AW334"/>
  <c r="AW236" i="11" s="1"/>
  <c r="BE334" i="4"/>
  <c r="BE236" i="11" s="1"/>
  <c r="AO268" i="4"/>
  <c r="AW268"/>
  <c r="AW184" i="11" s="1"/>
  <c r="BE268" i="4"/>
  <c r="BE184" i="11" s="1"/>
  <c r="AO276" i="4"/>
  <c r="AW276"/>
  <c r="AW192" i="11" s="1"/>
  <c r="BE276" i="4"/>
  <c r="BE192" i="11" s="1"/>
  <c r="AO287" i="4"/>
  <c r="AW287"/>
  <c r="AW203" i="11" s="1"/>
  <c r="BE287" i="4"/>
  <c r="BE203" i="11" s="1"/>
  <c r="AO227" i="4"/>
  <c r="AW227"/>
  <c r="AW157" i="11" s="1"/>
  <c r="BE227" i="4"/>
  <c r="BE157" i="11" s="1"/>
  <c r="AO235" i="4"/>
  <c r="AW235"/>
  <c r="AW165" i="11" s="1"/>
  <c r="BE235" i="4"/>
  <c r="BE165" i="11" s="1"/>
  <c r="AO243" i="4"/>
  <c r="AW243"/>
  <c r="AW173" i="11" s="1"/>
  <c r="BE243" i="4"/>
  <c r="BE173" i="11" s="1"/>
  <c r="AO249" i="4"/>
  <c r="AW249"/>
  <c r="AW179" i="11" s="1"/>
  <c r="BE249" i="4"/>
  <c r="BE179" i="11" s="1"/>
  <c r="AO313" i="4"/>
  <c r="BE313"/>
  <c r="BE215" i="11" s="1"/>
  <c r="AO321" i="4"/>
  <c r="BE321"/>
  <c r="BE223" i="11" s="1"/>
  <c r="AO185" i="4"/>
  <c r="BE185"/>
  <c r="BE129" i="11" s="1"/>
  <c r="AO193" i="4"/>
  <c r="BE193"/>
  <c r="BE137" i="11" s="1"/>
  <c r="AO201" i="4"/>
  <c r="AW201"/>
  <c r="AW145" i="11" s="1"/>
  <c r="BE201" i="4"/>
  <c r="BE145" i="11" s="1"/>
  <c r="AO209" i="4"/>
  <c r="AW209"/>
  <c r="AW153" i="11" s="1"/>
  <c r="BE209" i="4"/>
  <c r="BE153" i="11" s="1"/>
  <c r="AO139" i="4"/>
  <c r="AW139"/>
  <c r="AW97" i="11" s="1"/>
  <c r="BE139" i="4"/>
  <c r="BE97" i="11" s="1"/>
  <c r="AO147" i="4"/>
  <c r="AW147"/>
  <c r="AW105" i="11" s="1"/>
  <c r="BE147" i="4"/>
  <c r="BE105" i="11" s="1"/>
  <c r="AO154" i="4"/>
  <c r="AO112" i="11" s="1"/>
  <c r="AW154" i="4"/>
  <c r="AW112" i="11" s="1"/>
  <c r="AW156" i="4"/>
  <c r="AW114" i="11" s="1"/>
  <c r="BE156" i="4"/>
  <c r="BE114" i="11" s="1"/>
  <c r="AO103" i="4"/>
  <c r="AW103"/>
  <c r="AW75" i="11" s="1"/>
  <c r="BE103" i="4"/>
  <c r="BE75" i="11" s="1"/>
  <c r="AO108" i="4"/>
  <c r="AW108"/>
  <c r="AW80" i="11" s="1"/>
  <c r="BE108" i="4"/>
  <c r="BE80" i="11" s="1"/>
  <c r="AO115" i="4"/>
  <c r="AW115"/>
  <c r="AW87" i="11" s="1"/>
  <c r="BE115" i="4"/>
  <c r="BE87" i="11" s="1"/>
  <c r="AO119" i="4"/>
  <c r="AW119"/>
  <c r="AW91" i="11" s="1"/>
  <c r="BE119" i="4"/>
  <c r="BE91" i="11" s="1"/>
  <c r="AO83" i="4"/>
  <c r="AW83"/>
  <c r="AW68" i="11" s="1"/>
  <c r="BE83" i="4"/>
  <c r="BE68" i="11" s="1"/>
  <c r="AO100" i="4"/>
  <c r="AW100"/>
  <c r="AW72" i="11" s="1"/>
  <c r="BE100" i="4"/>
  <c r="BE72" i="11" s="1"/>
  <c r="AO109" i="4"/>
  <c r="AW109"/>
  <c r="AW81" i="11" s="1"/>
  <c r="BE109" i="4"/>
  <c r="BE81" i="11" s="1"/>
  <c r="AO112" i="4"/>
  <c r="AW112"/>
  <c r="AW84" i="11" s="1"/>
  <c r="BE112" i="4"/>
  <c r="BE84" i="11" s="1"/>
  <c r="AO120" i="4"/>
  <c r="AW120"/>
  <c r="AW92" i="11" s="1"/>
  <c r="BE120" i="4"/>
  <c r="BE92" i="11" s="1"/>
  <c r="AO122" i="4"/>
  <c r="AW122"/>
  <c r="AW94" i="11" s="1"/>
  <c r="BE122" i="4"/>
  <c r="BE94" i="11" s="1"/>
  <c r="AO74" i="4"/>
  <c r="AW74"/>
  <c r="AW59" i="11" s="1"/>
  <c r="BE74" i="4"/>
  <c r="BE59" i="11" s="1"/>
  <c r="AO78" i="4"/>
  <c r="AW78"/>
  <c r="AW63" i="11" s="1"/>
  <c r="BE78" i="4"/>
  <c r="BE63" i="11" s="1"/>
  <c r="AW313" i="4"/>
  <c r="AW215" i="11" s="1"/>
  <c r="AW317" i="4"/>
  <c r="AW219" i="11" s="1"/>
  <c r="AW321" i="4"/>
  <c r="AW223" i="11" s="1"/>
  <c r="AO250" i="4"/>
  <c r="BE250"/>
  <c r="BE180" i="11" s="1"/>
  <c r="AW185" i="4"/>
  <c r="AW129" i="11" s="1"/>
  <c r="AW189" i="4"/>
  <c r="AW133" i="11" s="1"/>
  <c r="AW193" i="4"/>
  <c r="AW137" i="11" s="1"/>
  <c r="AW197" i="4"/>
  <c r="AW141" i="11" s="1"/>
  <c r="AO204" i="4"/>
  <c r="AW204"/>
  <c r="AW148" i="11" s="1"/>
  <c r="BE204" i="4"/>
  <c r="BE148" i="11" s="1"/>
  <c r="AO143" i="4"/>
  <c r="AO101" i="11" s="1"/>
  <c r="AW143" i="4"/>
  <c r="AW101" i="11" s="1"/>
  <c r="BE143" i="4"/>
  <c r="BE101" i="11" s="1"/>
  <c r="AO151" i="4"/>
  <c r="AO109" i="11" s="1"/>
  <c r="AW151" i="4"/>
  <c r="AW109" i="11" s="1"/>
  <c r="BE151" i="4"/>
  <c r="BE109" i="11" s="1"/>
  <c r="AO160" i="4"/>
  <c r="BE160"/>
  <c r="BE118" i="11" s="1"/>
  <c r="AO123" i="4"/>
  <c r="BE123"/>
  <c r="BE95" i="11" s="1"/>
  <c r="AW59" i="4"/>
  <c r="AW44" i="11" s="1"/>
  <c r="AW63" i="4"/>
  <c r="AW48" i="11" s="1"/>
  <c r="AW67" i="4"/>
  <c r="AW52" i="11" s="1"/>
  <c r="AW71" i="4"/>
  <c r="AW56" i="11" s="1"/>
  <c r="BE73" i="4"/>
  <c r="BE58" i="11" s="1"/>
  <c r="BE75" i="4"/>
  <c r="AO59"/>
  <c r="BE59"/>
  <c r="BE44" i="11" s="1"/>
  <c r="AO67" i="4"/>
  <c r="BE67"/>
  <c r="BE52" i="11" s="1"/>
  <c r="AW28" i="4"/>
  <c r="AW27" i="11" s="1"/>
  <c r="AV27"/>
  <c r="AW30" i="4"/>
  <c r="AW29" i="11" s="1"/>
  <c r="AV29"/>
  <c r="AW16" i="4"/>
  <c r="AW15" i="11" s="1"/>
  <c r="AV15"/>
  <c r="AW20" i="4"/>
  <c r="AW19" i="11" s="1"/>
  <c r="AV19"/>
  <c r="AW22" i="4"/>
  <c r="AW21" i="11" s="1"/>
  <c r="AV21"/>
  <c r="AW24" i="4"/>
  <c r="AW23" i="11" s="1"/>
  <c r="AV23"/>
  <c r="AW26" i="4"/>
  <c r="AW25" i="11" s="1"/>
  <c r="AV25"/>
  <c r="BE28" i="4"/>
  <c r="BE27" i="11" s="1"/>
  <c r="BD27"/>
  <c r="BE30" i="4"/>
  <c r="BE29" i="11" s="1"/>
  <c r="BD29"/>
  <c r="AO16" i="4"/>
  <c r="AO15" i="11" s="1"/>
  <c r="AN15"/>
  <c r="AO19" i="4"/>
  <c r="AO18" i="11" s="1"/>
  <c r="AN18"/>
  <c r="BE31" i="4"/>
  <c r="BE30" i="11" s="1"/>
  <c r="BD30"/>
  <c r="BE35" i="4"/>
  <c r="BE34" i="11" s="1"/>
  <c r="BD34"/>
  <c r="BE39" i="4"/>
  <c r="BE38" i="11" s="1"/>
  <c r="BD38"/>
  <c r="AO16"/>
  <c r="AW14" i="4"/>
  <c r="AW13" i="11" s="1"/>
  <c r="AV13"/>
  <c r="AO18" i="4"/>
  <c r="AO17" i="11" s="1"/>
  <c r="AN17"/>
  <c r="BE18" i="4"/>
  <c r="BE17" i="11" s="1"/>
  <c r="BD17"/>
  <c r="AW32" i="4"/>
  <c r="AW31" i="11" s="1"/>
  <c r="AV31"/>
  <c r="AO40" i="4"/>
  <c r="AO39" i="11" s="1"/>
  <c r="AN39"/>
  <c r="BE40" i="4"/>
  <c r="BE39" i="11" s="1"/>
  <c r="BD39"/>
  <c r="AW395" i="4"/>
  <c r="AW268" i="11" s="1"/>
  <c r="AQ268"/>
  <c r="AO13" i="4"/>
  <c r="AO12" i="11" s="1"/>
  <c r="AN12"/>
  <c r="BE13" i="4"/>
  <c r="BE12" i="11" s="1"/>
  <c r="BD12"/>
  <c r="BE17" i="4"/>
  <c r="BE16" i="11" s="1"/>
  <c r="BD16"/>
  <c r="BG57" i="4"/>
  <c r="BG42" i="11" s="1"/>
  <c r="AO42"/>
  <c r="BG65" i="4"/>
  <c r="BG50" i="11" s="1"/>
  <c r="AO50"/>
  <c r="BG77" i="4"/>
  <c r="BG62" i="11" s="1"/>
  <c r="AO62"/>
  <c r="BG81" i="4"/>
  <c r="BG66" i="11" s="1"/>
  <c r="AO66"/>
  <c r="BG144" i="4"/>
  <c r="BG102" i="11" s="1"/>
  <c r="AW102"/>
  <c r="BG148" i="4"/>
  <c r="BG106" i="11" s="1"/>
  <c r="AO106"/>
  <c r="BG228" i="4"/>
  <c r="BG158" i="11" s="1"/>
  <c r="AO158"/>
  <c r="BE232" i="4"/>
  <c r="BE162" i="11" s="1"/>
  <c r="BD162"/>
  <c r="BE234" i="4"/>
  <c r="BE164" i="11" s="1"/>
  <c r="BD164"/>
  <c r="BE236" i="4"/>
  <c r="BE166" i="11" s="1"/>
  <c r="BD166"/>
  <c r="BE238" i="4"/>
  <c r="BE168" i="11" s="1"/>
  <c r="BD168"/>
  <c r="BE240" i="4"/>
  <c r="BE170" i="11" s="1"/>
  <c r="BD170"/>
  <c r="BE242" i="4"/>
  <c r="BE172" i="11" s="1"/>
  <c r="BD172"/>
  <c r="BG248" i="4"/>
  <c r="BG178" i="11" s="1"/>
  <c r="AO178"/>
  <c r="BG292" i="4"/>
  <c r="BG208" i="11" s="1"/>
  <c r="AO208"/>
  <c r="BG319" i="4"/>
  <c r="BG221" i="11" s="1"/>
  <c r="AO221"/>
  <c r="BG353" i="4"/>
  <c r="BG241" i="11" s="1"/>
  <c r="AO241"/>
  <c r="BE397" i="4"/>
  <c r="BE270" i="11" s="1"/>
  <c r="BD270"/>
  <c r="BE399" i="4"/>
  <c r="BE272" i="11" s="1"/>
  <c r="BD272"/>
  <c r="BE401" i="4"/>
  <c r="BE274" i="11" s="1"/>
  <c r="BD274"/>
  <c r="BE403" i="4"/>
  <c r="BE276" i="11" s="1"/>
  <c r="BD276"/>
  <c r="AW405" i="4"/>
  <c r="AW278" i="11" s="1"/>
  <c r="AV278"/>
  <c r="AW407" i="4"/>
  <c r="AW280" i="11" s="1"/>
  <c r="AV280"/>
  <c r="AW409" i="4"/>
  <c r="AW282" i="11" s="1"/>
  <c r="AV282"/>
  <c r="AW411" i="4"/>
  <c r="AW284" i="11" s="1"/>
  <c r="AV284"/>
  <c r="AO287"/>
  <c r="BG422" i="4"/>
  <c r="BG295" i="11" s="1"/>
  <c r="AO295"/>
  <c r="AN291"/>
  <c r="BF418" i="4"/>
  <c r="BF291" i="11" s="1"/>
  <c r="AN245"/>
  <c r="BF357" i="4"/>
  <c r="AN253" i="11"/>
  <c r="BF365" i="4"/>
  <c r="AW372"/>
  <c r="AW260" i="11" s="1"/>
  <c r="AV260"/>
  <c r="AO376" i="4"/>
  <c r="AO264" i="11" s="1"/>
  <c r="BF376" i="4"/>
  <c r="AN264" i="11"/>
  <c r="BE376" i="4"/>
  <c r="BE264" i="11" s="1"/>
  <c r="BD264"/>
  <c r="BE325" i="4"/>
  <c r="BE227" i="11" s="1"/>
  <c r="BD227"/>
  <c r="AW329" i="4"/>
  <c r="AW231" i="11" s="1"/>
  <c r="AV231"/>
  <c r="AN233"/>
  <c r="BF331" i="4"/>
  <c r="BF101" i="11"/>
  <c r="BE154" i="4"/>
  <c r="BE112" i="11" s="1"/>
  <c r="BD112"/>
  <c r="BF154" i="4"/>
  <c r="AN150" i="11"/>
  <c r="BF206" i="4"/>
  <c r="AN24" i="11"/>
  <c r="BF25" i="4"/>
  <c r="AO34"/>
  <c r="AO33" i="11" s="1"/>
  <c r="AN33"/>
  <c r="BF34" i="4"/>
  <c r="AW38"/>
  <c r="AW37" i="11" s="1"/>
  <c r="AV37"/>
  <c r="AO23" i="4"/>
  <c r="AO22" i="11" s="1"/>
  <c r="AN22"/>
  <c r="BF23" i="4"/>
  <c r="BF22" i="11" s="1"/>
  <c r="AN37"/>
  <c r="BF38" i="4"/>
  <c r="BF18"/>
  <c r="AW36"/>
  <c r="AW35" i="11" s="1"/>
  <c r="BF40" i="4"/>
  <c r="BF17"/>
  <c r="BF16" i="11" s="1"/>
  <c r="AO395" i="4"/>
  <c r="AO268" i="11" s="1"/>
  <c r="BG105" i="4"/>
  <c r="BG77" i="11" s="1"/>
  <c r="BG117" i="4"/>
  <c r="BG89" i="11" s="1"/>
  <c r="BG162" i="4"/>
  <c r="BG120" i="11" s="1"/>
  <c r="BG183" i="4"/>
  <c r="BG127" i="11" s="1"/>
  <c r="BG273" i="4"/>
  <c r="BG189" i="11" s="1"/>
  <c r="BG323" i="4"/>
  <c r="BG225" i="11" s="1"/>
  <c r="BG327" i="4"/>
  <c r="BG229" i="11" s="1"/>
  <c r="BG374" i="4"/>
  <c r="BG262" i="11" s="1"/>
  <c r="N206" i="4"/>
  <c r="N150" i="11" s="1"/>
  <c r="AO396" i="4"/>
  <c r="AW396"/>
  <c r="AW269" i="11" s="1"/>
  <c r="BE396" i="4"/>
  <c r="BE269" i="11" s="1"/>
  <c r="AO406" i="4"/>
  <c r="AW406"/>
  <c r="AW279" i="11" s="1"/>
  <c r="BE406" i="4"/>
  <c r="BE279" i="11" s="1"/>
  <c r="AW413" i="4"/>
  <c r="AW286" i="11" s="1"/>
  <c r="BE413" i="4"/>
  <c r="BE286" i="11" s="1"/>
  <c r="AO417" i="4"/>
  <c r="AW417"/>
  <c r="AW290" i="11" s="1"/>
  <c r="BE417" i="4"/>
  <c r="BE290" i="11" s="1"/>
  <c r="AO356" i="4"/>
  <c r="AW356"/>
  <c r="AW244" i="11" s="1"/>
  <c r="BE356" i="4"/>
  <c r="BE244" i="11" s="1"/>
  <c r="AO364" i="4"/>
  <c r="AW364"/>
  <c r="AW252" i="11" s="1"/>
  <c r="BE364" i="4"/>
  <c r="BE252" i="11" s="1"/>
  <c r="AO375" i="4"/>
  <c r="AW375"/>
  <c r="AW263" i="11" s="1"/>
  <c r="BE375" i="4"/>
  <c r="BE263" i="11" s="1"/>
  <c r="AO272" i="4"/>
  <c r="AW272"/>
  <c r="AW188" i="11" s="1"/>
  <c r="BE272" i="4"/>
  <c r="BE188" i="11" s="1"/>
  <c r="AO280" i="4"/>
  <c r="AW280"/>
  <c r="AW196" i="11" s="1"/>
  <c r="BE280" i="4"/>
  <c r="BE196" i="11" s="1"/>
  <c r="AO291" i="4"/>
  <c r="AW291"/>
  <c r="AW207" i="11" s="1"/>
  <c r="BE291" i="4"/>
  <c r="BE207" i="11" s="1"/>
  <c r="AO231" i="4"/>
  <c r="AW231"/>
  <c r="AW161" i="11" s="1"/>
  <c r="BE231" i="4"/>
  <c r="BE161" i="11" s="1"/>
  <c r="AO239" i="4"/>
  <c r="AW239"/>
  <c r="AW169" i="11" s="1"/>
  <c r="BE239" i="4"/>
  <c r="BE169" i="11" s="1"/>
  <c r="AO184" i="4"/>
  <c r="AW184"/>
  <c r="AW128" i="11" s="1"/>
  <c r="BE184" i="4"/>
  <c r="BE128" i="11" s="1"/>
  <c r="AO188" i="4"/>
  <c r="AW188"/>
  <c r="AW132" i="11" s="1"/>
  <c r="BE188" i="4"/>
  <c r="BE132" i="11" s="1"/>
  <c r="AO192" i="4"/>
  <c r="AW192"/>
  <c r="AW136" i="11" s="1"/>
  <c r="BE192" i="4"/>
  <c r="BE136" i="11" s="1"/>
  <c r="AO196" i="4"/>
  <c r="AW196"/>
  <c r="AW140" i="11" s="1"/>
  <c r="BE196" i="4"/>
  <c r="BE140" i="11" s="1"/>
  <c r="AO317" i="4"/>
  <c r="BE317"/>
  <c r="BE219" i="11" s="1"/>
  <c r="BF325" i="4"/>
  <c r="AO325"/>
  <c r="AO227" i="11" s="1"/>
  <c r="AW246" i="4"/>
  <c r="AW176" i="11" s="1"/>
  <c r="AW250" i="4"/>
  <c r="AW180" i="11" s="1"/>
  <c r="AO189" i="4"/>
  <c r="BE189"/>
  <c r="BE133" i="11" s="1"/>
  <c r="AO197" i="4"/>
  <c r="BE197"/>
  <c r="BE141" i="11" s="1"/>
  <c r="AO208" i="4"/>
  <c r="AW208"/>
  <c r="AW152" i="11" s="1"/>
  <c r="BE208" i="4"/>
  <c r="BE152" i="11" s="1"/>
  <c r="AO146" i="4"/>
  <c r="AW146"/>
  <c r="AW104" i="11" s="1"/>
  <c r="BE146" i="4"/>
  <c r="BE104" i="11" s="1"/>
  <c r="AW155" i="4"/>
  <c r="AW113" i="11" s="1"/>
  <c r="BE155" i="4"/>
  <c r="BE113" i="11" s="1"/>
  <c r="AO159" i="4"/>
  <c r="AW159"/>
  <c r="AW117" i="11" s="1"/>
  <c r="BE159" i="4"/>
  <c r="BE117" i="11" s="1"/>
  <c r="AO163" i="4"/>
  <c r="AW163"/>
  <c r="AW121" i="11" s="1"/>
  <c r="BE163" i="4"/>
  <c r="BE121" i="11" s="1"/>
  <c r="AO99" i="4"/>
  <c r="AW99"/>
  <c r="AW71" i="11" s="1"/>
  <c r="BE99" i="4"/>
  <c r="BE71" i="11" s="1"/>
  <c r="AO104" i="4"/>
  <c r="AW104"/>
  <c r="AW76" i="11" s="1"/>
  <c r="BE104" i="4"/>
  <c r="BE76" i="11" s="1"/>
  <c r="AO111" i="4"/>
  <c r="AW111"/>
  <c r="AW83" i="11" s="1"/>
  <c r="BE111" i="4"/>
  <c r="BE83" i="11" s="1"/>
  <c r="AO116" i="4"/>
  <c r="AW116"/>
  <c r="AW88" i="11" s="1"/>
  <c r="BE116" i="4"/>
  <c r="BE88" i="11" s="1"/>
  <c r="AO56" i="4"/>
  <c r="AW56"/>
  <c r="AW41" i="11" s="1"/>
  <c r="BE56" i="4"/>
  <c r="BE41" i="11" s="1"/>
  <c r="AO58" i="4"/>
  <c r="AW58"/>
  <c r="AW43" i="11" s="1"/>
  <c r="BE58" i="4"/>
  <c r="BE43" i="11" s="1"/>
  <c r="AO62" i="4"/>
  <c r="AW62"/>
  <c r="AW47" i="11" s="1"/>
  <c r="BE62" i="4"/>
  <c r="BE47" i="11" s="1"/>
  <c r="AO66" i="4"/>
  <c r="AW66"/>
  <c r="AW51" i="11" s="1"/>
  <c r="BE66" i="4"/>
  <c r="BE51" i="11" s="1"/>
  <c r="AO70" i="4"/>
  <c r="AW70"/>
  <c r="AW55" i="11" s="1"/>
  <c r="BE70" i="4"/>
  <c r="BE55" i="11" s="1"/>
  <c r="AO84" i="4"/>
  <c r="AW84"/>
  <c r="AW69" i="11" s="1"/>
  <c r="BE84" i="4"/>
  <c r="BE69" i="11" s="1"/>
  <c r="AO246" i="4"/>
  <c r="BE246"/>
  <c r="BE176" i="11" s="1"/>
  <c r="AO205" i="4"/>
  <c r="AO149" i="11" s="1"/>
  <c r="AW205" i="4"/>
  <c r="AW149" i="11" s="1"/>
  <c r="BE205" i="4"/>
  <c r="BE149" i="11" s="1"/>
  <c r="AO142" i="4"/>
  <c r="AW142"/>
  <c r="AW100" i="11" s="1"/>
  <c r="BE142" i="4"/>
  <c r="BE100" i="11" s="1"/>
  <c r="AO150" i="4"/>
  <c r="AW150"/>
  <c r="AW108" i="11" s="1"/>
  <c r="BE150" i="4"/>
  <c r="BE108" i="11" s="1"/>
  <c r="AO164" i="4"/>
  <c r="BE164"/>
  <c r="BE122" i="11" s="1"/>
  <c r="AO79" i="4"/>
  <c r="BE79"/>
  <c r="BE64" i="11" s="1"/>
  <c r="AO27" i="4"/>
  <c r="AW27"/>
  <c r="AW26" i="11" s="1"/>
  <c r="BE27" i="4"/>
  <c r="BE26" i="11" s="1"/>
  <c r="AW160" i="4"/>
  <c r="AW118" i="11" s="1"/>
  <c r="AW164" i="4"/>
  <c r="AW122" i="11" s="1"/>
  <c r="AW123" i="4"/>
  <c r="AW95" i="11" s="1"/>
  <c r="AO63" i="4"/>
  <c r="BE63"/>
  <c r="BE48" i="11" s="1"/>
  <c r="AO71" i="4"/>
  <c r="BE71"/>
  <c r="BE56" i="11" s="1"/>
  <c r="AW79" i="4"/>
  <c r="AW64" i="11" s="1"/>
  <c r="N18" i="4"/>
  <c r="N17" i="11" s="1"/>
  <c r="N14" i="4"/>
  <c r="N13" i="11" s="1"/>
  <c r="AD395" i="4"/>
  <c r="AD268" i="11" s="1"/>
  <c r="X268"/>
  <c r="AD196" i="4"/>
  <c r="AD140" i="11" s="1"/>
  <c r="AE16" i="4"/>
  <c r="AE404"/>
  <c r="AE277" i="11" s="1"/>
  <c r="V33" i="4"/>
  <c r="V32" i="11" s="1"/>
  <c r="M150"/>
  <c r="AE27" i="4"/>
  <c r="AE26" i="11" s="1"/>
  <c r="M295"/>
  <c r="N422" i="4"/>
  <c r="N295" i="11" s="1"/>
  <c r="N421" i="4"/>
  <c r="N294" i="11" s="1"/>
  <c r="M294"/>
  <c r="M293"/>
  <c r="N420" i="4"/>
  <c r="N293" i="11" s="1"/>
  <c r="M291"/>
  <c r="N418" i="4"/>
  <c r="N291" i="11" s="1"/>
  <c r="N417" i="4"/>
  <c r="N290" i="11" s="1"/>
  <c r="M290"/>
  <c r="M289"/>
  <c r="N416" i="4"/>
  <c r="N289" i="11" s="1"/>
  <c r="M287"/>
  <c r="N414" i="4"/>
  <c r="N287" i="11" s="1"/>
  <c r="N413" i="4"/>
  <c r="N286" i="11" s="1"/>
  <c r="M286"/>
  <c r="N412" i="4"/>
  <c r="N285" i="11" s="1"/>
  <c r="M285"/>
  <c r="M284"/>
  <c r="N411" i="4"/>
  <c r="N284" i="11" s="1"/>
  <c r="N410" i="4"/>
  <c r="N283" i="11" s="1"/>
  <c r="M283"/>
  <c r="N409" i="4"/>
  <c r="N282" i="11" s="1"/>
  <c r="M282"/>
  <c r="N408" i="4"/>
  <c r="N281" i="11" s="1"/>
  <c r="M281"/>
  <c r="M280"/>
  <c r="N407" i="4"/>
  <c r="N280" i="11" s="1"/>
  <c r="N406" i="4"/>
  <c r="N279" i="11" s="1"/>
  <c r="M279"/>
  <c r="N405" i="4"/>
  <c r="N278" i="11" s="1"/>
  <c r="M278"/>
  <c r="N404" i="4"/>
  <c r="N277" i="11" s="1"/>
  <c r="M277"/>
  <c r="M276"/>
  <c r="N403" i="4"/>
  <c r="N276" i="11" s="1"/>
  <c r="N402" i="4"/>
  <c r="N275" i="11" s="1"/>
  <c r="M275"/>
  <c r="N401" i="4"/>
  <c r="N274" i="11" s="1"/>
  <c r="M274"/>
  <c r="N400" i="4"/>
  <c r="N273" i="11" s="1"/>
  <c r="M273"/>
  <c r="M272"/>
  <c r="N399" i="4"/>
  <c r="N272" i="11" s="1"/>
  <c r="N398" i="4"/>
  <c r="N271" i="11" s="1"/>
  <c r="M271"/>
  <c r="N397" i="4"/>
  <c r="N270" i="11" s="1"/>
  <c r="M270"/>
  <c r="N395" i="4"/>
  <c r="N268" i="11" s="1"/>
  <c r="H268"/>
  <c r="M266"/>
  <c r="N378" i="4"/>
  <c r="N266" i="11" s="1"/>
  <c r="N377" i="4"/>
  <c r="N265" i="11" s="1"/>
  <c r="M265"/>
  <c r="N376" i="4"/>
  <c r="N264" i="11" s="1"/>
  <c r="M264"/>
  <c r="N375" i="4"/>
  <c r="N263" i="11" s="1"/>
  <c r="M262"/>
  <c r="N374" i="4"/>
  <c r="N262" i="11" s="1"/>
  <c r="N373" i="4"/>
  <c r="N261" i="11" s="1"/>
  <c r="M261"/>
  <c r="N372" i="4"/>
  <c r="N260" i="11" s="1"/>
  <c r="M260"/>
  <c r="M258"/>
  <c r="N370" i="4"/>
  <c r="N258" i="11" s="1"/>
  <c r="M257"/>
  <c r="N369" i="4"/>
  <c r="N257" i="11" s="1"/>
  <c r="N368" i="4"/>
  <c r="N256" i="11" s="1"/>
  <c r="M256"/>
  <c r="M255"/>
  <c r="N367" i="4"/>
  <c r="N255" i="11" s="1"/>
  <c r="M253"/>
  <c r="N365" i="4"/>
  <c r="N253" i="11" s="1"/>
  <c r="N364" i="4"/>
  <c r="N252" i="11" s="1"/>
  <c r="M252"/>
  <c r="M251"/>
  <c r="N363" i="4"/>
  <c r="N251" i="11" s="1"/>
  <c r="M249"/>
  <c r="N361" i="4"/>
  <c r="N249" i="11" s="1"/>
  <c r="N360" i="4"/>
  <c r="N248" i="11" s="1"/>
  <c r="M248"/>
  <c r="M247"/>
  <c r="N359" i="4"/>
  <c r="N247" i="11" s="1"/>
  <c r="M245"/>
  <c r="N357" i="4"/>
  <c r="N245" i="11" s="1"/>
  <c r="N356" i="4"/>
  <c r="N244" i="11" s="1"/>
  <c r="M244"/>
  <c r="M243"/>
  <c r="N355" i="4"/>
  <c r="N243" i="11" s="1"/>
  <c r="M241"/>
  <c r="N353" i="4"/>
  <c r="N241" i="11" s="1"/>
  <c r="M237"/>
  <c r="N335" i="4"/>
  <c r="N237" i="11" s="1"/>
  <c r="N334" i="4"/>
  <c r="N236" i="11" s="1"/>
  <c r="M236"/>
  <c r="M235"/>
  <c r="N333" i="4"/>
  <c r="N235" i="11" s="1"/>
  <c r="M233"/>
  <c r="N331" i="4"/>
  <c r="N233" i="11" s="1"/>
  <c r="N330" i="4"/>
  <c r="N232" i="11" s="1"/>
  <c r="M232"/>
  <c r="M231"/>
  <c r="N329" i="4"/>
  <c r="N231" i="11" s="1"/>
  <c r="M229"/>
  <c r="N327" i="4"/>
  <c r="N229" i="11" s="1"/>
  <c r="N326" i="4"/>
  <c r="N228" i="11" s="1"/>
  <c r="M228"/>
  <c r="M227"/>
  <c r="N325" i="4"/>
  <c r="N227" i="11" s="1"/>
  <c r="M225"/>
  <c r="N323" i="4"/>
  <c r="N225" i="11" s="1"/>
  <c r="N322" i="4"/>
  <c r="N224" i="11" s="1"/>
  <c r="M224"/>
  <c r="M223"/>
  <c r="N321" i="4"/>
  <c r="N223" i="11" s="1"/>
  <c r="M221"/>
  <c r="N319" i="4"/>
  <c r="N221" i="11" s="1"/>
  <c r="N318" i="4"/>
  <c r="N220" i="11" s="1"/>
  <c r="M220"/>
  <c r="M219"/>
  <c r="N317" i="4"/>
  <c r="N219" i="11" s="1"/>
  <c r="M217"/>
  <c r="N315" i="4"/>
  <c r="N217" i="11" s="1"/>
  <c r="N314" i="4"/>
  <c r="N216" i="11" s="1"/>
  <c r="M216"/>
  <c r="M215"/>
  <c r="N313" i="4"/>
  <c r="N215" i="11" s="1"/>
  <c r="N312" i="4"/>
  <c r="N214" i="11" s="1"/>
  <c r="M213"/>
  <c r="N311" i="4"/>
  <c r="N213" i="11" s="1"/>
  <c r="M210"/>
  <c r="N294" i="4"/>
  <c r="N210" i="11" s="1"/>
  <c r="N293" i="4"/>
  <c r="N209" i="11" s="1"/>
  <c r="M209"/>
  <c r="N292" i="4"/>
  <c r="N208" i="11" s="1"/>
  <c r="M208"/>
  <c r="N291" i="4"/>
  <c r="N207" i="11" s="1"/>
  <c r="M207"/>
  <c r="M206"/>
  <c r="N290" i="4"/>
  <c r="N206" i="11" s="1"/>
  <c r="N288" i="4"/>
  <c r="N204" i="11" s="1"/>
  <c r="M204"/>
  <c r="N287" i="4"/>
  <c r="N203" i="11" s="1"/>
  <c r="M203"/>
  <c r="M202"/>
  <c r="N286" i="4"/>
  <c r="N202" i="11" s="1"/>
  <c r="M201"/>
  <c r="N285" i="4"/>
  <c r="N201" i="11" s="1"/>
  <c r="M199"/>
  <c r="N283" i="4"/>
  <c r="N199" i="11" s="1"/>
  <c r="M197"/>
  <c r="N281" i="4"/>
  <c r="N197" i="11" s="1"/>
  <c r="N280" i="4"/>
  <c r="N196" i="11" s="1"/>
  <c r="M196"/>
  <c r="M195"/>
  <c r="N279" i="4"/>
  <c r="N195" i="11" s="1"/>
  <c r="M193"/>
  <c r="N277" i="4"/>
  <c r="N193" i="11" s="1"/>
  <c r="N276" i="4"/>
  <c r="N192" i="11" s="1"/>
  <c r="M192"/>
  <c r="M191"/>
  <c r="N275" i="4"/>
  <c r="N191" i="11" s="1"/>
  <c r="M189"/>
  <c r="N273" i="4"/>
  <c r="N189" i="11" s="1"/>
  <c r="N272" i="4"/>
  <c r="N188" i="11" s="1"/>
  <c r="M188"/>
  <c r="M187"/>
  <c r="N271" i="4"/>
  <c r="N187" i="11" s="1"/>
  <c r="M185"/>
  <c r="N269" i="4"/>
  <c r="N185" i="11" s="1"/>
  <c r="N268" i="4"/>
  <c r="N184" i="11" s="1"/>
  <c r="M184"/>
  <c r="N252" i="4"/>
  <c r="N182" i="11" s="1"/>
  <c r="M182"/>
  <c r="N251" i="4"/>
  <c r="N181" i="11" s="1"/>
  <c r="M181"/>
  <c r="M180"/>
  <c r="N250" i="4"/>
  <c r="N180" i="11" s="1"/>
  <c r="N248" i="4"/>
  <c r="N178" i="11" s="1"/>
  <c r="M178"/>
  <c r="N247" i="4"/>
  <c r="N177" i="11" s="1"/>
  <c r="M177"/>
  <c r="M176"/>
  <c r="N246" i="4"/>
  <c r="N176" i="11" s="1"/>
  <c r="N244" i="4"/>
  <c r="N174" i="11" s="1"/>
  <c r="M174"/>
  <c r="N243" i="4"/>
  <c r="N173" i="11" s="1"/>
  <c r="M173"/>
  <c r="M172"/>
  <c r="N242" i="4"/>
  <c r="N172" i="11" s="1"/>
  <c r="N241" i="4"/>
  <c r="N171" i="11" s="1"/>
  <c r="M171"/>
  <c r="N240" i="4"/>
  <c r="N170" i="11" s="1"/>
  <c r="M170"/>
  <c r="N239" i="4"/>
  <c r="N169" i="11" s="1"/>
  <c r="M169"/>
  <c r="M168"/>
  <c r="N238" i="4"/>
  <c r="N168" i="11" s="1"/>
  <c r="N237" i="4"/>
  <c r="N167" i="11" s="1"/>
  <c r="M167"/>
  <c r="N236" i="4"/>
  <c r="N166" i="11" s="1"/>
  <c r="M166"/>
  <c r="N235" i="4"/>
  <c r="N165" i="11" s="1"/>
  <c r="M165"/>
  <c r="M164"/>
  <c r="N234" i="4"/>
  <c r="N164" i="11" s="1"/>
  <c r="N233" i="4"/>
  <c r="N163" i="11" s="1"/>
  <c r="M163"/>
  <c r="N232" i="4"/>
  <c r="N162" i="11" s="1"/>
  <c r="M162"/>
  <c r="N231" i="4"/>
  <c r="N161" i="11" s="1"/>
  <c r="M161"/>
  <c r="N230" i="4"/>
  <c r="N160" i="11" s="1"/>
  <c r="M160"/>
  <c r="N229" i="4"/>
  <c r="N159" i="11" s="1"/>
  <c r="N228" i="4"/>
  <c r="N158" i="11" s="1"/>
  <c r="M158"/>
  <c r="N227" i="4"/>
  <c r="N157" i="11" s="1"/>
  <c r="M157"/>
  <c r="M156"/>
  <c r="N226" i="4"/>
  <c r="N156" i="11" s="1"/>
  <c r="N210" i="4"/>
  <c r="N154" i="11" s="1"/>
  <c r="M154"/>
  <c r="N209" i="4"/>
  <c r="N153" i="11" s="1"/>
  <c r="M153"/>
  <c r="M152"/>
  <c r="N208" i="4"/>
  <c r="N152" i="11" s="1"/>
  <c r="N205" i="4"/>
  <c r="N149" i="11" s="1"/>
  <c r="M149"/>
  <c r="M148"/>
  <c r="N204" i="4"/>
  <c r="N148" i="11" s="1"/>
  <c r="N202" i="4"/>
  <c r="N146" i="11" s="1"/>
  <c r="M146"/>
  <c r="N201" i="4"/>
  <c r="N145" i="11" s="1"/>
  <c r="M145"/>
  <c r="M144"/>
  <c r="N200" i="4"/>
  <c r="N144" i="11" s="1"/>
  <c r="M143"/>
  <c r="N199" i="4"/>
  <c r="N143" i="11" s="1"/>
  <c r="N198" i="4"/>
  <c r="N142" i="11" s="1"/>
  <c r="M142"/>
  <c r="M141"/>
  <c r="N197" i="4"/>
  <c r="N141" i="11" s="1"/>
  <c r="M139"/>
  <c r="N195" i="4"/>
  <c r="N139" i="11" s="1"/>
  <c r="N194" i="4"/>
  <c r="N138" i="11" s="1"/>
  <c r="M138"/>
  <c r="M137"/>
  <c r="N193" i="4"/>
  <c r="N137" i="11" s="1"/>
  <c r="M135"/>
  <c r="N191" i="4"/>
  <c r="N135" i="11" s="1"/>
  <c r="N190" i="4"/>
  <c r="N134" i="11" s="1"/>
  <c r="M134"/>
  <c r="M133"/>
  <c r="N189" i="4"/>
  <c r="N133" i="11" s="1"/>
  <c r="M131"/>
  <c r="N187" i="4"/>
  <c r="N131" i="11" s="1"/>
  <c r="N186" i="4"/>
  <c r="N130" i="11" s="1"/>
  <c r="M130"/>
  <c r="M129"/>
  <c r="N185" i="4"/>
  <c r="N129" i="11" s="1"/>
  <c r="M127"/>
  <c r="N183" i="4"/>
  <c r="N127" i="11" s="1"/>
  <c r="N166" i="4"/>
  <c r="N124" i="11" s="1"/>
  <c r="M124"/>
  <c r="N165" i="4"/>
  <c r="N123" i="11" s="1"/>
  <c r="M123"/>
  <c r="M122"/>
  <c r="N164" i="4"/>
  <c r="N122" i="11" s="1"/>
  <c r="N162" i="4"/>
  <c r="N120" i="11" s="1"/>
  <c r="M120"/>
  <c r="N161" i="4"/>
  <c r="N119" i="11" s="1"/>
  <c r="M119"/>
  <c r="N160" i="4"/>
  <c r="N118" i="11" s="1"/>
  <c r="M118"/>
  <c r="N158" i="4"/>
  <c r="N116" i="11" s="1"/>
  <c r="M116"/>
  <c r="N157" i="4"/>
  <c r="N115" i="11" s="1"/>
  <c r="M115"/>
  <c r="M114"/>
  <c r="N156" i="4"/>
  <c r="N114" i="11" s="1"/>
  <c r="N155" i="4"/>
  <c r="N113" i="11" s="1"/>
  <c r="M113"/>
  <c r="N154" i="4"/>
  <c r="N112" i="11" s="1"/>
  <c r="M112"/>
  <c r="M110"/>
  <c r="N152" i="4"/>
  <c r="N110" i="11" s="1"/>
  <c r="N151" i="4"/>
  <c r="N109" i="11" s="1"/>
  <c r="M109"/>
  <c r="N150" i="4"/>
  <c r="N108" i="11" s="1"/>
  <c r="M108"/>
  <c r="M106"/>
  <c r="N148" i="4"/>
  <c r="N106" i="11" s="1"/>
  <c r="N147" i="4"/>
  <c r="N105" i="11" s="1"/>
  <c r="M105"/>
  <c r="N146" i="4"/>
  <c r="N104" i="11" s="1"/>
  <c r="M104"/>
  <c r="M102"/>
  <c r="N144" i="4"/>
  <c r="N102" i="11" s="1"/>
  <c r="N143" i="4"/>
  <c r="N101" i="11" s="1"/>
  <c r="M101"/>
  <c r="N142" i="4"/>
  <c r="N100" i="11" s="1"/>
  <c r="M100"/>
  <c r="N141" i="4"/>
  <c r="N99" i="11" s="1"/>
  <c r="M98"/>
  <c r="N140" i="4"/>
  <c r="N98" i="11" s="1"/>
  <c r="N139" i="4"/>
  <c r="N97" i="11" s="1"/>
  <c r="M97"/>
  <c r="M95"/>
  <c r="N123" i="4"/>
  <c r="N95" i="11" s="1"/>
  <c r="M93"/>
  <c r="N121" i="4"/>
  <c r="N93" i="11" s="1"/>
  <c r="N120" i="4"/>
  <c r="N92" i="11" s="1"/>
  <c r="M92"/>
  <c r="M91"/>
  <c r="N119" i="4"/>
  <c r="N91" i="11" s="1"/>
  <c r="M89"/>
  <c r="N117" i="4"/>
  <c r="N89" i="11" s="1"/>
  <c r="N116" i="4"/>
  <c r="N88" i="11" s="1"/>
  <c r="M88"/>
  <c r="M87"/>
  <c r="N115" i="4"/>
  <c r="N87" i="11" s="1"/>
  <c r="M85"/>
  <c r="N113" i="4"/>
  <c r="N85" i="11" s="1"/>
  <c r="N112" i="4"/>
  <c r="N84" i="11" s="1"/>
  <c r="M84"/>
  <c r="M83"/>
  <c r="N111" i="4"/>
  <c r="N83" i="11" s="1"/>
  <c r="N110" i="4"/>
  <c r="N82" i="11" s="1"/>
  <c r="M82"/>
  <c r="N109" i="4"/>
  <c r="N81" i="11" s="1"/>
  <c r="M81"/>
  <c r="M80"/>
  <c r="N108" i="4"/>
  <c r="N80" i="11" s="1"/>
  <c r="M79"/>
  <c r="N107" i="4"/>
  <c r="N79" i="11" s="1"/>
  <c r="M77"/>
  <c r="N105" i="4"/>
  <c r="N77" i="11" s="1"/>
  <c r="N104" i="4"/>
  <c r="N76" i="11" s="1"/>
  <c r="M76"/>
  <c r="M75"/>
  <c r="N103" i="4"/>
  <c r="N75" i="11" s="1"/>
  <c r="M73"/>
  <c r="N101" i="4"/>
  <c r="N73" i="11" s="1"/>
  <c r="N100" i="4"/>
  <c r="N72" i="11" s="1"/>
  <c r="M72"/>
  <c r="N99" i="4"/>
  <c r="N71" i="11" s="1"/>
  <c r="M71"/>
  <c r="N84" i="4"/>
  <c r="N69" i="11" s="1"/>
  <c r="M69"/>
  <c r="M68"/>
  <c r="N83" i="4"/>
  <c r="N68" i="11" s="1"/>
  <c r="N81" i="4"/>
  <c r="N66" i="11" s="1"/>
  <c r="M66"/>
  <c r="N80" i="4"/>
  <c r="N65" i="11" s="1"/>
  <c r="M65"/>
  <c r="M64"/>
  <c r="N79" i="4"/>
  <c r="N64" i="11" s="1"/>
  <c r="N78" i="4"/>
  <c r="N63" i="11" s="1"/>
  <c r="M63"/>
  <c r="N77" i="4"/>
  <c r="N62" i="11" s="1"/>
  <c r="M62"/>
  <c r="N76" i="4"/>
  <c r="N61" i="11" s="1"/>
  <c r="M61"/>
  <c r="M60"/>
  <c r="N75" i="4"/>
  <c r="N60" i="11" s="1"/>
  <c r="N74" i="4"/>
  <c r="N59" i="11" s="1"/>
  <c r="M59"/>
  <c r="N73" i="4"/>
  <c r="N58" i="11" s="1"/>
  <c r="M58"/>
  <c r="N72" i="4"/>
  <c r="N57" i="11" s="1"/>
  <c r="M57"/>
  <c r="M56"/>
  <c r="N71" i="4"/>
  <c r="N56" i="11" s="1"/>
  <c r="N69" i="4"/>
  <c r="N54" i="11" s="1"/>
  <c r="M54"/>
  <c r="N68" i="4"/>
  <c r="N53" i="11" s="1"/>
  <c r="M53"/>
  <c r="M52"/>
  <c r="N67" i="4"/>
  <c r="N52" i="11" s="1"/>
  <c r="N65" i="4"/>
  <c r="N50" i="11" s="1"/>
  <c r="M50"/>
  <c r="N64" i="4"/>
  <c r="N49" i="11" s="1"/>
  <c r="M49"/>
  <c r="M48"/>
  <c r="N63" i="4"/>
  <c r="N48" i="11" s="1"/>
  <c r="N61" i="4"/>
  <c r="N46" i="11" s="1"/>
  <c r="M46"/>
  <c r="N60" i="4"/>
  <c r="N45" i="11" s="1"/>
  <c r="M45"/>
  <c r="M44"/>
  <c r="N59" i="4"/>
  <c r="N44" i="11" s="1"/>
  <c r="N57" i="4"/>
  <c r="N42" i="11" s="1"/>
  <c r="M42"/>
  <c r="N40" i="4"/>
  <c r="N39" i="11" s="1"/>
  <c r="M39"/>
  <c r="N37" i="4"/>
  <c r="N36" i="11" s="1"/>
  <c r="M36"/>
  <c r="N31" i="4"/>
  <c r="N30" i="11" s="1"/>
  <c r="M30"/>
  <c r="N30" i="4"/>
  <c r="N29" i="11" s="1"/>
  <c r="M29"/>
  <c r="N29" i="4"/>
  <c r="N28" i="11" s="1"/>
  <c r="M28"/>
  <c r="M27"/>
  <c r="N28" i="4"/>
  <c r="N27" i="11" s="1"/>
  <c r="N27" i="4"/>
  <c r="N26" i="11" s="1"/>
  <c r="M26"/>
  <c r="N26" i="4"/>
  <c r="N25" i="11" s="1"/>
  <c r="M25"/>
  <c r="N25" i="4"/>
  <c r="N24" i="11" s="1"/>
  <c r="M24"/>
  <c r="M23"/>
  <c r="N24" i="4"/>
  <c r="N23" i="11" s="1"/>
  <c r="N23" i="4"/>
  <c r="N22" i="11" s="1"/>
  <c r="M22"/>
  <c r="N22" i="4"/>
  <c r="N21" i="11" s="1"/>
  <c r="M21"/>
  <c r="N21" i="4"/>
  <c r="N20" i="11" s="1"/>
  <c r="M20"/>
  <c r="N19" i="4"/>
  <c r="N18" i="11" s="1"/>
  <c r="M18"/>
  <c r="N17" i="4"/>
  <c r="N16" i="11" s="1"/>
  <c r="M16"/>
  <c r="N16" i="4"/>
  <c r="N15" i="11" s="1"/>
  <c r="M15"/>
  <c r="N15" i="4"/>
  <c r="N14" i="11" s="1"/>
  <c r="M14"/>
  <c r="N13" i="4"/>
  <c r="N12" i="11" s="1"/>
  <c r="M12"/>
  <c r="AE15" i="4"/>
  <c r="BH15" s="1"/>
  <c r="AC295" i="11"/>
  <c r="AD422" i="4"/>
  <c r="AD295" i="11" s="1"/>
  <c r="AD421" i="4"/>
  <c r="AD294" i="11" s="1"/>
  <c r="AC294"/>
  <c r="AC293"/>
  <c r="AD420" i="4"/>
  <c r="AD293" i="11" s="1"/>
  <c r="AC291"/>
  <c r="AD418" i="4"/>
  <c r="AD291" i="11" s="1"/>
  <c r="AD417" i="4"/>
  <c r="AD290" i="11" s="1"/>
  <c r="AC290"/>
  <c r="AC289"/>
  <c r="AD416" i="4"/>
  <c r="AD289" i="11" s="1"/>
  <c r="AC287"/>
  <c r="AD414" i="4"/>
  <c r="AD287" i="11" s="1"/>
  <c r="AC286"/>
  <c r="AD413" i="4"/>
  <c r="AD286" i="11" s="1"/>
  <c r="AD412" i="4"/>
  <c r="AD285" i="11" s="1"/>
  <c r="AC285"/>
  <c r="AD411" i="4"/>
  <c r="AD284" i="11" s="1"/>
  <c r="AC284"/>
  <c r="AD410" i="4"/>
  <c r="AD283" i="11" s="1"/>
  <c r="AC283"/>
  <c r="AC282"/>
  <c r="AD409" i="4"/>
  <c r="AD282" i="11" s="1"/>
  <c r="AD408" i="4"/>
  <c r="AD281" i="11" s="1"/>
  <c r="AC281"/>
  <c r="AD407" i="4"/>
  <c r="AD280" i="11" s="1"/>
  <c r="AC280"/>
  <c r="AD406" i="4"/>
  <c r="AD279" i="11" s="1"/>
  <c r="AC279"/>
  <c r="AC278"/>
  <c r="AD405" i="4"/>
  <c r="AD278" i="11" s="1"/>
  <c r="AD404" i="4"/>
  <c r="AD277" i="11" s="1"/>
  <c r="AC277"/>
  <c r="AD403" i="4"/>
  <c r="AD276" i="11" s="1"/>
  <c r="AC276"/>
  <c r="AD402" i="4"/>
  <c r="AD275" i="11" s="1"/>
  <c r="AC275"/>
  <c r="AC274"/>
  <c r="AD401" i="4"/>
  <c r="AD274" i="11" s="1"/>
  <c r="AD400" i="4"/>
  <c r="AD273" i="11" s="1"/>
  <c r="AC273"/>
  <c r="AD399" i="4"/>
  <c r="AD272" i="11" s="1"/>
  <c r="AC272"/>
  <c r="AD398" i="4"/>
  <c r="AD271" i="11" s="1"/>
  <c r="AC271"/>
  <c r="AC270"/>
  <c r="AD397" i="4"/>
  <c r="AD270" i="11" s="1"/>
  <c r="AD396" i="4"/>
  <c r="AD269" i="11" s="1"/>
  <c r="AC269"/>
  <c r="AD378" i="4"/>
  <c r="AD266" i="11" s="1"/>
  <c r="AC266"/>
  <c r="AD377" i="4"/>
  <c r="AD265" i="11" s="1"/>
  <c r="AC265"/>
  <c r="AC264"/>
  <c r="AD376" i="4"/>
  <c r="AD264" i="11" s="1"/>
  <c r="AD374" i="4"/>
  <c r="AD262" i="11" s="1"/>
  <c r="AC262"/>
  <c r="AD373" i="4"/>
  <c r="AD261" i="11" s="1"/>
  <c r="AC261"/>
  <c r="AC260"/>
  <c r="AD372" i="4"/>
  <c r="AD260" i="11" s="1"/>
  <c r="AD370" i="4"/>
  <c r="AD258" i="11" s="1"/>
  <c r="AC258"/>
  <c r="AC257"/>
  <c r="AD369" i="4"/>
  <c r="AD257" i="11" s="1"/>
  <c r="AD368" i="4"/>
  <c r="AD256" i="11" s="1"/>
  <c r="AC256"/>
  <c r="AC255"/>
  <c r="AD367" i="4"/>
  <c r="AD255" i="11" s="1"/>
  <c r="AC253"/>
  <c r="AD365" i="4"/>
  <c r="AD253" i="11" s="1"/>
  <c r="AD364" i="4"/>
  <c r="AD252" i="11" s="1"/>
  <c r="AC252"/>
  <c r="AC251"/>
  <c r="AD363" i="4"/>
  <c r="AD251" i="11" s="1"/>
  <c r="AC249"/>
  <c r="AD361" i="4"/>
  <c r="AD249" i="11" s="1"/>
  <c r="AD360" i="4"/>
  <c r="AD248" i="11" s="1"/>
  <c r="AC248"/>
  <c r="AC247"/>
  <c r="AD359" i="4"/>
  <c r="AD247" i="11" s="1"/>
  <c r="AC245"/>
  <c r="AD357" i="4"/>
  <c r="AD245" i="11" s="1"/>
  <c r="AD356" i="4"/>
  <c r="AD244" i="11" s="1"/>
  <c r="AC244"/>
  <c r="AC243"/>
  <c r="AD355" i="4"/>
  <c r="AD243" i="11" s="1"/>
  <c r="AC241"/>
  <c r="AD353" i="4"/>
  <c r="AD241" i="11" s="1"/>
  <c r="AC237"/>
  <c r="AD335" i="4"/>
  <c r="AD237" i="11" s="1"/>
  <c r="AD334" i="4"/>
  <c r="AD236" i="11" s="1"/>
  <c r="AC236"/>
  <c r="AC235"/>
  <c r="AD333" i="4"/>
  <c r="AD235" i="11" s="1"/>
  <c r="AC233"/>
  <c r="AD331" i="4"/>
  <c r="AD233" i="11" s="1"/>
  <c r="AE331" i="4"/>
  <c r="AD330"/>
  <c r="AD232" i="11" s="1"/>
  <c r="AC232"/>
  <c r="AC231"/>
  <c r="AD329" i="4"/>
  <c r="AD231" i="11" s="1"/>
  <c r="AC229"/>
  <c r="AD327" i="4"/>
  <c r="AD229" i="11" s="1"/>
  <c r="AD326" i="4"/>
  <c r="AD228" i="11" s="1"/>
  <c r="AC228"/>
  <c r="AC227"/>
  <c r="AD325" i="4"/>
  <c r="AD227" i="11" s="1"/>
  <c r="AC225"/>
  <c r="AD323" i="4"/>
  <c r="AD225" i="11" s="1"/>
  <c r="AD322" i="4"/>
  <c r="AD224" i="11" s="1"/>
  <c r="AC224"/>
  <c r="AC223"/>
  <c r="AD321" i="4"/>
  <c r="AD223" i="11" s="1"/>
  <c r="AC221"/>
  <c r="AD319" i="4"/>
  <c r="AD221" i="11" s="1"/>
  <c r="AD318" i="4"/>
  <c r="AD220" i="11" s="1"/>
  <c r="AC220"/>
  <c r="AC219"/>
  <c r="AD317" i="4"/>
  <c r="AD219" i="11" s="1"/>
  <c r="AC217"/>
  <c r="AD315" i="4"/>
  <c r="AD217" i="11" s="1"/>
  <c r="AD314" i="4"/>
  <c r="AD216" i="11" s="1"/>
  <c r="AC216"/>
  <c r="AC215"/>
  <c r="AD313" i="4"/>
  <c r="AD215" i="11" s="1"/>
  <c r="AC213"/>
  <c r="AD311" i="4"/>
  <c r="AD213" i="11" s="1"/>
  <c r="AD310" i="4"/>
  <c r="AD212" i="11" s="1"/>
  <c r="AC212"/>
  <c r="AC210"/>
  <c r="AD294" i="4"/>
  <c r="AD210" i="11" s="1"/>
  <c r="AD293" i="4"/>
  <c r="AD209" i="11" s="1"/>
  <c r="AC209"/>
  <c r="AD292" i="4"/>
  <c r="AD208" i="11" s="1"/>
  <c r="AC208"/>
  <c r="AD291" i="4"/>
  <c r="AD207" i="11" s="1"/>
  <c r="AC207"/>
  <c r="AC206"/>
  <c r="AD290" i="4"/>
  <c r="AD206" i="11" s="1"/>
  <c r="AD289" i="4"/>
  <c r="AD205" i="11" s="1"/>
  <c r="AC205"/>
  <c r="AD288" i="4"/>
  <c r="AD204" i="11" s="1"/>
  <c r="AC204"/>
  <c r="AD287" i="4"/>
  <c r="AD203" i="11" s="1"/>
  <c r="AC203"/>
  <c r="AC202"/>
  <c r="AD286" i="4"/>
  <c r="AD202" i="11" s="1"/>
  <c r="AC201"/>
  <c r="AD285" i="4"/>
  <c r="AD201" i="11" s="1"/>
  <c r="AD284" i="4"/>
  <c r="AD200" i="11" s="1"/>
  <c r="AC200"/>
  <c r="AC199"/>
  <c r="AD283" i="4"/>
  <c r="AD199" i="11" s="1"/>
  <c r="AC197"/>
  <c r="AD281" i="4"/>
  <c r="AD197" i="11" s="1"/>
  <c r="AD280" i="4"/>
  <c r="AD196" i="11" s="1"/>
  <c r="AC196"/>
  <c r="AC195"/>
  <c r="AD279" i="4"/>
  <c r="AD195" i="11" s="1"/>
  <c r="AC193"/>
  <c r="AD277" i="4"/>
  <c r="AD193" i="11" s="1"/>
  <c r="AD276" i="4"/>
  <c r="AD192" i="11" s="1"/>
  <c r="AC192"/>
  <c r="AC191"/>
  <c r="AD275" i="4"/>
  <c r="AD191" i="11" s="1"/>
  <c r="AC189"/>
  <c r="AD273" i="4"/>
  <c r="AD189" i="11" s="1"/>
  <c r="AD272" i="4"/>
  <c r="AD188" i="11" s="1"/>
  <c r="AC188"/>
  <c r="AC187"/>
  <c r="AD271" i="4"/>
  <c r="AD187" i="11" s="1"/>
  <c r="AC185"/>
  <c r="AD269" i="4"/>
  <c r="AD185" i="11" s="1"/>
  <c r="AD268" i="4"/>
  <c r="AD184" i="11" s="1"/>
  <c r="AC184"/>
  <c r="AC182"/>
  <c r="AD252" i="4"/>
  <c r="AD182" i="11" s="1"/>
  <c r="AD251" i="4"/>
  <c r="AD181" i="11" s="1"/>
  <c r="AC181"/>
  <c r="AD250" i="4"/>
  <c r="AD180" i="11" s="1"/>
  <c r="AC180"/>
  <c r="AC178"/>
  <c r="AD248" i="4"/>
  <c r="AD178" i="11" s="1"/>
  <c r="AD247" i="4"/>
  <c r="AD177" i="11" s="1"/>
  <c r="AC177"/>
  <c r="AC174"/>
  <c r="AD244" i="4"/>
  <c r="AD174" i="11" s="1"/>
  <c r="AD243" i="4"/>
  <c r="AD173" i="11" s="1"/>
  <c r="AC173"/>
  <c r="AD242" i="4"/>
  <c r="AD172" i="11" s="1"/>
  <c r="AC172"/>
  <c r="AD241" i="4"/>
  <c r="AD171" i="11" s="1"/>
  <c r="AC171"/>
  <c r="AC170"/>
  <c r="AD240" i="4"/>
  <c r="AD170" i="11" s="1"/>
  <c r="AD239" i="4"/>
  <c r="AD169" i="11" s="1"/>
  <c r="AC169"/>
  <c r="AD238" i="4"/>
  <c r="AD168" i="11" s="1"/>
  <c r="AC168"/>
  <c r="AD237" i="4"/>
  <c r="AD167" i="11" s="1"/>
  <c r="AC167"/>
  <c r="AC166"/>
  <c r="AD236" i="4"/>
  <c r="AD166" i="11" s="1"/>
  <c r="AD235" i="4"/>
  <c r="AD165" i="11" s="1"/>
  <c r="AC165"/>
  <c r="AD234" i="4"/>
  <c r="AD164" i="11" s="1"/>
  <c r="AC164"/>
  <c r="AD233" i="4"/>
  <c r="AD163" i="11" s="1"/>
  <c r="AC163"/>
  <c r="AC162"/>
  <c r="AD232" i="4"/>
  <c r="AD162" i="11" s="1"/>
  <c r="AD231" i="4"/>
  <c r="AD161" i="11" s="1"/>
  <c r="AC161"/>
  <c r="AD230" i="4"/>
  <c r="AD160" i="11" s="1"/>
  <c r="AC160"/>
  <c r="AC158"/>
  <c r="AD228" i="4"/>
  <c r="AD158" i="11" s="1"/>
  <c r="AD227" i="4"/>
  <c r="AD157" i="11" s="1"/>
  <c r="AC157"/>
  <c r="AD226" i="4"/>
  <c r="AD156" i="11" s="1"/>
  <c r="AC156"/>
  <c r="AD210" i="4"/>
  <c r="AD154" i="11" s="1"/>
  <c r="AC154"/>
  <c r="AD209" i="4"/>
  <c r="AD153" i="11" s="1"/>
  <c r="AC153"/>
  <c r="AC152"/>
  <c r="AD208" i="4"/>
  <c r="AD152" i="11" s="1"/>
  <c r="AD206" i="4"/>
  <c r="AD150" i="11" s="1"/>
  <c r="AC150"/>
  <c r="AD205" i="4"/>
  <c r="AD149" i="11" s="1"/>
  <c r="AC149"/>
  <c r="AC148"/>
  <c r="AD204" i="4"/>
  <c r="AD148" i="11" s="1"/>
  <c r="AD202" i="4"/>
  <c r="AD146" i="11" s="1"/>
  <c r="AC146"/>
  <c r="AD201" i="4"/>
  <c r="AD145" i="11" s="1"/>
  <c r="AC145"/>
  <c r="AC144"/>
  <c r="AD200" i="4"/>
  <c r="AD144" i="11" s="1"/>
  <c r="AC143"/>
  <c r="AD199" i="4"/>
  <c r="AD143" i="11" s="1"/>
  <c r="AD198" i="4"/>
  <c r="AD142" i="11" s="1"/>
  <c r="AC142"/>
  <c r="AC141"/>
  <c r="AD197" i="4"/>
  <c r="AD141" i="11" s="1"/>
  <c r="AC139"/>
  <c r="AD195" i="4"/>
  <c r="AD139" i="11" s="1"/>
  <c r="AD194" i="4"/>
  <c r="AD138" i="11" s="1"/>
  <c r="AC138"/>
  <c r="AC137"/>
  <c r="AD193" i="4"/>
  <c r="AD137" i="11" s="1"/>
  <c r="AC135"/>
  <c r="AD191" i="4"/>
  <c r="AD135" i="11" s="1"/>
  <c r="AD190" i="4"/>
  <c r="AD134" i="11" s="1"/>
  <c r="AC134"/>
  <c r="AC133"/>
  <c r="AD189" i="4"/>
  <c r="AD133" i="11" s="1"/>
  <c r="AC131"/>
  <c r="AD187" i="4"/>
  <c r="AD131" i="11" s="1"/>
  <c r="AD186" i="4"/>
  <c r="AD130" i="11" s="1"/>
  <c r="AC130"/>
  <c r="AC129"/>
  <c r="AD185" i="4"/>
  <c r="AD129" i="11" s="1"/>
  <c r="AC127"/>
  <c r="AD183" i="4"/>
  <c r="AD127" i="11" s="1"/>
  <c r="AC124"/>
  <c r="AD166" i="4"/>
  <c r="AD124" i="11" s="1"/>
  <c r="AD165" i="4"/>
  <c r="AD123" i="11" s="1"/>
  <c r="AC123"/>
  <c r="AD164" i="4"/>
  <c r="AD122" i="11" s="1"/>
  <c r="AC122"/>
  <c r="AC120"/>
  <c r="AD162" i="4"/>
  <c r="AD120" i="11" s="1"/>
  <c r="AD161" i="4"/>
  <c r="AD119" i="11" s="1"/>
  <c r="AC119"/>
  <c r="AD160" i="4"/>
  <c r="AD118" i="11" s="1"/>
  <c r="AC118"/>
  <c r="AC116"/>
  <c r="AD158" i="4"/>
  <c r="AD116" i="11" s="1"/>
  <c r="AD157" i="4"/>
  <c r="AD115" i="11" s="1"/>
  <c r="AC115"/>
  <c r="AD156" i="4"/>
  <c r="AD114" i="11" s="1"/>
  <c r="AC114"/>
  <c r="AD155" i="4"/>
  <c r="AD113" i="11" s="1"/>
  <c r="AC113"/>
  <c r="AC112"/>
  <c r="AD154" i="4"/>
  <c r="AD112" i="11" s="1"/>
  <c r="AD152" i="4"/>
  <c r="AD110" i="11" s="1"/>
  <c r="AC110"/>
  <c r="AD151" i="4"/>
  <c r="AD109" i="11" s="1"/>
  <c r="AC109"/>
  <c r="AC108"/>
  <c r="AD150" i="4"/>
  <c r="AD108" i="11" s="1"/>
  <c r="AD148" i="4"/>
  <c r="AD106" i="11" s="1"/>
  <c r="AC106"/>
  <c r="AD147" i="4"/>
  <c r="AD105" i="11" s="1"/>
  <c r="AC105"/>
  <c r="AC104"/>
  <c r="AD146" i="4"/>
  <c r="AD104" i="11" s="1"/>
  <c r="AD144" i="4"/>
  <c r="AD102" i="11" s="1"/>
  <c r="AC102"/>
  <c r="AD143" i="4"/>
  <c r="AD101" i="11" s="1"/>
  <c r="AC101"/>
  <c r="AC100"/>
  <c r="AD142" i="4"/>
  <c r="AD100" i="11" s="1"/>
  <c r="AD140" i="4"/>
  <c r="AD98" i="11" s="1"/>
  <c r="AC98"/>
  <c r="AD139" i="4"/>
  <c r="AD97" i="11" s="1"/>
  <c r="AC97"/>
  <c r="AC95"/>
  <c r="AD123" i="4"/>
  <c r="AD95" i="11" s="1"/>
  <c r="AC93"/>
  <c r="AD121" i="4"/>
  <c r="AD93" i="11" s="1"/>
  <c r="AD120" i="4"/>
  <c r="AD92" i="11" s="1"/>
  <c r="AC92"/>
  <c r="AC91"/>
  <c r="AD119" i="4"/>
  <c r="AD91" i="11" s="1"/>
  <c r="AC89"/>
  <c r="AD117" i="4"/>
  <c r="AD89" i="11" s="1"/>
  <c r="AD116" i="4"/>
  <c r="AD88" i="11" s="1"/>
  <c r="AC88"/>
  <c r="AC87"/>
  <c r="AD115" i="4"/>
  <c r="AD87" i="11" s="1"/>
  <c r="AC85"/>
  <c r="AD113" i="4"/>
  <c r="AD85" i="11" s="1"/>
  <c r="AD112" i="4"/>
  <c r="AD84" i="11" s="1"/>
  <c r="AC84"/>
  <c r="AC83"/>
  <c r="AD111" i="4"/>
  <c r="AD83" i="11" s="1"/>
  <c r="AD110" i="4"/>
  <c r="AD82" i="11" s="1"/>
  <c r="AC82"/>
  <c r="AC81"/>
  <c r="AD109" i="4"/>
  <c r="AD81" i="11" s="1"/>
  <c r="AD108" i="4"/>
  <c r="AD80" i="11" s="1"/>
  <c r="AC80"/>
  <c r="AC79"/>
  <c r="AD107" i="4"/>
  <c r="AD79" i="11" s="1"/>
  <c r="AC77"/>
  <c r="AD105" i="4"/>
  <c r="AD77" i="11" s="1"/>
  <c r="AD104" i="4"/>
  <c r="AD76" i="11" s="1"/>
  <c r="AC76"/>
  <c r="AC75"/>
  <c r="AD103" i="4"/>
  <c r="AD75" i="11" s="1"/>
  <c r="AC73"/>
  <c r="AD101" i="4"/>
  <c r="AD73" i="11" s="1"/>
  <c r="AC72"/>
  <c r="AD100" i="4"/>
  <c r="AD72" i="11" s="1"/>
  <c r="AC71"/>
  <c r="AD99" i="4"/>
  <c r="AD71" i="11" s="1"/>
  <c r="AD84" i="4"/>
  <c r="AD69" i="11" s="1"/>
  <c r="AC69"/>
  <c r="AC68"/>
  <c r="AD83" i="4"/>
  <c r="AD68" i="11" s="1"/>
  <c r="AD82" i="4"/>
  <c r="AD67" i="11" s="1"/>
  <c r="AC67"/>
  <c r="AD81" i="4"/>
  <c r="AD66" i="11" s="1"/>
  <c r="AC66"/>
  <c r="AE81" i="4"/>
  <c r="AD80"/>
  <c r="AD65" i="11" s="1"/>
  <c r="AC65"/>
  <c r="AC64"/>
  <c r="AD79" i="4"/>
  <c r="AD64" i="11" s="1"/>
  <c r="AD78" i="4"/>
  <c r="AD63" i="11" s="1"/>
  <c r="AC63"/>
  <c r="AD77" i="4"/>
  <c r="AD62" i="11" s="1"/>
  <c r="AC62"/>
  <c r="AD76" i="4"/>
  <c r="AD61" i="11" s="1"/>
  <c r="AC61"/>
  <c r="AC60"/>
  <c r="AD75" i="4"/>
  <c r="AD60" i="11" s="1"/>
  <c r="AD74" i="4"/>
  <c r="AD59" i="11" s="1"/>
  <c r="AC59"/>
  <c r="AD73" i="4"/>
  <c r="AD58" i="11" s="1"/>
  <c r="AC58"/>
  <c r="AD72" i="4"/>
  <c r="AD57" i="11" s="1"/>
  <c r="AC57"/>
  <c r="AC56"/>
  <c r="AD71" i="4"/>
  <c r="AD56" i="11" s="1"/>
  <c r="AD69" i="4"/>
  <c r="AD54" i="11" s="1"/>
  <c r="AC54"/>
  <c r="AD68" i="4"/>
  <c r="AD53" i="11" s="1"/>
  <c r="AC53"/>
  <c r="AC52"/>
  <c r="AD67" i="4"/>
  <c r="AD52" i="11" s="1"/>
  <c r="AD65" i="4"/>
  <c r="AD50" i="11" s="1"/>
  <c r="AC50"/>
  <c r="AD64" i="4"/>
  <c r="AD49" i="11" s="1"/>
  <c r="AC49"/>
  <c r="AC48"/>
  <c r="AD63" i="4"/>
  <c r="AD48" i="11" s="1"/>
  <c r="AD61" i="4"/>
  <c r="AD46" i="11" s="1"/>
  <c r="AC46"/>
  <c r="AD60" i="4"/>
  <c r="AD45" i="11" s="1"/>
  <c r="AC45"/>
  <c r="AC44"/>
  <c r="AD59" i="4"/>
  <c r="AD44" i="11" s="1"/>
  <c r="AD57" i="4"/>
  <c r="AD42" i="11" s="1"/>
  <c r="AC42"/>
  <c r="AD40" i="4"/>
  <c r="AD39" i="11" s="1"/>
  <c r="AD39" i="4"/>
  <c r="AD38" i="11" s="1"/>
  <c r="AC38"/>
  <c r="AD37" i="4"/>
  <c r="AD36" i="11" s="1"/>
  <c r="AC36"/>
  <c r="BH37" i="4"/>
  <c r="AD36"/>
  <c r="AD35" i="11" s="1"/>
  <c r="AC35"/>
  <c r="AD35" i="4"/>
  <c r="AD34" i="11" s="1"/>
  <c r="AC34"/>
  <c r="AD33" i="4"/>
  <c r="AD32" i="11" s="1"/>
  <c r="AC32"/>
  <c r="AE33" i="4"/>
  <c r="AD32"/>
  <c r="AD31" i="11" s="1"/>
  <c r="AC31"/>
  <c r="AD31" i="4"/>
  <c r="AD30" i="11" s="1"/>
  <c r="AC30"/>
  <c r="AD30" i="4"/>
  <c r="AD29" i="11" s="1"/>
  <c r="AC29"/>
  <c r="AD29" i="4"/>
  <c r="AD28" i="11" s="1"/>
  <c r="AC28"/>
  <c r="AC27"/>
  <c r="AD28" i="4"/>
  <c r="AD27" i="11" s="1"/>
  <c r="AD27" i="4"/>
  <c r="AD26" i="11" s="1"/>
  <c r="AC26"/>
  <c r="AD26" i="4"/>
  <c r="AD25" i="11" s="1"/>
  <c r="AC25"/>
  <c r="AD25" i="4"/>
  <c r="AD24" i="11" s="1"/>
  <c r="AC24"/>
  <c r="AC23"/>
  <c r="AD24" i="4"/>
  <c r="AD23" i="11" s="1"/>
  <c r="AD23" i="4"/>
  <c r="AD22" i="11" s="1"/>
  <c r="AC22"/>
  <c r="AD22" i="4"/>
  <c r="AD21" i="11" s="1"/>
  <c r="AC21"/>
  <c r="AD21" i="4"/>
  <c r="AD20" i="11" s="1"/>
  <c r="AC20"/>
  <c r="AD20" i="4"/>
  <c r="AD19" i="11" s="1"/>
  <c r="AD19" i="4"/>
  <c r="AD18" i="11" s="1"/>
  <c r="AC18"/>
  <c r="AD18" i="4"/>
  <c r="AD17" i="11" s="1"/>
  <c r="AC17"/>
  <c r="AD17" i="4"/>
  <c r="AD16" i="11" s="1"/>
  <c r="AC16"/>
  <c r="AD16" i="4"/>
  <c r="AD15" i="11" s="1"/>
  <c r="AC15"/>
  <c r="AD15" i="4"/>
  <c r="AD14" i="11" s="1"/>
  <c r="AC14"/>
  <c r="AD14" i="4"/>
  <c r="AD13" i="11" s="1"/>
  <c r="AC13"/>
  <c r="AD13" i="4"/>
  <c r="AD12" i="11" s="1"/>
  <c r="AC12"/>
  <c r="U295"/>
  <c r="V422" i="4"/>
  <c r="V295" i="11" s="1"/>
  <c r="AE422" i="4"/>
  <c r="V421"/>
  <c r="V294" i="11" s="1"/>
  <c r="AE421" i="4"/>
  <c r="U294" i="11"/>
  <c r="U293"/>
  <c r="AE420" i="4"/>
  <c r="V420"/>
  <c r="V293" i="11" s="1"/>
  <c r="U292"/>
  <c r="AE419" i="4"/>
  <c r="U291" i="11"/>
  <c r="V418" i="4"/>
  <c r="V291" i="11" s="1"/>
  <c r="AE418" i="4"/>
  <c r="V417"/>
  <c r="V290" i="11" s="1"/>
  <c r="AE417" i="4"/>
  <c r="U290" i="11"/>
  <c r="U289"/>
  <c r="AE416" i="4"/>
  <c r="V416"/>
  <c r="V289" i="11" s="1"/>
  <c r="U288"/>
  <c r="AE415" i="4"/>
  <c r="U287" i="11"/>
  <c r="V414" i="4"/>
  <c r="V287" i="11" s="1"/>
  <c r="AE414" i="4"/>
  <c r="V413"/>
  <c r="V286" i="11" s="1"/>
  <c r="U286"/>
  <c r="AE413" i="4"/>
  <c r="V412"/>
  <c r="V285" i="11" s="1"/>
  <c r="U285"/>
  <c r="AE411" i="4"/>
  <c r="U284" i="11"/>
  <c r="V411" i="4"/>
  <c r="V284" i="11" s="1"/>
  <c r="V410" i="4"/>
  <c r="V283" i="11" s="1"/>
  <c r="U283"/>
  <c r="V409" i="4"/>
  <c r="V282" i="11" s="1"/>
  <c r="U282"/>
  <c r="AE409" i="4"/>
  <c r="V408"/>
  <c r="V281" i="11" s="1"/>
  <c r="U281"/>
  <c r="AE407" i="4"/>
  <c r="U280" i="11"/>
  <c r="V407" i="4"/>
  <c r="V280" i="11" s="1"/>
  <c r="V406" i="4"/>
  <c r="V279" i="11" s="1"/>
  <c r="U279"/>
  <c r="V405" i="4"/>
  <c r="V278" i="11" s="1"/>
  <c r="U278"/>
  <c r="AE405" i="4"/>
  <c r="V404"/>
  <c r="V277" i="11" s="1"/>
  <c r="U277"/>
  <c r="AE403" i="4"/>
  <c r="U276" i="11"/>
  <c r="V403" i="4"/>
  <c r="V276" i="11" s="1"/>
  <c r="V402" i="4"/>
  <c r="V275" i="11" s="1"/>
  <c r="U275"/>
  <c r="V401" i="4"/>
  <c r="V274" i="11" s="1"/>
  <c r="U274"/>
  <c r="AE401" i="4"/>
  <c r="V400"/>
  <c r="V273" i="11" s="1"/>
  <c r="U273"/>
  <c r="AE399" i="4"/>
  <c r="U272" i="11"/>
  <c r="V399" i="4"/>
  <c r="V272" i="11" s="1"/>
  <c r="V398" i="4"/>
  <c r="V271" i="11" s="1"/>
  <c r="U271"/>
  <c r="V397" i="4"/>
  <c r="V270" i="11" s="1"/>
  <c r="U270"/>
  <c r="AE397" i="4"/>
  <c r="V396"/>
  <c r="V269" i="11" s="1"/>
  <c r="U269"/>
  <c r="V395" i="4"/>
  <c r="V268" i="11" s="1"/>
  <c r="P268"/>
  <c r="U267"/>
  <c r="AE379" i="4"/>
  <c r="V378"/>
  <c r="V266" i="11" s="1"/>
  <c r="U266"/>
  <c r="AE378" i="4"/>
  <c r="V377"/>
  <c r="V265" i="11" s="1"/>
  <c r="U265"/>
  <c r="AE377" i="4"/>
  <c r="AE376"/>
  <c r="U264" i="11"/>
  <c r="V376" i="4"/>
  <c r="V264" i="11" s="1"/>
  <c r="U263"/>
  <c r="AE375" i="4"/>
  <c r="V374"/>
  <c r="V262" i="11" s="1"/>
  <c r="U262"/>
  <c r="AE374" i="4"/>
  <c r="V373"/>
  <c r="V261" i="11" s="1"/>
  <c r="U261"/>
  <c r="AE373" i="4"/>
  <c r="AE372"/>
  <c r="U260" i="11"/>
  <c r="V372" i="4"/>
  <c r="V260" i="11" s="1"/>
  <c r="U259"/>
  <c r="AE371" i="4"/>
  <c r="V370"/>
  <c r="V258" i="11" s="1"/>
  <c r="U258"/>
  <c r="AE370" i="4"/>
  <c r="U257" i="11"/>
  <c r="V369" i="4"/>
  <c r="V257" i="11" s="1"/>
  <c r="AE369" i="4"/>
  <c r="V368"/>
  <c r="V256" i="11" s="1"/>
  <c r="AE368" i="4"/>
  <c r="U256" i="11"/>
  <c r="U255"/>
  <c r="AE367" i="4"/>
  <c r="V367"/>
  <c r="V255" i="11" s="1"/>
  <c r="U254"/>
  <c r="AE366" i="4"/>
  <c r="U253" i="11"/>
  <c r="V365" i="4"/>
  <c r="V253" i="11" s="1"/>
  <c r="AE365" i="4"/>
  <c r="V364"/>
  <c r="V252" i="11" s="1"/>
  <c r="AE364" i="4"/>
  <c r="U252" i="11"/>
  <c r="U251"/>
  <c r="AE363" i="4"/>
  <c r="V363"/>
  <c r="V251" i="11" s="1"/>
  <c r="U250"/>
  <c r="AE362" i="4"/>
  <c r="U249" i="11"/>
  <c r="V361" i="4"/>
  <c r="V249" i="11" s="1"/>
  <c r="AE361" i="4"/>
  <c r="V360"/>
  <c r="V248" i="11" s="1"/>
  <c r="AE360" i="4"/>
  <c r="U248" i="11"/>
  <c r="U247"/>
  <c r="AE359" i="4"/>
  <c r="V359"/>
  <c r="V247" i="11" s="1"/>
  <c r="V246"/>
  <c r="U246"/>
  <c r="AE358" i="4"/>
  <c r="AF358" s="1"/>
  <c r="U245" i="11"/>
  <c r="V357" i="4"/>
  <c r="V245" i="11" s="1"/>
  <c r="AE357" i="4"/>
  <c r="V356"/>
  <c r="V244" i="11" s="1"/>
  <c r="AE356" i="4"/>
  <c r="U244" i="11"/>
  <c r="U243"/>
  <c r="AE355" i="4"/>
  <c r="V355"/>
  <c r="V243" i="11" s="1"/>
  <c r="U242"/>
  <c r="AE354" i="4"/>
  <c r="U241" i="11"/>
  <c r="V353" i="4"/>
  <c r="V241" i="11" s="1"/>
  <c r="AE353" i="4"/>
  <c r="AE352"/>
  <c r="U240" i="11"/>
  <c r="AF352" i="4"/>
  <c r="U238" i="11"/>
  <c r="AE336" i="4"/>
  <c r="U237" i="11"/>
  <c r="V335" i="4"/>
  <c r="V237" i="11" s="1"/>
  <c r="AE335" i="4"/>
  <c r="V334"/>
  <c r="V236" i="11" s="1"/>
  <c r="AE334" i="4"/>
  <c r="U236" i="11"/>
  <c r="U235"/>
  <c r="AE333" i="4"/>
  <c r="V333"/>
  <c r="V235" i="11" s="1"/>
  <c r="U234"/>
  <c r="AE332" i="4"/>
  <c r="V331"/>
  <c r="V330"/>
  <c r="V232" i="11" s="1"/>
  <c r="U232"/>
  <c r="AE330" i="4"/>
  <c r="U231" i="11"/>
  <c r="V329" i="4"/>
  <c r="V231" i="11" s="1"/>
  <c r="AE329" i="4"/>
  <c r="AE328"/>
  <c r="U230" i="11"/>
  <c r="U229"/>
  <c r="AE327" i="4"/>
  <c r="V327"/>
  <c r="V229" i="11" s="1"/>
  <c r="V326" i="4"/>
  <c r="V228" i="11" s="1"/>
  <c r="U228"/>
  <c r="AE326" i="4"/>
  <c r="U227" i="11"/>
  <c r="V325" i="4"/>
  <c r="V227" i="11" s="1"/>
  <c r="AE325" i="4"/>
  <c r="AE324"/>
  <c r="U226" i="11"/>
  <c r="AF324" i="4"/>
  <c r="AF226" i="11" s="1"/>
  <c r="V226"/>
  <c r="U225"/>
  <c r="AE323" i="4"/>
  <c r="V323"/>
  <c r="V225" i="11" s="1"/>
  <c r="V322" i="4"/>
  <c r="V224" i="11" s="1"/>
  <c r="U224"/>
  <c r="AE322" i="4"/>
  <c r="U223" i="11"/>
  <c r="V321" i="4"/>
  <c r="V223" i="11" s="1"/>
  <c r="AE321" i="4"/>
  <c r="AE320"/>
  <c r="U222" i="11"/>
  <c r="U221"/>
  <c r="AE319" i="4"/>
  <c r="V319"/>
  <c r="V221" i="11" s="1"/>
  <c r="V318" i="4"/>
  <c r="V220" i="11" s="1"/>
  <c r="U220"/>
  <c r="AE318" i="4"/>
  <c r="U219" i="11"/>
  <c r="V317" i="4"/>
  <c r="V219" i="11" s="1"/>
  <c r="AE317" i="4"/>
  <c r="AE316"/>
  <c r="U218" i="11"/>
  <c r="AF316" i="4"/>
  <c r="AF218" i="11" s="1"/>
  <c r="V218"/>
  <c r="U217"/>
  <c r="AE315" i="4"/>
  <c r="V315"/>
  <c r="V217" i="11" s="1"/>
  <c r="V314" i="4"/>
  <c r="V216" i="11" s="1"/>
  <c r="U216"/>
  <c r="AE314" i="4"/>
  <c r="U215" i="11"/>
  <c r="V313" i="4"/>
  <c r="V215" i="11" s="1"/>
  <c r="AE313" i="4"/>
  <c r="AE312"/>
  <c r="U214" i="11"/>
  <c r="U213"/>
  <c r="AE311" i="4"/>
  <c r="V311"/>
  <c r="V213" i="11" s="1"/>
  <c r="V310" i="4"/>
  <c r="V212" i="11" s="1"/>
  <c r="U212"/>
  <c r="AE310" i="4"/>
  <c r="AF310" s="1"/>
  <c r="AE294"/>
  <c r="U210" i="11"/>
  <c r="V294" i="4"/>
  <c r="V210" i="11" s="1"/>
  <c r="V293" i="4"/>
  <c r="V209" i="11" s="1"/>
  <c r="U209"/>
  <c r="AE293" i="4"/>
  <c r="V292"/>
  <c r="V208" i="11" s="1"/>
  <c r="U208"/>
  <c r="AE292" i="4"/>
  <c r="V291"/>
  <c r="V207" i="11" s="1"/>
  <c r="U207"/>
  <c r="AE291" i="4"/>
  <c r="AE290"/>
  <c r="U206" i="11"/>
  <c r="V290" i="4"/>
  <c r="V206" i="11" s="1"/>
  <c r="V289" i="4"/>
  <c r="V205" i="11" s="1"/>
  <c r="U205"/>
  <c r="AE289" i="4"/>
  <c r="V288"/>
  <c r="V204" i="11" s="1"/>
  <c r="U204"/>
  <c r="AE288" i="4"/>
  <c r="V287"/>
  <c r="V203" i="11" s="1"/>
  <c r="U203"/>
  <c r="AE287" i="4"/>
  <c r="AE286"/>
  <c r="U202" i="11"/>
  <c r="V286" i="4"/>
  <c r="V202" i="11" s="1"/>
  <c r="U201"/>
  <c r="V285" i="4"/>
  <c r="V201" i="11" s="1"/>
  <c r="AE285" i="4"/>
  <c r="V284"/>
  <c r="V200" i="11" s="1"/>
  <c r="U200"/>
  <c r="U199"/>
  <c r="V283" i="4"/>
  <c r="V199" i="11" s="1"/>
  <c r="AE283" i="4"/>
  <c r="AE282"/>
  <c r="U198" i="11"/>
  <c r="AF282" i="4"/>
  <c r="AF198" i="11" s="1"/>
  <c r="U197"/>
  <c r="AE281" i="4"/>
  <c r="V281"/>
  <c r="V197" i="11" s="1"/>
  <c r="V280" i="4"/>
  <c r="V196" i="11" s="1"/>
  <c r="U196"/>
  <c r="AE280" i="4"/>
  <c r="U195" i="11"/>
  <c r="V279" i="4"/>
  <c r="V195" i="11" s="1"/>
  <c r="AE279" i="4"/>
  <c r="AE278"/>
  <c r="U194" i="11"/>
  <c r="U193"/>
  <c r="AE277" i="4"/>
  <c r="V277"/>
  <c r="V193" i="11" s="1"/>
  <c r="V276" i="4"/>
  <c r="V192" i="11" s="1"/>
  <c r="U192"/>
  <c r="AE276" i="4"/>
  <c r="U191" i="11"/>
  <c r="V275" i="4"/>
  <c r="V191" i="11" s="1"/>
  <c r="AE275" i="4"/>
  <c r="AE274"/>
  <c r="U190" i="11"/>
  <c r="AF274" i="4"/>
  <c r="AF190" i="11" s="1"/>
  <c r="U189"/>
  <c r="AE273" i="4"/>
  <c r="V273"/>
  <c r="V189" i="11" s="1"/>
  <c r="V272" i="4"/>
  <c r="V188" i="11" s="1"/>
  <c r="U188"/>
  <c r="AE272" i="4"/>
  <c r="U187" i="11"/>
  <c r="V271" i="4"/>
  <c r="V187" i="11" s="1"/>
  <c r="AE271" i="4"/>
  <c r="AE270"/>
  <c r="AG270" s="1"/>
  <c r="U186" i="11"/>
  <c r="U185"/>
  <c r="AE269" i="4"/>
  <c r="V269"/>
  <c r="V185" i="11" s="1"/>
  <c r="V268" i="4"/>
  <c r="V184" i="11" s="1"/>
  <c r="U184"/>
  <c r="AE268" i="4"/>
  <c r="V252"/>
  <c r="V182" i="11" s="1"/>
  <c r="U182"/>
  <c r="AE252" i="4"/>
  <c r="V251"/>
  <c r="V181" i="11" s="1"/>
  <c r="U181"/>
  <c r="AE251" i="4"/>
  <c r="AE250"/>
  <c r="U180" i="11"/>
  <c r="V250" i="4"/>
  <c r="V180" i="11" s="1"/>
  <c r="U179"/>
  <c r="AE249" i="4"/>
  <c r="AF249" s="1"/>
  <c r="AF179" i="11" s="1"/>
  <c r="V248" i="4"/>
  <c r="V178" i="11" s="1"/>
  <c r="U178"/>
  <c r="AE248" i="4"/>
  <c r="V247"/>
  <c r="V177" i="11" s="1"/>
  <c r="U177"/>
  <c r="AE247" i="4"/>
  <c r="AE246"/>
  <c r="U176" i="11"/>
  <c r="V246" i="4"/>
  <c r="V176" i="11" s="1"/>
  <c r="U175"/>
  <c r="AE245" i="4"/>
  <c r="AF245" s="1"/>
  <c r="AF175" i="11" s="1"/>
  <c r="V244" i="4"/>
  <c r="V174" i="11" s="1"/>
  <c r="U174"/>
  <c r="AE244" i="4"/>
  <c r="V243"/>
  <c r="V173" i="11" s="1"/>
  <c r="U173"/>
  <c r="AE243" i="4"/>
  <c r="AE242"/>
  <c r="U172" i="11"/>
  <c r="V242" i="4"/>
  <c r="V172" i="11" s="1"/>
  <c r="V241" i="4"/>
  <c r="V171" i="11" s="1"/>
  <c r="U171"/>
  <c r="V240" i="4"/>
  <c r="V170" i="11" s="1"/>
  <c r="U170"/>
  <c r="AE240" i="4"/>
  <c r="V239"/>
  <c r="V169" i="11" s="1"/>
  <c r="U169"/>
  <c r="AE238" i="4"/>
  <c r="U168" i="11"/>
  <c r="V238" i="4"/>
  <c r="V168" i="11" s="1"/>
  <c r="V237" i="4"/>
  <c r="V167" i="11" s="1"/>
  <c r="U167"/>
  <c r="V236" i="4"/>
  <c r="V166" i="11" s="1"/>
  <c r="U166"/>
  <c r="AE236" i="4"/>
  <c r="V235"/>
  <c r="V165" i="11" s="1"/>
  <c r="U165"/>
  <c r="AE234" i="4"/>
  <c r="U164" i="11"/>
  <c r="V234" i="4"/>
  <c r="V164" i="11" s="1"/>
  <c r="V233" i="4"/>
  <c r="V163" i="11" s="1"/>
  <c r="U163"/>
  <c r="V232" i="4"/>
  <c r="V162" i="11" s="1"/>
  <c r="U162"/>
  <c r="AE232" i="4"/>
  <c r="V231"/>
  <c r="V161" i="11" s="1"/>
  <c r="U161"/>
  <c r="AE231" i="4"/>
  <c r="AE230"/>
  <c r="U160" i="11"/>
  <c r="V230" i="4"/>
  <c r="V160" i="11" s="1"/>
  <c r="U159"/>
  <c r="AE229" i="4"/>
  <c r="AF229" s="1"/>
  <c r="AF159" i="11" s="1"/>
  <c r="V228" i="4"/>
  <c r="V158" i="11" s="1"/>
  <c r="U158"/>
  <c r="AE228" i="4"/>
  <c r="V227"/>
  <c r="V157" i="11" s="1"/>
  <c r="U157"/>
  <c r="AE227" i="4"/>
  <c r="AE226"/>
  <c r="U156" i="11"/>
  <c r="V226" i="4"/>
  <c r="V156" i="11" s="1"/>
  <c r="V210" i="4"/>
  <c r="V154" i="11" s="1"/>
  <c r="U154"/>
  <c r="AE210" i="4"/>
  <c r="V209"/>
  <c r="V153" i="11" s="1"/>
  <c r="U153"/>
  <c r="AE209" i="4"/>
  <c r="AE208"/>
  <c r="U152" i="11"/>
  <c r="V208" i="4"/>
  <c r="V152" i="11" s="1"/>
  <c r="U151"/>
  <c r="AE207" i="4"/>
  <c r="V206"/>
  <c r="V150" i="11" s="1"/>
  <c r="U150"/>
  <c r="AE206" i="4"/>
  <c r="V205"/>
  <c r="V149" i="11" s="1"/>
  <c r="U149"/>
  <c r="AE205" i="4"/>
  <c r="AE204"/>
  <c r="U148" i="11"/>
  <c r="V204" i="4"/>
  <c r="V148" i="11" s="1"/>
  <c r="U147"/>
  <c r="AE203" i="4"/>
  <c r="V202"/>
  <c r="V146" i="11" s="1"/>
  <c r="U146"/>
  <c r="AE202" i="4"/>
  <c r="V201"/>
  <c r="V145" i="11" s="1"/>
  <c r="U145"/>
  <c r="AE201" i="4"/>
  <c r="AE200"/>
  <c r="U144" i="11"/>
  <c r="V200" i="4"/>
  <c r="V144" i="11" s="1"/>
  <c r="U143"/>
  <c r="V199" i="4"/>
  <c r="V143" i="11" s="1"/>
  <c r="AE199" i="4"/>
  <c r="V198"/>
  <c r="V142" i="11" s="1"/>
  <c r="AE198" i="4"/>
  <c r="U142" i="11"/>
  <c r="U141"/>
  <c r="AE197" i="4"/>
  <c r="V197"/>
  <c r="V141" i="11" s="1"/>
  <c r="U140"/>
  <c r="AE196" i="4"/>
  <c r="U139" i="11"/>
  <c r="V195" i="4"/>
  <c r="V139" i="11" s="1"/>
  <c r="AE195" i="4"/>
  <c r="V194"/>
  <c r="V138" i="11" s="1"/>
  <c r="AE194" i="4"/>
  <c r="U138" i="11"/>
  <c r="U137"/>
  <c r="AE193" i="4"/>
  <c r="V193"/>
  <c r="V137" i="11" s="1"/>
  <c r="V136"/>
  <c r="U136"/>
  <c r="AE192" i="4"/>
  <c r="AF192" s="1"/>
  <c r="AF136" i="11" s="1"/>
  <c r="U135"/>
  <c r="V191" i="4"/>
  <c r="V135" i="11" s="1"/>
  <c r="AE191" i="4"/>
  <c r="V190"/>
  <c r="V134" i="11" s="1"/>
  <c r="AE190" i="4"/>
  <c r="U134" i="11"/>
  <c r="U133"/>
  <c r="AE189" i="4"/>
  <c r="V189"/>
  <c r="V133" i="11" s="1"/>
  <c r="U132"/>
  <c r="AE188" i="4"/>
  <c r="U131" i="11"/>
  <c r="V187" i="4"/>
  <c r="V131" i="11" s="1"/>
  <c r="AE187" i="4"/>
  <c r="V186"/>
  <c r="V130" i="11" s="1"/>
  <c r="AE186" i="4"/>
  <c r="U130" i="11"/>
  <c r="U129"/>
  <c r="AE185" i="4"/>
  <c r="V185"/>
  <c r="V129" i="11" s="1"/>
  <c r="V128"/>
  <c r="U128"/>
  <c r="AE184" i="4"/>
  <c r="AF184" s="1"/>
  <c r="AF128" i="11" s="1"/>
  <c r="U127"/>
  <c r="V183" i="4"/>
  <c r="V127" i="11" s="1"/>
  <c r="AE183" i="4"/>
  <c r="AE182"/>
  <c r="U126" i="11"/>
  <c r="AF182" i="4"/>
  <c r="AE166"/>
  <c r="U124" i="11"/>
  <c r="V166" i="4"/>
  <c r="V124" i="11" s="1"/>
  <c r="V165" i="4"/>
  <c r="V123" i="11" s="1"/>
  <c r="U123"/>
  <c r="AE165" i="4"/>
  <c r="V164"/>
  <c r="V122" i="11" s="1"/>
  <c r="U122"/>
  <c r="AE164" i="4"/>
  <c r="U121" i="11"/>
  <c r="AE163" i="4"/>
  <c r="AE162"/>
  <c r="U120" i="11"/>
  <c r="V162" i="4"/>
  <c r="V120" i="11" s="1"/>
  <c r="V161" i="4"/>
  <c r="V119" i="11" s="1"/>
  <c r="U119"/>
  <c r="AE161" i="4"/>
  <c r="V160"/>
  <c r="V118" i="11" s="1"/>
  <c r="U118"/>
  <c r="AE160" i="4"/>
  <c r="U117" i="11"/>
  <c r="AE159" i="4"/>
  <c r="AF159" s="1"/>
  <c r="AF117" i="11" s="1"/>
  <c r="AE158" i="4"/>
  <c r="U116" i="11"/>
  <c r="V158" i="4"/>
  <c r="V116" i="11" s="1"/>
  <c r="V157" i="4"/>
  <c r="V115" i="11" s="1"/>
  <c r="U115"/>
  <c r="AE157" i="4"/>
  <c r="V156"/>
  <c r="V114" i="11" s="1"/>
  <c r="U114"/>
  <c r="AE156" i="4"/>
  <c r="V155"/>
  <c r="V113" i="11" s="1"/>
  <c r="U113"/>
  <c r="AE155" i="4"/>
  <c r="AE154"/>
  <c r="U112" i="11"/>
  <c r="V154" i="4"/>
  <c r="V112" i="11" s="1"/>
  <c r="V111"/>
  <c r="U111"/>
  <c r="AE153" i="4"/>
  <c r="AF153" s="1"/>
  <c r="AF111" i="11" s="1"/>
  <c r="V152" i="4"/>
  <c r="V110" i="11" s="1"/>
  <c r="U110"/>
  <c r="AE152" i="4"/>
  <c r="V151"/>
  <c r="V109" i="11" s="1"/>
  <c r="U109"/>
  <c r="AE151" i="4"/>
  <c r="AE150"/>
  <c r="U108" i="11"/>
  <c r="V150" i="4"/>
  <c r="V108" i="11" s="1"/>
  <c r="U107"/>
  <c r="AE149" i="4"/>
  <c r="V148"/>
  <c r="V106" i="11" s="1"/>
  <c r="U106"/>
  <c r="AE148" i="4"/>
  <c r="V147"/>
  <c r="V105" i="11" s="1"/>
  <c r="U105"/>
  <c r="AE147" i="4"/>
  <c r="AE146"/>
  <c r="U104" i="11"/>
  <c r="V146" i="4"/>
  <c r="V104" i="11" s="1"/>
  <c r="U103"/>
  <c r="AE145" i="4"/>
  <c r="V144"/>
  <c r="V102" i="11" s="1"/>
  <c r="U102"/>
  <c r="AE144" i="4"/>
  <c r="V143"/>
  <c r="V101" i="11" s="1"/>
  <c r="U101"/>
  <c r="AE143" i="4"/>
  <c r="AE142"/>
  <c r="U100" i="11"/>
  <c r="V142" i="4"/>
  <c r="V100" i="11" s="1"/>
  <c r="U99"/>
  <c r="AE141" i="4"/>
  <c r="V140"/>
  <c r="V98" i="11" s="1"/>
  <c r="U98"/>
  <c r="AE140" i="4"/>
  <c r="V139"/>
  <c r="V97" i="11" s="1"/>
  <c r="U97"/>
  <c r="AE139" i="4"/>
  <c r="U95" i="11"/>
  <c r="AE123" i="4"/>
  <c r="V123"/>
  <c r="V95" i="11" s="1"/>
  <c r="U94"/>
  <c r="AE122" i="4"/>
  <c r="U93" i="11"/>
  <c r="V121" i="4"/>
  <c r="V93" i="11" s="1"/>
  <c r="AE121" i="4"/>
  <c r="V120"/>
  <c r="V92" i="11" s="1"/>
  <c r="U92"/>
  <c r="AE120" i="4"/>
  <c r="U91" i="11"/>
  <c r="V119" i="4"/>
  <c r="V91" i="11" s="1"/>
  <c r="AE119" i="4"/>
  <c r="AE118"/>
  <c r="U90" i="11"/>
  <c r="U89"/>
  <c r="AE117" i="4"/>
  <c r="V117"/>
  <c r="V89" i="11" s="1"/>
  <c r="V116" i="4"/>
  <c r="V88" i="11" s="1"/>
  <c r="U88"/>
  <c r="AE116" i="4"/>
  <c r="U87" i="11"/>
  <c r="V115" i="4"/>
  <c r="V87" i="11" s="1"/>
  <c r="AE115" i="4"/>
  <c r="AE114"/>
  <c r="U86" i="11"/>
  <c r="U85"/>
  <c r="AE113" i="4"/>
  <c r="V113"/>
  <c r="V85" i="11" s="1"/>
  <c r="V112" i="4"/>
  <c r="V84" i="11" s="1"/>
  <c r="U84"/>
  <c r="AE112" i="4"/>
  <c r="V111"/>
  <c r="V83" i="11" s="1"/>
  <c r="U83"/>
  <c r="AE111" i="4"/>
  <c r="V110"/>
  <c r="V82" i="11" s="1"/>
  <c r="U82"/>
  <c r="AE110" i="4"/>
  <c r="U81" i="11"/>
  <c r="AE109" i="4"/>
  <c r="V108"/>
  <c r="V80" i="11" s="1"/>
  <c r="U80"/>
  <c r="AE108" i="4"/>
  <c r="U79" i="11"/>
  <c r="AE107" i="4"/>
  <c r="V107"/>
  <c r="V79" i="11" s="1"/>
  <c r="U77"/>
  <c r="AE105" i="4"/>
  <c r="V105"/>
  <c r="V77" i="11" s="1"/>
  <c r="V104" i="4"/>
  <c r="V76" i="11" s="1"/>
  <c r="U76"/>
  <c r="AE104" i="4"/>
  <c r="U75" i="11"/>
  <c r="V103" i="4"/>
  <c r="V75" i="11" s="1"/>
  <c r="AE103" i="4"/>
  <c r="AE102"/>
  <c r="U74" i="11"/>
  <c r="U73"/>
  <c r="AE101" i="4"/>
  <c r="V101"/>
  <c r="V73" i="11" s="1"/>
  <c r="V100" i="4"/>
  <c r="V72" i="11" s="1"/>
  <c r="U72"/>
  <c r="AE100" i="4"/>
  <c r="V99"/>
  <c r="V71" i="11" s="1"/>
  <c r="U71"/>
  <c r="AE99" i="4"/>
  <c r="V84"/>
  <c r="V69" i="11" s="1"/>
  <c r="U69"/>
  <c r="AE84" i="4"/>
  <c r="AE83"/>
  <c r="U68" i="11"/>
  <c r="V83" i="4"/>
  <c r="V68" i="11" s="1"/>
  <c r="V82" i="4"/>
  <c r="V67" i="11" s="1"/>
  <c r="U67"/>
  <c r="AE82" i="4"/>
  <c r="V81"/>
  <c r="V80"/>
  <c r="V65" i="11" s="1"/>
  <c r="U65"/>
  <c r="AE80" i="4"/>
  <c r="V79"/>
  <c r="V64" i="11" s="1"/>
  <c r="U64"/>
  <c r="AE79" i="4"/>
  <c r="V78"/>
  <c r="V63" i="11" s="1"/>
  <c r="U63"/>
  <c r="AE78" i="4"/>
  <c r="AE77"/>
  <c r="U62" i="11"/>
  <c r="V77" i="4"/>
  <c r="V62" i="11" s="1"/>
  <c r="V76" i="4"/>
  <c r="V61" i="11" s="1"/>
  <c r="U61"/>
  <c r="AE76" i="4"/>
  <c r="V75"/>
  <c r="V60" i="11" s="1"/>
  <c r="U60"/>
  <c r="AE75" i="4"/>
  <c r="V74"/>
  <c r="V59" i="11" s="1"/>
  <c r="U59"/>
  <c r="AE74" i="4"/>
  <c r="AE73"/>
  <c r="U58" i="11"/>
  <c r="V73" i="4"/>
  <c r="V58" i="11" s="1"/>
  <c r="V72" i="4"/>
  <c r="V57" i="11" s="1"/>
  <c r="U57"/>
  <c r="AE72" i="4"/>
  <c r="V71"/>
  <c r="V56" i="11" s="1"/>
  <c r="U56"/>
  <c r="AE71" i="4"/>
  <c r="U55" i="11"/>
  <c r="AE70" i="4"/>
  <c r="AE69"/>
  <c r="U54" i="11"/>
  <c r="V69" i="4"/>
  <c r="V54" i="11" s="1"/>
  <c r="V68" i="4"/>
  <c r="V53" i="11" s="1"/>
  <c r="U53"/>
  <c r="AE68" i="4"/>
  <c r="V67"/>
  <c r="V52" i="11" s="1"/>
  <c r="U52"/>
  <c r="AE67" i="4"/>
  <c r="U51" i="11"/>
  <c r="AE66" i="4"/>
  <c r="V66"/>
  <c r="V51" i="11" s="1"/>
  <c r="AE65" i="4"/>
  <c r="U50" i="11"/>
  <c r="V65" i="4"/>
  <c r="V50" i="11" s="1"/>
  <c r="V64" i="4"/>
  <c r="V49" i="11" s="1"/>
  <c r="U49"/>
  <c r="AE64" i="4"/>
  <c r="V63"/>
  <c r="V48" i="11" s="1"/>
  <c r="U48"/>
  <c r="AE63" i="4"/>
  <c r="U47" i="11"/>
  <c r="AE62" i="4"/>
  <c r="AE61"/>
  <c r="U46" i="11"/>
  <c r="V61" i="4"/>
  <c r="V46" i="11" s="1"/>
  <c r="V60" i="4"/>
  <c r="V45" i="11" s="1"/>
  <c r="U45"/>
  <c r="AE60" i="4"/>
  <c r="V59"/>
  <c r="V44" i="11" s="1"/>
  <c r="U44"/>
  <c r="AE59" i="4"/>
  <c r="U43" i="11"/>
  <c r="AE58" i="4"/>
  <c r="AE57"/>
  <c r="U42" i="11"/>
  <c r="V57" i="4"/>
  <c r="V42" i="11" s="1"/>
  <c r="U41"/>
  <c r="AE56" i="4"/>
  <c r="AF56" s="1"/>
  <c r="V40"/>
  <c r="V39" i="11" s="1"/>
  <c r="U39"/>
  <c r="V39" i="4"/>
  <c r="V38" i="11" s="1"/>
  <c r="AE39" i="4"/>
  <c r="U38" i="11"/>
  <c r="AG38" i="4"/>
  <c r="AG37" i="11" s="1"/>
  <c r="AE37"/>
  <c r="V37" i="4"/>
  <c r="U36" i="11"/>
  <c r="AG37" i="4"/>
  <c r="AG36" i="11" s="1"/>
  <c r="AE36"/>
  <c r="V36" i="4"/>
  <c r="V35" i="11" s="1"/>
  <c r="U35"/>
  <c r="AE35" i="4"/>
  <c r="U34" i="11"/>
  <c r="V35" i="4"/>
  <c r="V34" i="11" s="1"/>
  <c r="AF34" i="4"/>
  <c r="AF33" i="11" s="1"/>
  <c r="V33"/>
  <c r="AG34" i="4"/>
  <c r="AG33" i="11" s="1"/>
  <c r="AE33"/>
  <c r="AG32"/>
  <c r="AE32"/>
  <c r="BH33" i="4"/>
  <c r="V32"/>
  <c r="V31" i="11" s="1"/>
  <c r="U31"/>
  <c r="V31" i="4"/>
  <c r="V30" i="11" s="1"/>
  <c r="AE31" i="4"/>
  <c r="U30" i="11"/>
  <c r="V30" i="4"/>
  <c r="V29" i="11" s="1"/>
  <c r="U29"/>
  <c r="AE30" i="4"/>
  <c r="V29"/>
  <c r="V28" i="11" s="1"/>
  <c r="U28"/>
  <c r="U27"/>
  <c r="AE28" i="4"/>
  <c r="V28"/>
  <c r="V27" i="11" s="1"/>
  <c r="V27" i="4"/>
  <c r="V26" i="11" s="1"/>
  <c r="U26"/>
  <c r="V26" i="4"/>
  <c r="V25" i="11" s="1"/>
  <c r="U25"/>
  <c r="V25" i="4"/>
  <c r="V24" i="11" s="1"/>
  <c r="U24"/>
  <c r="U23"/>
  <c r="V24" i="4"/>
  <c r="V23" i="11" s="1"/>
  <c r="AE24" i="4"/>
  <c r="V23"/>
  <c r="V22" i="11" s="1"/>
  <c r="U22"/>
  <c r="V22" i="4"/>
  <c r="V21" i="11" s="1"/>
  <c r="U21"/>
  <c r="AE22" i="4"/>
  <c r="V21"/>
  <c r="V20" i="11" s="1"/>
  <c r="U20"/>
  <c r="V20" i="4"/>
  <c r="V19" i="11" s="1"/>
  <c r="AE19" i="4"/>
  <c r="AE18" i="11" s="1"/>
  <c r="U18"/>
  <c r="V18" i="4"/>
  <c r="V17" i="11" s="1"/>
  <c r="U17"/>
  <c r="V17" i="4"/>
  <c r="V16" i="11" s="1"/>
  <c r="U16"/>
  <c r="AG16" i="4"/>
  <c r="AG15" i="11" s="1"/>
  <c r="AE15"/>
  <c r="V16" i="4"/>
  <c r="V15" i="11" s="1"/>
  <c r="U15"/>
  <c r="V15" i="4"/>
  <c r="V14" i="11" s="1"/>
  <c r="U14"/>
  <c r="V14" i="4"/>
  <c r="V13" i="11" s="1"/>
  <c r="V13" i="4"/>
  <c r="V12" i="11" s="1"/>
  <c r="U12"/>
  <c r="AD106" i="4"/>
  <c r="AD78" i="11" s="1"/>
  <c r="AC78"/>
  <c r="U78"/>
  <c r="V106" i="4"/>
  <c r="V78" i="11" s="1"/>
  <c r="M78"/>
  <c r="N106" i="4"/>
  <c r="N78" i="11" s="1"/>
  <c r="AE106" i="4"/>
  <c r="AO397"/>
  <c r="AO270" i="11" s="1"/>
  <c r="BF397" i="4"/>
  <c r="BF270" i="11" s="1"/>
  <c r="AO399" i="4"/>
  <c r="AO272" i="11" s="1"/>
  <c r="BF399" i="4"/>
  <c r="BF272" i="11" s="1"/>
  <c r="AO401" i="4"/>
  <c r="AO274" i="11" s="1"/>
  <c r="BF401" i="4"/>
  <c r="BF274" i="11" s="1"/>
  <c r="AO403" i="4"/>
  <c r="AO276" i="11" s="1"/>
  <c r="BF403" i="4"/>
  <c r="BF276" i="11" s="1"/>
  <c r="AO405" i="4"/>
  <c r="AO278" i="11" s="1"/>
  <c r="BF405" i="4"/>
  <c r="BF278" i="11" s="1"/>
  <c r="AO407" i="4"/>
  <c r="AO280" i="11" s="1"/>
  <c r="BF407" i="4"/>
  <c r="BF280" i="11" s="1"/>
  <c r="AO409" i="4"/>
  <c r="AO282" i="11" s="1"/>
  <c r="BF409" i="4"/>
  <c r="BF282" i="11" s="1"/>
  <c r="AO411" i="4"/>
  <c r="AO284" i="11" s="1"/>
  <c r="BF411" i="4"/>
  <c r="BF284" i="11" s="1"/>
  <c r="AO413" i="4"/>
  <c r="AO286" i="11" s="1"/>
  <c r="BF413" i="4"/>
  <c r="BF286" i="11" s="1"/>
  <c r="N396" i="4"/>
  <c r="N269" i="11" s="1"/>
  <c r="AE396" i="4"/>
  <c r="AE269" i="11" s="1"/>
  <c r="AF398" i="4"/>
  <c r="AF271" i="11" s="1"/>
  <c r="BH398" i="4"/>
  <c r="BH271" i="11" s="1"/>
  <c r="AG398" i="4"/>
  <c r="AG271" i="11" s="1"/>
  <c r="AF400" i="4"/>
  <c r="AF273" i="11" s="1"/>
  <c r="BH400" i="4"/>
  <c r="BH273" i="11" s="1"/>
  <c r="AG400" i="4"/>
  <c r="AG273" i="11" s="1"/>
  <c r="AF402" i="4"/>
  <c r="AF275" i="11" s="1"/>
  <c r="BH402" i="4"/>
  <c r="BH275" i="11" s="1"/>
  <c r="AG402" i="4"/>
  <c r="AG275" i="11" s="1"/>
  <c r="AF404" i="4"/>
  <c r="AF277" i="11" s="1"/>
  <c r="BH404" i="4"/>
  <c r="BH277" i="11" s="1"/>
  <c r="AG404" i="4"/>
  <c r="AG277" i="11" s="1"/>
  <c r="AF406" i="4"/>
  <c r="AF279" i="11" s="1"/>
  <c r="BH406" i="4"/>
  <c r="BH279" i="11" s="1"/>
  <c r="AG406" i="4"/>
  <c r="AG279" i="11" s="1"/>
  <c r="AF408" i="4"/>
  <c r="AF281" i="11" s="1"/>
  <c r="BH408" i="4"/>
  <c r="BH281" i="11" s="1"/>
  <c r="AG408" i="4"/>
  <c r="AG281" i="11" s="1"/>
  <c r="AF410" i="4"/>
  <c r="AF283" i="11" s="1"/>
  <c r="BH410" i="4"/>
  <c r="BH283" i="11" s="1"/>
  <c r="AG410" i="4"/>
  <c r="AG283" i="11" s="1"/>
  <c r="BH412" i="4"/>
  <c r="BH285" i="11" s="1"/>
  <c r="AG412" i="4"/>
  <c r="AG285" i="11" s="1"/>
  <c r="AO369" i="4"/>
  <c r="AO257" i="11" s="1"/>
  <c r="BF369" i="4"/>
  <c r="BF257" i="11" s="1"/>
  <c r="BG283" i="4"/>
  <c r="BG199" i="11" s="1"/>
  <c r="BH283" i="4"/>
  <c r="BH199" i="11" s="1"/>
  <c r="AO285" i="4"/>
  <c r="AO201" i="11" s="1"/>
  <c r="BF285" i="4"/>
  <c r="BF201" i="11" s="1"/>
  <c r="N284" i="4"/>
  <c r="N200" i="11" s="1"/>
  <c r="AE284" i="4"/>
  <c r="AE200" i="11" s="1"/>
  <c r="AO232" i="4"/>
  <c r="AO162" i="11" s="1"/>
  <c r="BF232" i="4"/>
  <c r="BF162" i="11" s="1"/>
  <c r="AO234" i="4"/>
  <c r="AO164" i="11" s="1"/>
  <c r="BF234" i="4"/>
  <c r="BF164" i="11" s="1"/>
  <c r="AO236" i="4"/>
  <c r="AO166" i="11" s="1"/>
  <c r="BF236" i="4"/>
  <c r="BF166" i="11" s="1"/>
  <c r="AO238" i="4"/>
  <c r="AO168" i="11" s="1"/>
  <c r="BF238" i="4"/>
  <c r="BF168" i="11" s="1"/>
  <c r="AO240" i="4"/>
  <c r="AO170" i="11" s="1"/>
  <c r="BF240" i="4"/>
  <c r="BF170" i="11" s="1"/>
  <c r="AO242" i="4"/>
  <c r="AO172" i="11" s="1"/>
  <c r="BF242" i="4"/>
  <c r="BF172" i="11" s="1"/>
  <c r="AF233" i="4"/>
  <c r="AF163" i="11" s="1"/>
  <c r="BH233" i="4"/>
  <c r="BH163" i="11" s="1"/>
  <c r="AG233" i="4"/>
  <c r="AG163" i="11" s="1"/>
  <c r="BH235" i="4"/>
  <c r="BH165" i="11" s="1"/>
  <c r="AG235" i="4"/>
  <c r="AG165" i="11" s="1"/>
  <c r="AF237" i="4"/>
  <c r="AF167" i="11" s="1"/>
  <c r="BH237" i="4"/>
  <c r="BH167" i="11" s="1"/>
  <c r="AG237" i="4"/>
  <c r="AG167" i="11" s="1"/>
  <c r="AF239" i="4"/>
  <c r="AF169" i="11" s="1"/>
  <c r="BH239" i="4"/>
  <c r="BH169" i="11" s="1"/>
  <c r="AG239" i="4"/>
  <c r="AG169" i="11" s="1"/>
  <c r="BH241" i="4"/>
  <c r="BH171" i="11" s="1"/>
  <c r="AG241" i="4"/>
  <c r="AG171" i="11" s="1"/>
  <c r="AO199" i="4"/>
  <c r="AO143" i="11" s="1"/>
  <c r="BF199" i="4"/>
  <c r="BF143" i="11" s="1"/>
  <c r="AO156" i="4"/>
  <c r="AO114" i="11" s="1"/>
  <c r="BF156" i="4"/>
  <c r="BF114" i="11" s="1"/>
  <c r="AO73" i="4"/>
  <c r="AO58" i="11" s="1"/>
  <c r="BF73" i="4"/>
  <c r="BF58" i="11" s="1"/>
  <c r="AF26" i="4"/>
  <c r="AF25" i="11" s="1"/>
  <c r="AG26" i="4"/>
  <c r="AG25" i="11" s="1"/>
  <c r="AF33" i="4"/>
  <c r="AF32" i="11" s="1"/>
  <c r="BG395" i="4"/>
  <c r="BG268" i="11" s="1"/>
  <c r="AG395" i="4"/>
  <c r="AG268" i="11" s="1"/>
  <c r="BH395" i="4"/>
  <c r="BH268" i="11" s="1"/>
  <c r="AF395" i="4"/>
  <c r="AF268" i="11" s="1"/>
  <c r="BG37" i="4"/>
  <c r="BG36" i="11" s="1"/>
  <c r="AE18" i="4"/>
  <c r="AE14"/>
  <c r="BH14" s="1"/>
  <c r="BF36"/>
  <c r="AO32"/>
  <c r="AO31" i="11" s="1"/>
  <c r="BF32" i="4"/>
  <c r="V19"/>
  <c r="BG33"/>
  <c r="AF38"/>
  <c r="AF37" i="11" s="1"/>
  <c r="AE40" i="4"/>
  <c r="BH40" s="1"/>
  <c r="BF16"/>
  <c r="BF19"/>
  <c r="BF18" i="11" s="1"/>
  <c r="AG19" i="4"/>
  <c r="AG18" i="11" s="1"/>
  <c r="N20" i="4"/>
  <c r="N19" i="11" s="1"/>
  <c r="AE20" i="4"/>
  <c r="AE19" i="11" s="1"/>
  <c r="N32" i="4"/>
  <c r="N31" i="11" s="1"/>
  <c r="AE32" i="4"/>
  <c r="AE31" i="11" s="1"/>
  <c r="N36" i="4"/>
  <c r="N35" i="11" s="1"/>
  <c r="AE36" i="4"/>
  <c r="AE35" i="11" s="1"/>
  <c r="AE13" i="4"/>
  <c r="AE12" i="11" s="1"/>
  <c r="AE17" i="4"/>
  <c r="AE16" i="11" s="1"/>
  <c r="AO31" i="4"/>
  <c r="AO30" i="11" s="1"/>
  <c r="BF31" i="4"/>
  <c r="BF30" i="11" s="1"/>
  <c r="AO35" i="4"/>
  <c r="AO34" i="11" s="1"/>
  <c r="BF35" i="4"/>
  <c r="BF34" i="11" s="1"/>
  <c r="AO39" i="4"/>
  <c r="AO38" i="11" s="1"/>
  <c r="BF39" i="4"/>
  <c r="BF38" i="11" s="1"/>
  <c r="AF21" i="4"/>
  <c r="AF20" i="11" s="1"/>
  <c r="BH21" i="4"/>
  <c r="BH20" i="11" s="1"/>
  <c r="AG21" i="4"/>
  <c r="AG20" i="11" s="1"/>
  <c r="AO20" i="4"/>
  <c r="AO19" i="11" s="1"/>
  <c r="BF20" i="4"/>
  <c r="BF19" i="11" s="1"/>
  <c r="AO22" i="4"/>
  <c r="AO21" i="11" s="1"/>
  <c r="BF22" i="4"/>
  <c r="BF21" i="11" s="1"/>
  <c r="AO24" i="4"/>
  <c r="AO23" i="11" s="1"/>
  <c r="BF24" i="4"/>
  <c r="BF23" i="11" s="1"/>
  <c r="AO26" i="4"/>
  <c r="AO25" i="11" s="1"/>
  <c r="BF26" i="4"/>
  <c r="BF25" i="11" s="1"/>
  <c r="AO28" i="4"/>
  <c r="AO27" i="11" s="1"/>
  <c r="BF28" i="4"/>
  <c r="BF27" i="11" s="1"/>
  <c r="AO30" i="4"/>
  <c r="AO29" i="11" s="1"/>
  <c r="BF30" i="4"/>
  <c r="BF29" i="11" s="1"/>
  <c r="AF23" i="4"/>
  <c r="AF22" i="11" s="1"/>
  <c r="BH23" i="4"/>
  <c r="BH22" i="11" s="1"/>
  <c r="AG23" i="4"/>
  <c r="AG22" i="11" s="1"/>
  <c r="BH25" i="4"/>
  <c r="BH24" i="11" s="1"/>
  <c r="AG25" i="4"/>
  <c r="AG24" i="11" s="1"/>
  <c r="BH27" i="4"/>
  <c r="AG27"/>
  <c r="AG26" i="11" s="1"/>
  <c r="AF29" i="4"/>
  <c r="AF28" i="11" s="1"/>
  <c r="BH29" i="4"/>
  <c r="BH28" i="11" s="1"/>
  <c r="AG29" i="4"/>
  <c r="AG28" i="11" s="1"/>
  <c r="N25" i="16"/>
  <c r="N22"/>
  <c r="N19"/>
  <c r="BH26" i="11" l="1"/>
  <c r="BK27" i="4"/>
  <c r="BH14" i="11"/>
  <c r="BG19" i="4"/>
  <c r="BG18" i="11" s="1"/>
  <c r="BG414" i="4"/>
  <c r="BG287" i="11" s="1"/>
  <c r="BG143" i="4"/>
  <c r="BG101" i="11" s="1"/>
  <c r="BE255"/>
  <c r="BG367" i="4"/>
  <c r="BG255" i="11" s="1"/>
  <c r="BE243"/>
  <c r="BG355" i="4"/>
  <c r="BG243" i="11" s="1"/>
  <c r="BF181"/>
  <c r="BG251" i="4"/>
  <c r="BG181" i="11" s="1"/>
  <c r="BF74"/>
  <c r="BG102" i="4"/>
  <c r="BG74" i="11" s="1"/>
  <c r="BG270" i="4"/>
  <c r="BG186" i="11" s="1"/>
  <c r="AO250"/>
  <c r="BG362" i="4"/>
  <c r="BG250" i="11" s="1"/>
  <c r="BG233" i="4"/>
  <c r="BG163" i="11" s="1"/>
  <c r="AO49"/>
  <c r="BG64" i="4"/>
  <c r="BG49" i="11" s="1"/>
  <c r="AO142"/>
  <c r="BG198" i="4"/>
  <c r="BG142" i="11" s="1"/>
  <c r="AO194"/>
  <c r="BG278" i="4"/>
  <c r="BG194" i="11" s="1"/>
  <c r="AO45"/>
  <c r="BG60" i="4"/>
  <c r="BG45" i="11" s="1"/>
  <c r="AO190"/>
  <c r="BG274" i="4"/>
  <c r="BG190" i="11" s="1"/>
  <c r="AO57"/>
  <c r="BG72" i="4"/>
  <c r="BG57" i="11" s="1"/>
  <c r="AO79"/>
  <c r="BG107" i="4"/>
  <c r="BG79" i="11" s="1"/>
  <c r="AO130"/>
  <c r="BG186" i="4"/>
  <c r="BG130" i="11" s="1"/>
  <c r="AO224"/>
  <c r="BG322" i="4"/>
  <c r="BG224" i="11" s="1"/>
  <c r="AO292"/>
  <c r="BG419" i="4"/>
  <c r="BG292" i="11" s="1"/>
  <c r="AO246"/>
  <c r="BG358" i="4"/>
  <c r="BG246" i="11" s="1"/>
  <c r="AO78"/>
  <c r="BG106" i="4"/>
  <c r="BG78" i="11" s="1"/>
  <c r="AO53"/>
  <c r="BG68" i="4"/>
  <c r="BG53" i="11" s="1"/>
  <c r="AO175"/>
  <c r="BG245" i="4"/>
  <c r="BG175" i="11" s="1"/>
  <c r="AO67"/>
  <c r="BG82" i="4"/>
  <c r="BG67" i="11" s="1"/>
  <c r="BE123"/>
  <c r="BG165" i="4"/>
  <c r="BG123" i="11" s="1"/>
  <c r="AW119"/>
  <c r="BG161" i="4"/>
  <c r="BG119" i="11" s="1"/>
  <c r="AO107"/>
  <c r="BG149" i="4"/>
  <c r="BG107" i="11" s="1"/>
  <c r="AW209"/>
  <c r="BG293" i="4"/>
  <c r="BG209" i="11" s="1"/>
  <c r="AO288"/>
  <c r="BG415" i="4"/>
  <c r="BG288" i="11" s="1"/>
  <c r="AO126"/>
  <c r="BG182" i="4"/>
  <c r="BG126" i="11" s="1"/>
  <c r="AO147"/>
  <c r="BG203" i="4"/>
  <c r="BG147" i="11" s="1"/>
  <c r="AO200"/>
  <c r="BG284" i="4"/>
  <c r="BG200" i="11" s="1"/>
  <c r="AO285"/>
  <c r="BG412" i="4"/>
  <c r="BG285" i="11" s="1"/>
  <c r="AW277"/>
  <c r="BG404" i="4"/>
  <c r="BG277" i="11" s="1"/>
  <c r="AO138"/>
  <c r="BG194" i="4"/>
  <c r="BG138" i="11" s="1"/>
  <c r="BE220"/>
  <c r="BG318" i="4"/>
  <c r="BG220" i="11" s="1"/>
  <c r="AO281"/>
  <c r="BG408" i="4"/>
  <c r="BG281" i="11" s="1"/>
  <c r="BG118" i="4"/>
  <c r="BG90" i="11" s="1"/>
  <c r="BG229" i="4"/>
  <c r="BG159" i="11" s="1"/>
  <c r="BG332" i="4"/>
  <c r="BG234" i="11" s="1"/>
  <c r="BG377" i="4"/>
  <c r="BG265" i="11" s="1"/>
  <c r="BG366" i="4"/>
  <c r="BG254" i="11" s="1"/>
  <c r="AO28"/>
  <c r="BG29" i="4"/>
  <c r="BG28" i="11" s="1"/>
  <c r="AO86"/>
  <c r="BG114" i="4"/>
  <c r="BG86" i="11" s="1"/>
  <c r="AO99"/>
  <c r="BG141" i="4"/>
  <c r="BG99" i="11" s="1"/>
  <c r="AW134"/>
  <c r="BG190" i="4"/>
  <c r="BG134" i="11" s="1"/>
  <c r="AO228"/>
  <c r="BG326" i="4"/>
  <c r="BG228" i="11" s="1"/>
  <c r="AO115"/>
  <c r="BG157" i="4"/>
  <c r="BG115" i="11" s="1"/>
  <c r="AO177"/>
  <c r="BG247" i="4"/>
  <c r="BG177" i="11" s="1"/>
  <c r="AO198"/>
  <c r="BG282" i="4"/>
  <c r="BG198" i="11" s="1"/>
  <c r="AO151"/>
  <c r="BG207" i="4"/>
  <c r="BG151" i="11" s="1"/>
  <c r="BE242"/>
  <c r="BG354" i="4"/>
  <c r="BG242" i="11" s="1"/>
  <c r="BG361" i="4"/>
  <c r="BG249" i="11" s="1"/>
  <c r="BG145" i="4"/>
  <c r="BG103" i="11" s="1"/>
  <c r="BG241" i="4"/>
  <c r="BG171" i="11" s="1"/>
  <c r="BG330" i="4"/>
  <c r="BG232" i="11" s="1"/>
  <c r="BG373" i="4"/>
  <c r="BG261" i="11" s="1"/>
  <c r="BH16" i="4"/>
  <c r="BF15" i="11"/>
  <c r="AO108"/>
  <c r="BG150" i="4"/>
  <c r="BG108" i="11" s="1"/>
  <c r="AO176"/>
  <c r="BG246" i="4"/>
  <c r="BG176" i="11" s="1"/>
  <c r="AO55"/>
  <c r="BG70" i="4"/>
  <c r="BG55" i="11" s="1"/>
  <c r="AO47"/>
  <c r="BG62" i="4"/>
  <c r="BG47" i="11" s="1"/>
  <c r="AO41"/>
  <c r="BG56" i="4"/>
  <c r="BG41" i="11" s="1"/>
  <c r="AO83"/>
  <c r="BG111" i="4"/>
  <c r="BG83" i="11" s="1"/>
  <c r="AO71"/>
  <c r="BG99" i="4"/>
  <c r="BG71" i="11" s="1"/>
  <c r="AO117"/>
  <c r="BG159" i="4"/>
  <c r="BG117" i="11" s="1"/>
  <c r="AO152"/>
  <c r="BG208" i="4"/>
  <c r="BG152" i="11" s="1"/>
  <c r="AO141"/>
  <c r="BG197" i="4"/>
  <c r="BG141" i="11" s="1"/>
  <c r="AO133"/>
  <c r="BG189" i="4"/>
  <c r="BG133" i="11" s="1"/>
  <c r="BF227"/>
  <c r="BG325" i="4"/>
  <c r="BG227" i="11" s="1"/>
  <c r="AO219"/>
  <c r="BG317" i="4"/>
  <c r="BG219" i="11" s="1"/>
  <c r="AO136"/>
  <c r="BG192" i="4"/>
  <c r="BG136" i="11" s="1"/>
  <c r="AO128"/>
  <c r="BG184" i="4"/>
  <c r="BG128" i="11" s="1"/>
  <c r="AO161"/>
  <c r="BG231" i="4"/>
  <c r="BG161" i="11" s="1"/>
  <c r="AO196"/>
  <c r="BG280" i="4"/>
  <c r="BG196" i="11" s="1"/>
  <c r="AO263"/>
  <c r="BG375" i="4"/>
  <c r="BG263" i="11" s="1"/>
  <c r="AO244"/>
  <c r="BG356" i="4"/>
  <c r="BG244" i="11" s="1"/>
  <c r="AO279"/>
  <c r="BG406" i="4"/>
  <c r="BG279" i="11" s="1"/>
  <c r="BF17"/>
  <c r="BG18" i="4"/>
  <c r="BG17" i="11" s="1"/>
  <c r="BF33"/>
  <c r="BG34" i="4"/>
  <c r="BG33" i="11" s="1"/>
  <c r="BF233"/>
  <c r="BG331" i="4"/>
  <c r="BG233" i="11" s="1"/>
  <c r="AO52"/>
  <c r="BG67" i="4"/>
  <c r="BG52" i="11" s="1"/>
  <c r="AO44"/>
  <c r="BG59" i="4"/>
  <c r="BG44" i="11" s="1"/>
  <c r="AO95"/>
  <c r="BG123" i="4"/>
  <c r="BG95" i="11" s="1"/>
  <c r="AO118"/>
  <c r="BG160" i="4"/>
  <c r="BG118" i="11" s="1"/>
  <c r="AO59"/>
  <c r="BG74" i="4"/>
  <c r="BG59" i="11" s="1"/>
  <c r="AO92"/>
  <c r="BG120" i="4"/>
  <c r="BG92" i="11" s="1"/>
  <c r="AO81"/>
  <c r="BG109" i="4"/>
  <c r="BG81" i="11" s="1"/>
  <c r="AO91"/>
  <c r="BG119" i="4"/>
  <c r="BG91" i="11" s="1"/>
  <c r="AO80"/>
  <c r="BG108" i="4"/>
  <c r="BG80" i="11" s="1"/>
  <c r="AO105"/>
  <c r="BG147" i="4"/>
  <c r="BG105" i="11" s="1"/>
  <c r="AO153"/>
  <c r="BG209" i="4"/>
  <c r="BG153" i="11" s="1"/>
  <c r="AO179"/>
  <c r="BG249" i="4"/>
  <c r="BG179" i="11" s="1"/>
  <c r="AO165"/>
  <c r="BG235" i="4"/>
  <c r="BG165" i="11" s="1"/>
  <c r="AO203"/>
  <c r="BG287" i="4"/>
  <c r="BG203" i="11" s="1"/>
  <c r="AO184"/>
  <c r="BG268" i="4"/>
  <c r="BG184" i="11" s="1"/>
  <c r="AO230"/>
  <c r="BG328" i="4"/>
  <c r="BG230" i="11" s="1"/>
  <c r="AO222"/>
  <c r="BG320" i="4"/>
  <c r="BG222" i="11" s="1"/>
  <c r="AO214"/>
  <c r="BG312" i="4"/>
  <c r="BG214" i="11" s="1"/>
  <c r="AO259"/>
  <c r="BG371" i="4"/>
  <c r="BG259" i="11" s="1"/>
  <c r="AO248"/>
  <c r="BG360" i="4"/>
  <c r="BG248" i="11" s="1"/>
  <c r="AO294"/>
  <c r="BG421" i="4"/>
  <c r="BG294" i="11" s="1"/>
  <c r="BE271"/>
  <c r="BG398" i="4"/>
  <c r="BG271" i="11" s="1"/>
  <c r="AO160"/>
  <c r="BG230" i="4"/>
  <c r="BG160" i="11" s="1"/>
  <c r="AO210"/>
  <c r="BG294" i="4"/>
  <c r="BG210" i="11" s="1"/>
  <c r="AO202"/>
  <c r="BG286" i="4"/>
  <c r="BG202" i="11" s="1"/>
  <c r="AO195"/>
  <c r="BG279" i="4"/>
  <c r="BG195" i="11" s="1"/>
  <c r="AO187"/>
  <c r="BG271" i="4"/>
  <c r="BG187" i="11" s="1"/>
  <c r="BG23" i="4"/>
  <c r="BG22" i="11" s="1"/>
  <c r="BE22"/>
  <c r="BF14"/>
  <c r="BG15" i="4"/>
  <c r="BG14" i="11" s="1"/>
  <c r="AO13"/>
  <c r="BG14" i="4"/>
  <c r="BG13" i="11" s="1"/>
  <c r="BG17" i="4"/>
  <c r="BG16" i="11" s="1"/>
  <c r="BG155" i="4"/>
  <c r="BG113" i="11" s="1"/>
  <c r="BH34" i="4"/>
  <c r="BG418"/>
  <c r="BG291" i="11" s="1"/>
  <c r="BG140" i="4"/>
  <c r="BG98" i="11" s="1"/>
  <c r="BI33" i="4"/>
  <c r="BI32" i="11" s="1"/>
  <c r="BG32"/>
  <c r="BG32" i="4"/>
  <c r="BG31" i="11" s="1"/>
  <c r="BF31"/>
  <c r="BG36" i="4"/>
  <c r="BG35" i="11" s="1"/>
  <c r="BF35"/>
  <c r="AO56"/>
  <c r="BG71" i="4"/>
  <c r="BG56" i="11" s="1"/>
  <c r="AO48"/>
  <c r="BG63" i="4"/>
  <c r="BG48" i="11" s="1"/>
  <c r="AO26"/>
  <c r="BG27" i="4"/>
  <c r="BG26" i="11" s="1"/>
  <c r="AO64"/>
  <c r="BG79" i="4"/>
  <c r="BG64" i="11" s="1"/>
  <c r="AO122"/>
  <c r="BG164" i="4"/>
  <c r="BG122" i="11" s="1"/>
  <c r="AO100"/>
  <c r="BG142" i="4"/>
  <c r="BG100" i="11" s="1"/>
  <c r="AO69"/>
  <c r="BG84" i="4"/>
  <c r="BG69" i="11" s="1"/>
  <c r="AO51"/>
  <c r="BG66" i="4"/>
  <c r="BG51" i="11" s="1"/>
  <c r="AO43"/>
  <c r="BG58" i="4"/>
  <c r="BG43" i="11" s="1"/>
  <c r="AO88"/>
  <c r="BG116" i="4"/>
  <c r="BG88" i="11" s="1"/>
  <c r="AO76"/>
  <c r="BG104" i="4"/>
  <c r="BG76" i="11" s="1"/>
  <c r="AO121"/>
  <c r="BG163" i="4"/>
  <c r="BG121" i="11" s="1"/>
  <c r="AO104"/>
  <c r="BG146" i="4"/>
  <c r="BG104" i="11" s="1"/>
  <c r="AO140"/>
  <c r="BG196" i="4"/>
  <c r="BG140" i="11" s="1"/>
  <c r="AO132"/>
  <c r="BG188" i="4"/>
  <c r="BG132" i="11" s="1"/>
  <c r="AO169"/>
  <c r="BG239" i="4"/>
  <c r="BG169" i="11" s="1"/>
  <c r="AO207"/>
  <c r="BG291" i="4"/>
  <c r="BG207" i="11" s="1"/>
  <c r="AO188"/>
  <c r="BG272" i="4"/>
  <c r="BG188" i="11" s="1"/>
  <c r="AO252"/>
  <c r="BG364" i="4"/>
  <c r="BG252" i="11" s="1"/>
  <c r="AO290"/>
  <c r="BG417" i="4"/>
  <c r="BG290" i="11" s="1"/>
  <c r="AO269"/>
  <c r="BG396" i="4"/>
  <c r="BG269" i="11" s="1"/>
  <c r="BF39"/>
  <c r="BG40" i="4"/>
  <c r="BG39" i="11" s="1"/>
  <c r="BF37"/>
  <c r="BG38" i="4"/>
  <c r="BG37" i="11" s="1"/>
  <c r="BF24"/>
  <c r="BG25" i="4"/>
  <c r="BG24" i="11" s="1"/>
  <c r="BF150"/>
  <c r="BG206" i="4"/>
  <c r="BG150" i="11" s="1"/>
  <c r="BF112"/>
  <c r="BG154" i="4"/>
  <c r="BG112" i="11" s="1"/>
  <c r="BF264"/>
  <c r="BG376" i="4"/>
  <c r="BG264" i="11" s="1"/>
  <c r="BF253"/>
  <c r="BG365" i="4"/>
  <c r="BG253" i="11" s="1"/>
  <c r="BF245"/>
  <c r="BG357" i="4"/>
  <c r="BG245" i="11" s="1"/>
  <c r="BE60"/>
  <c r="BG75" i="4"/>
  <c r="BG60" i="11" s="1"/>
  <c r="AO148"/>
  <c r="BG204" i="4"/>
  <c r="BG148" i="11" s="1"/>
  <c r="AO180"/>
  <c r="BG250" i="4"/>
  <c r="BG180" i="11" s="1"/>
  <c r="AO63"/>
  <c r="BG78" i="4"/>
  <c r="BG63" i="11" s="1"/>
  <c r="AO94"/>
  <c r="BG122" i="4"/>
  <c r="BG94" i="11" s="1"/>
  <c r="AO84"/>
  <c r="BG112" i="4"/>
  <c r="BG84" i="11" s="1"/>
  <c r="AO72"/>
  <c r="BG100" i="4"/>
  <c r="BG72" i="11" s="1"/>
  <c r="AO68"/>
  <c r="BG83" i="4"/>
  <c r="BG68" i="11" s="1"/>
  <c r="AO87"/>
  <c r="BG115" i="4"/>
  <c r="BG87" i="11" s="1"/>
  <c r="AO75"/>
  <c r="BG103" i="4"/>
  <c r="BG75" i="11" s="1"/>
  <c r="AO97"/>
  <c r="BG139" i="4"/>
  <c r="BG97" i="11" s="1"/>
  <c r="AO145"/>
  <c r="BG201" i="4"/>
  <c r="BG145" i="11" s="1"/>
  <c r="AO137"/>
  <c r="BG193" i="4"/>
  <c r="BG137" i="11" s="1"/>
  <c r="AO129"/>
  <c r="BG185" i="4"/>
  <c r="BG129" i="11" s="1"/>
  <c r="AO223"/>
  <c r="BG321" i="4"/>
  <c r="BG223" i="11" s="1"/>
  <c r="AO215"/>
  <c r="BG313" i="4"/>
  <c r="BG215" i="11" s="1"/>
  <c r="AO173"/>
  <c r="BG243" i="4"/>
  <c r="BG173" i="11" s="1"/>
  <c r="AO157"/>
  <c r="BG227" i="4"/>
  <c r="BG157" i="11" s="1"/>
  <c r="AO192"/>
  <c r="BG276" i="4"/>
  <c r="BG192" i="11" s="1"/>
  <c r="AO236"/>
  <c r="BG334" i="4"/>
  <c r="BG236" i="11" s="1"/>
  <c r="AO226"/>
  <c r="BG324" i="4"/>
  <c r="BG226" i="11" s="1"/>
  <c r="AO218"/>
  <c r="BG316" i="4"/>
  <c r="BG218" i="11" s="1"/>
  <c r="AO267"/>
  <c r="BG379" i="4"/>
  <c r="BG267" i="11" s="1"/>
  <c r="AO256"/>
  <c r="BG368" i="4"/>
  <c r="BG256" i="11" s="1"/>
  <c r="AO240"/>
  <c r="BG352" i="4"/>
  <c r="BG240" i="11" s="1"/>
  <c r="AO283"/>
  <c r="BG410" i="4"/>
  <c r="BG283" i="11" s="1"/>
  <c r="AW275"/>
  <c r="BG402" i="4"/>
  <c r="BG275" i="11" s="1"/>
  <c r="AO144"/>
  <c r="BG200" i="4"/>
  <c r="BG144" i="11" s="1"/>
  <c r="AO156"/>
  <c r="BG226" i="4"/>
  <c r="BG156" i="11" s="1"/>
  <c r="AO206"/>
  <c r="BG290" i="4"/>
  <c r="BG206" i="11" s="1"/>
  <c r="AO191"/>
  <c r="BG275" i="4"/>
  <c r="BG191" i="11" s="1"/>
  <c r="BF20"/>
  <c r="BG21" i="4"/>
  <c r="BG20" i="11" s="1"/>
  <c r="BF110"/>
  <c r="BG152" i="4"/>
  <c r="BG110" i="11" s="1"/>
  <c r="BF154"/>
  <c r="BG210" i="4"/>
  <c r="BG154" i="11" s="1"/>
  <c r="BF146"/>
  <c r="BG202" i="4"/>
  <c r="BG146" i="11" s="1"/>
  <c r="BF237"/>
  <c r="BG335" i="4"/>
  <c r="BG237" i="11" s="1"/>
  <c r="BF231"/>
  <c r="BG329" i="4"/>
  <c r="BG231" i="11" s="1"/>
  <c r="BF260"/>
  <c r="BG372" i="4"/>
  <c r="BG260" i="11" s="1"/>
  <c r="BG16" i="4"/>
  <c r="BG15" i="11" s="1"/>
  <c r="BG13" i="4"/>
  <c r="BG12" i="11" s="1"/>
  <c r="BH38" i="4"/>
  <c r="BG151"/>
  <c r="BG109" i="11" s="1"/>
  <c r="BG205" i="4"/>
  <c r="BG149" i="11" s="1"/>
  <c r="AF412" i="4"/>
  <c r="AF285" i="11" s="1"/>
  <c r="BH19" i="4"/>
  <c r="BH18" i="11" s="1"/>
  <c r="BK14"/>
  <c r="AF15" i="4"/>
  <c r="AF14" i="11" s="1"/>
  <c r="AE14"/>
  <c r="AF13" i="4"/>
  <c r="AF12" i="11" s="1"/>
  <c r="AF241" i="4"/>
  <c r="AF171" i="11" s="1"/>
  <c r="AG40" i="4"/>
  <c r="AG39" i="11" s="1"/>
  <c r="AF27" i="4"/>
  <c r="AF26" i="11" s="1"/>
  <c r="BI15" i="4"/>
  <c r="BI14" i="11" s="1"/>
  <c r="AG14"/>
  <c r="AF25" i="4"/>
  <c r="AF24" i="11" s="1"/>
  <c r="AE233"/>
  <c r="AG233"/>
  <c r="BH331" i="4"/>
  <c r="AE66" i="11"/>
  <c r="AG81" i="4"/>
  <c r="AG66" i="11" s="1"/>
  <c r="BH81" i="4"/>
  <c r="BH36" i="11"/>
  <c r="BK37" i="4"/>
  <c r="BK36" i="11" s="1"/>
  <c r="AF14" i="4"/>
  <c r="AF13" i="11" s="1"/>
  <c r="AE295"/>
  <c r="AF422" i="4"/>
  <c r="AF295" i="11" s="1"/>
  <c r="AG422" i="4"/>
  <c r="AG295" i="11" s="1"/>
  <c r="BH422" i="4"/>
  <c r="AE294" i="11"/>
  <c r="AG421" i="4"/>
  <c r="AG294" i="11" s="1"/>
  <c r="AF421" i="4"/>
  <c r="AF294" i="11" s="1"/>
  <c r="BH421" i="4"/>
  <c r="AE293" i="11"/>
  <c r="AG420" i="4"/>
  <c r="AG293" i="11" s="1"/>
  <c r="BH420" i="4"/>
  <c r="AF420"/>
  <c r="AF293" i="11" s="1"/>
  <c r="AG419" i="4"/>
  <c r="AG292" i="11" s="1"/>
  <c r="AE292"/>
  <c r="BH419" i="4"/>
  <c r="AF419"/>
  <c r="AF292" i="11" s="1"/>
  <c r="AE291"/>
  <c r="AF418" i="4"/>
  <c r="AF291" i="11" s="1"/>
  <c r="AG418" i="4"/>
  <c r="AG291" i="11" s="1"/>
  <c r="BH418" i="4"/>
  <c r="AE290" i="11"/>
  <c r="AG417" i="4"/>
  <c r="AG290" i="11" s="1"/>
  <c r="BH417" i="4"/>
  <c r="AF417"/>
  <c r="AF290" i="11" s="1"/>
  <c r="AE289"/>
  <c r="AG416" i="4"/>
  <c r="AG289" i="11" s="1"/>
  <c r="BH416" i="4"/>
  <c r="AF416"/>
  <c r="AF289" i="11" s="1"/>
  <c r="AG415" i="4"/>
  <c r="AG288" i="11" s="1"/>
  <c r="AE288"/>
  <c r="BH415" i="4"/>
  <c r="AF415"/>
  <c r="AF288" i="11" s="1"/>
  <c r="AE287"/>
  <c r="AF414" i="4"/>
  <c r="AF287" i="11" s="1"/>
  <c r="AG414" i="4"/>
  <c r="AG287" i="11" s="1"/>
  <c r="BH414" i="4"/>
  <c r="AF413"/>
  <c r="AF286" i="11" s="1"/>
  <c r="AE286"/>
  <c r="AG413" i="4"/>
  <c r="AG286" i="11" s="1"/>
  <c r="AG284"/>
  <c r="AE284"/>
  <c r="AF411" i="4"/>
  <c r="AF284" i="11" s="1"/>
  <c r="AF409" i="4"/>
  <c r="AF282" i="11" s="1"/>
  <c r="AE282"/>
  <c r="AG409" i="4"/>
  <c r="AG282" i="11" s="1"/>
  <c r="AG407" i="4"/>
  <c r="AG280" i="11" s="1"/>
  <c r="AE280"/>
  <c r="AF407" i="4"/>
  <c r="AF280" i="11" s="1"/>
  <c r="AF405" i="4"/>
  <c r="AF278" i="11" s="1"/>
  <c r="AE278"/>
  <c r="AG405" i="4"/>
  <c r="AG278" i="11" s="1"/>
  <c r="AG403" i="4"/>
  <c r="AG276" i="11" s="1"/>
  <c r="AE276"/>
  <c r="AF403" i="4"/>
  <c r="AF276" i="11" s="1"/>
  <c r="AF401" i="4"/>
  <c r="AF274" i="11" s="1"/>
  <c r="AE274"/>
  <c r="AG401" i="4"/>
  <c r="AG274" i="11" s="1"/>
  <c r="AG399" i="4"/>
  <c r="AG272" i="11" s="1"/>
  <c r="AE272"/>
  <c r="AF399" i="4"/>
  <c r="AF272" i="11" s="1"/>
  <c r="AF397" i="4"/>
  <c r="AF270" i="11" s="1"/>
  <c r="AE270"/>
  <c r="AG397" i="4"/>
  <c r="AG270" i="11" s="1"/>
  <c r="AE267"/>
  <c r="AG379" i="4"/>
  <c r="AG267" i="11" s="1"/>
  <c r="AF379" i="4"/>
  <c r="AF267" i="11" s="1"/>
  <c r="BH379" i="4"/>
  <c r="AF378"/>
  <c r="AF266" i="11" s="1"/>
  <c r="AE266"/>
  <c r="AG378" i="4"/>
  <c r="AG266" i="11" s="1"/>
  <c r="BH378" i="4"/>
  <c r="AE265" i="11"/>
  <c r="AG377" i="4"/>
  <c r="AG265" i="11" s="1"/>
  <c r="BH377" i="4"/>
  <c r="AF377"/>
  <c r="AF265" i="11" s="1"/>
  <c r="AG376" i="4"/>
  <c r="AG264" i="11" s="1"/>
  <c r="BH376" i="4"/>
  <c r="AE264" i="11"/>
  <c r="AF376" i="4"/>
  <c r="AF264" i="11" s="1"/>
  <c r="AE263"/>
  <c r="AG375" i="4"/>
  <c r="AG263" i="11" s="1"/>
  <c r="BH375" i="4"/>
  <c r="AF375"/>
  <c r="AF263" i="11" s="1"/>
  <c r="AF374" i="4"/>
  <c r="AF262" i="11" s="1"/>
  <c r="AE262"/>
  <c r="AG374" i="4"/>
  <c r="AG262" i="11" s="1"/>
  <c r="BH374" i="4"/>
  <c r="AE261" i="11"/>
  <c r="AG261"/>
  <c r="AF373" i="4"/>
  <c r="AF261" i="11" s="1"/>
  <c r="BH373" i="4"/>
  <c r="AG372"/>
  <c r="AG260" i="11" s="1"/>
  <c r="BH372" i="4"/>
  <c r="AE260" i="11"/>
  <c r="AF372" i="4"/>
  <c r="AF260" i="11" s="1"/>
  <c r="AE259"/>
  <c r="AG371" i="4"/>
  <c r="AG259" i="11" s="1"/>
  <c r="AF371" i="4"/>
  <c r="AF259" i="11" s="1"/>
  <c r="BH371" i="4"/>
  <c r="AF370"/>
  <c r="AF258" i="11" s="1"/>
  <c r="AE258"/>
  <c r="AG370" i="4"/>
  <c r="AG258" i="11" s="1"/>
  <c r="BH370" i="4"/>
  <c r="AE257" i="11"/>
  <c r="AF369" i="4"/>
  <c r="AF257" i="11" s="1"/>
  <c r="AG369" i="4"/>
  <c r="AG257" i="11" s="1"/>
  <c r="AE256"/>
  <c r="AG368" i="4"/>
  <c r="AG256" i="11" s="1"/>
  <c r="AF368" i="4"/>
  <c r="AF256" i="11" s="1"/>
  <c r="BH368" i="4"/>
  <c r="AE255" i="11"/>
  <c r="AG367" i="4"/>
  <c r="AG255" i="11" s="1"/>
  <c r="BH367" i="4"/>
  <c r="AF367"/>
  <c r="AF255" i="11" s="1"/>
  <c r="AG366" i="4"/>
  <c r="AG254" i="11" s="1"/>
  <c r="AE254"/>
  <c r="BH366" i="4"/>
  <c r="AF366"/>
  <c r="AF254" i="11" s="1"/>
  <c r="AE253"/>
  <c r="AF365" i="4"/>
  <c r="AF253" i="11" s="1"/>
  <c r="AG365" i="4"/>
  <c r="AG253" i="11" s="1"/>
  <c r="BH365" i="4"/>
  <c r="AE252" i="11"/>
  <c r="AG364" i="4"/>
  <c r="AG252" i="11" s="1"/>
  <c r="AF364" i="4"/>
  <c r="AF252" i="11" s="1"/>
  <c r="BH364" i="4"/>
  <c r="AE251" i="11"/>
  <c r="AG363" i="4"/>
  <c r="AG251" i="11" s="1"/>
  <c r="BH363" i="4"/>
  <c r="AF363"/>
  <c r="AF251" i="11" s="1"/>
  <c r="AG362" i="4"/>
  <c r="AG250" i="11" s="1"/>
  <c r="AE250"/>
  <c r="BH362" i="4"/>
  <c r="AF362"/>
  <c r="AF250" i="11" s="1"/>
  <c r="AE249"/>
  <c r="AF361" i="4"/>
  <c r="AF249" i="11" s="1"/>
  <c r="AG361" i="4"/>
  <c r="AG249" i="11" s="1"/>
  <c r="BH361" i="4"/>
  <c r="AE248" i="11"/>
  <c r="AG360" i="4"/>
  <c r="AG248" i="11" s="1"/>
  <c r="AF360" i="4"/>
  <c r="AF248" i="11" s="1"/>
  <c r="BH360" i="4"/>
  <c r="AE247" i="11"/>
  <c r="AG359" i="4"/>
  <c r="AG247" i="11" s="1"/>
  <c r="BH359" i="4"/>
  <c r="AF359"/>
  <c r="AF247" i="11" s="1"/>
  <c r="AF246"/>
  <c r="AG358" i="4"/>
  <c r="AG246" i="11" s="1"/>
  <c r="AE246"/>
  <c r="BH358" i="4"/>
  <c r="AE245" i="11"/>
  <c r="AF357" i="4"/>
  <c r="AF245" i="11" s="1"/>
  <c r="AG357" i="4"/>
  <c r="AG245" i="11" s="1"/>
  <c r="BH357" i="4"/>
  <c r="AE244" i="11"/>
  <c r="AG356" i="4"/>
  <c r="AG244" i="11" s="1"/>
  <c r="BH356" i="4"/>
  <c r="AF356"/>
  <c r="AF244" i="11" s="1"/>
  <c r="AE243"/>
  <c r="AG355" i="4"/>
  <c r="AG243" i="11" s="1"/>
  <c r="BH355" i="4"/>
  <c r="AF355"/>
  <c r="AF243" i="11" s="1"/>
  <c r="AG354" i="4"/>
  <c r="AG242" i="11" s="1"/>
  <c r="AE242"/>
  <c r="BH354" i="4"/>
  <c r="AF354"/>
  <c r="AF242" i="11" s="1"/>
  <c r="AE241"/>
  <c r="AF353" i="4"/>
  <c r="AF241" i="11" s="1"/>
  <c r="AG353" i="4"/>
  <c r="AG241" i="11" s="1"/>
  <c r="BH353" i="4"/>
  <c r="AF240" i="11"/>
  <c r="BH352" i="4"/>
  <c r="AE240" i="11"/>
  <c r="AG352" i="4"/>
  <c r="AG240" i="11" s="1"/>
  <c r="AG336" i="4"/>
  <c r="AG238" i="11" s="1"/>
  <c r="AE238"/>
  <c r="AF336" i="4"/>
  <c r="AF238" i="11" s="1"/>
  <c r="BH336" i="4"/>
  <c r="AE237" i="11"/>
  <c r="AF335" i="4"/>
  <c r="AF237" i="11" s="1"/>
  <c r="AG335" i="4"/>
  <c r="AG237" i="11" s="1"/>
  <c r="BH335" i="4"/>
  <c r="AE236" i="11"/>
  <c r="AG236"/>
  <c r="BH334" i="4"/>
  <c r="AF334"/>
  <c r="AF236" i="11" s="1"/>
  <c r="AE235"/>
  <c r="AG333" i="4"/>
  <c r="AG235" i="11" s="1"/>
  <c r="BH333" i="4"/>
  <c r="AF333"/>
  <c r="AF235" i="11" s="1"/>
  <c r="AG332" i="4"/>
  <c r="AG234" i="11" s="1"/>
  <c r="AE234"/>
  <c r="BH332" i="4"/>
  <c r="AF332"/>
  <c r="AF234" i="11" s="1"/>
  <c r="V233"/>
  <c r="AF331" i="4"/>
  <c r="AG330"/>
  <c r="AG232" i="11" s="1"/>
  <c r="AE232"/>
  <c r="AF330" i="4"/>
  <c r="AF232" i="11" s="1"/>
  <c r="BH330" i="4"/>
  <c r="AE231" i="11"/>
  <c r="AF329" i="4"/>
  <c r="AF231" i="11" s="1"/>
  <c r="AG329" i="4"/>
  <c r="AG231" i="11" s="1"/>
  <c r="BH329" i="4"/>
  <c r="AE230" i="11"/>
  <c r="AG328" i="4"/>
  <c r="AG230" i="11" s="1"/>
  <c r="AF328" i="4"/>
  <c r="AF230" i="11" s="1"/>
  <c r="BH328" i="4"/>
  <c r="AE229" i="11"/>
  <c r="AG327" i="4"/>
  <c r="AG229" i="11" s="1"/>
  <c r="BH327" i="4"/>
  <c r="AF327"/>
  <c r="AF229" i="11" s="1"/>
  <c r="AG326" i="4"/>
  <c r="AG228" i="11" s="1"/>
  <c r="AE228"/>
  <c r="AF326" i="4"/>
  <c r="AF228" i="11" s="1"/>
  <c r="BH326" i="4"/>
  <c r="AE227" i="11"/>
  <c r="AF325" i="4"/>
  <c r="AF227" i="11" s="1"/>
  <c r="AG325" i="4"/>
  <c r="AG227" i="11" s="1"/>
  <c r="BH325" i="4"/>
  <c r="AE226" i="11"/>
  <c r="AG324" i="4"/>
  <c r="AG226" i="11" s="1"/>
  <c r="BH324" i="4"/>
  <c r="AE225" i="11"/>
  <c r="AG323" i="4"/>
  <c r="AG225" i="11" s="1"/>
  <c r="BH323" i="4"/>
  <c r="AF323"/>
  <c r="AF225" i="11" s="1"/>
  <c r="AG322" i="4"/>
  <c r="AG224" i="11" s="1"/>
  <c r="AE224"/>
  <c r="AF322" i="4"/>
  <c r="AF224" i="11" s="1"/>
  <c r="BH322" i="4"/>
  <c r="AE223" i="11"/>
  <c r="AF321" i="4"/>
  <c r="AF223" i="11" s="1"/>
  <c r="AG321" i="4"/>
  <c r="AG223" i="11" s="1"/>
  <c r="BH321" i="4"/>
  <c r="AE222" i="11"/>
  <c r="AG222"/>
  <c r="AF320" i="4"/>
  <c r="AF222" i="11" s="1"/>
  <c r="BH320" i="4"/>
  <c r="AE221" i="11"/>
  <c r="AG319" i="4"/>
  <c r="AG221" i="11" s="1"/>
  <c r="BH319" i="4"/>
  <c r="AF319"/>
  <c r="AF221" i="11" s="1"/>
  <c r="AG318" i="4"/>
  <c r="AG220" i="11" s="1"/>
  <c r="AE220"/>
  <c r="BH318" i="4"/>
  <c r="AF318"/>
  <c r="AF220" i="11" s="1"/>
  <c r="AE219"/>
  <c r="AF317" i="4"/>
  <c r="AF219" i="11" s="1"/>
  <c r="AG317" i="4"/>
  <c r="AG219" i="11" s="1"/>
  <c r="BH317" i="4"/>
  <c r="AE218" i="11"/>
  <c r="AG316" i="4"/>
  <c r="AG218" i="11" s="1"/>
  <c r="BH316" i="4"/>
  <c r="AE217" i="11"/>
  <c r="AG315" i="4"/>
  <c r="AG217" i="11" s="1"/>
  <c r="BH315" i="4"/>
  <c r="AF315"/>
  <c r="AF217" i="11" s="1"/>
  <c r="AG314" i="4"/>
  <c r="AG216" i="11" s="1"/>
  <c r="AE216"/>
  <c r="BH314" i="4"/>
  <c r="AF314"/>
  <c r="AF216" i="11" s="1"/>
  <c r="AE215"/>
  <c r="AF313" i="4"/>
  <c r="AF215" i="11" s="1"/>
  <c r="AG313" i="4"/>
  <c r="AG215" i="11" s="1"/>
  <c r="BH313" i="4"/>
  <c r="AE214" i="11"/>
  <c r="AG312" i="4"/>
  <c r="AG214" i="11" s="1"/>
  <c r="AF312" i="4"/>
  <c r="AF214" i="11" s="1"/>
  <c r="BH312" i="4"/>
  <c r="AE213" i="11"/>
  <c r="AG311" i="4"/>
  <c r="AG213" i="11" s="1"/>
  <c r="BH311" i="4"/>
  <c r="AF311"/>
  <c r="AF213" i="11" s="1"/>
  <c r="AF212"/>
  <c r="AG310" i="4"/>
  <c r="AG212" i="11" s="1"/>
  <c r="AE212"/>
  <c r="BH310" i="4"/>
  <c r="AG294"/>
  <c r="AG210" i="11" s="1"/>
  <c r="BH294" i="4"/>
  <c r="AE210" i="11"/>
  <c r="AF294" i="4"/>
  <c r="AF210" i="11" s="1"/>
  <c r="AE209"/>
  <c r="AG293" i="4"/>
  <c r="AG209" i="11" s="1"/>
  <c r="AF293" i="4"/>
  <c r="AF209" i="11" s="1"/>
  <c r="BH293" i="4"/>
  <c r="AF292"/>
  <c r="AF208" i="11" s="1"/>
  <c r="AE208"/>
  <c r="AG292" i="4"/>
  <c r="AG208" i="11" s="1"/>
  <c r="BH292" i="4"/>
  <c r="AE207" i="11"/>
  <c r="AG291" i="4"/>
  <c r="AG207" i="11" s="1"/>
  <c r="AF291" i="4"/>
  <c r="AF207" i="11" s="1"/>
  <c r="BH291" i="4"/>
  <c r="AG290"/>
  <c r="AG206" i="11" s="1"/>
  <c r="BH290" i="4"/>
  <c r="AE206" i="11"/>
  <c r="AF290" i="4"/>
  <c r="AF206" i="11" s="1"/>
  <c r="AE205"/>
  <c r="AG289" i="4"/>
  <c r="AG205" i="11" s="1"/>
  <c r="BH289" i="4"/>
  <c r="AF289"/>
  <c r="AF205" i="11" s="1"/>
  <c r="AF288" i="4"/>
  <c r="AF204" i="11" s="1"/>
  <c r="AE204"/>
  <c r="AG288" i="4"/>
  <c r="AG204" i="11" s="1"/>
  <c r="BH288" i="4"/>
  <c r="AE203" i="11"/>
  <c r="AG287" i="4"/>
  <c r="AG203" i="11" s="1"/>
  <c r="BH287" i="4"/>
  <c r="AF287"/>
  <c r="AF203" i="11" s="1"/>
  <c r="AG286" i="4"/>
  <c r="AG202" i="11" s="1"/>
  <c r="BH286" i="4"/>
  <c r="AE202" i="11"/>
  <c r="AF286" i="4"/>
  <c r="AF202" i="11" s="1"/>
  <c r="AE201"/>
  <c r="AF285" i="4"/>
  <c r="AF201" i="11" s="1"/>
  <c r="AG285" i="4"/>
  <c r="AG201" i="11" s="1"/>
  <c r="AE199"/>
  <c r="AF283" i="4"/>
  <c r="AF199" i="11" s="1"/>
  <c r="AG283" i="4"/>
  <c r="AG199" i="11" s="1"/>
  <c r="AE198"/>
  <c r="AG282" i="4"/>
  <c r="AG198" i="11" s="1"/>
  <c r="BH282" i="4"/>
  <c r="AE197" i="11"/>
  <c r="AG281" i="4"/>
  <c r="AG197" i="11" s="1"/>
  <c r="BH281" i="4"/>
  <c r="AF281"/>
  <c r="AF197" i="11" s="1"/>
  <c r="AG280" i="4"/>
  <c r="AG196" i="11" s="1"/>
  <c r="AE196"/>
  <c r="AF280" i="4"/>
  <c r="AF196" i="11" s="1"/>
  <c r="BH280" i="4"/>
  <c r="AE195" i="11"/>
  <c r="AF279" i="4"/>
  <c r="AF195" i="11" s="1"/>
  <c r="AG279" i="4"/>
  <c r="AG195" i="11" s="1"/>
  <c r="BH279" i="4"/>
  <c r="AE194" i="11"/>
  <c r="AG278" i="4"/>
  <c r="AG194" i="11" s="1"/>
  <c r="AF278" i="4"/>
  <c r="AF194" i="11" s="1"/>
  <c r="BH278" i="4"/>
  <c r="AE193" i="11"/>
  <c r="AG277" i="4"/>
  <c r="AG193" i="11" s="1"/>
  <c r="BH277" i="4"/>
  <c r="AF277"/>
  <c r="AF193" i="11" s="1"/>
  <c r="AG192"/>
  <c r="AE192"/>
  <c r="AF276" i="4"/>
  <c r="AF192" i="11" s="1"/>
  <c r="BH276" i="4"/>
  <c r="AE191" i="11"/>
  <c r="AF275" i="4"/>
  <c r="AF191" i="11" s="1"/>
  <c r="AG275" i="4"/>
  <c r="AG191" i="11" s="1"/>
  <c r="BH275" i="4"/>
  <c r="AE190" i="11"/>
  <c r="AG274" i="4"/>
  <c r="AG190" i="11" s="1"/>
  <c r="BH274" i="4"/>
  <c r="AE189" i="11"/>
  <c r="AG273" i="4"/>
  <c r="AG189" i="11" s="1"/>
  <c r="BH273" i="4"/>
  <c r="AF273"/>
  <c r="AF189" i="11" s="1"/>
  <c r="AG272" i="4"/>
  <c r="AG188" i="11" s="1"/>
  <c r="AE188"/>
  <c r="AF272" i="4"/>
  <c r="AF188" i="11" s="1"/>
  <c r="BH272" i="4"/>
  <c r="AE187" i="11"/>
  <c r="AF271" i="4"/>
  <c r="AF187" i="11" s="1"/>
  <c r="AG271" i="4"/>
  <c r="AG187" i="11" s="1"/>
  <c r="BH271" i="4"/>
  <c r="AE186" i="11"/>
  <c r="AG186"/>
  <c r="BH270" i="4"/>
  <c r="BK270" s="1"/>
  <c r="AF270"/>
  <c r="AF186" i="11" s="1"/>
  <c r="AE185"/>
  <c r="AG269" i="4"/>
  <c r="AG185" i="11" s="1"/>
  <c r="BH269" i="4"/>
  <c r="AF269"/>
  <c r="AF185" i="11" s="1"/>
  <c r="AG268" i="4"/>
  <c r="AG184" i="11" s="1"/>
  <c r="AE184"/>
  <c r="BH268" i="4"/>
  <c r="AF268"/>
  <c r="AF252"/>
  <c r="AF182" i="11" s="1"/>
  <c r="AE182"/>
  <c r="AG252" i="4"/>
  <c r="AG182" i="11" s="1"/>
  <c r="BH252" i="4"/>
  <c r="AE181" i="11"/>
  <c r="AG251" i="4"/>
  <c r="AG181" i="11" s="1"/>
  <c r="AF251" i="4"/>
  <c r="AF181" i="11" s="1"/>
  <c r="BH251" i="4"/>
  <c r="AG250"/>
  <c r="AG180" i="11" s="1"/>
  <c r="BH250" i="4"/>
  <c r="AE180" i="11"/>
  <c r="AF250" i="4"/>
  <c r="AF180" i="11" s="1"/>
  <c r="AE179"/>
  <c r="AG249" i="4"/>
  <c r="AG179" i="11" s="1"/>
  <c r="BH249" i="4"/>
  <c r="AF248"/>
  <c r="AF178" i="11" s="1"/>
  <c r="AE178"/>
  <c r="AG248" i="4"/>
  <c r="AG178" i="11" s="1"/>
  <c r="BH248" i="4"/>
  <c r="AE177" i="11"/>
  <c r="AG247" i="4"/>
  <c r="AG177" i="11" s="1"/>
  <c r="BH247" i="4"/>
  <c r="AF247"/>
  <c r="AF177" i="11" s="1"/>
  <c r="AG176"/>
  <c r="BH246" i="4"/>
  <c r="AE176" i="11"/>
  <c r="AF246" i="4"/>
  <c r="AF176" i="11" s="1"/>
  <c r="AE175"/>
  <c r="AG245" i="4"/>
  <c r="AG175" i="11" s="1"/>
  <c r="BH245" i="4"/>
  <c r="AF244"/>
  <c r="AF174" i="11" s="1"/>
  <c r="AE174"/>
  <c r="AG244" i="4"/>
  <c r="AG174" i="11" s="1"/>
  <c r="BH244" i="4"/>
  <c r="AE173" i="11"/>
  <c r="AG243" i="4"/>
  <c r="AG173" i="11" s="1"/>
  <c r="AF243" i="4"/>
  <c r="AF173" i="11" s="1"/>
  <c r="BH243" i="4"/>
  <c r="AG242"/>
  <c r="AG172" i="11" s="1"/>
  <c r="AE172"/>
  <c r="AF242" i="4"/>
  <c r="AF172" i="11" s="1"/>
  <c r="AF240" i="4"/>
  <c r="AF170" i="11" s="1"/>
  <c r="AE170"/>
  <c r="AG240" i="4"/>
  <c r="AG170" i="11" s="1"/>
  <c r="AG238" i="4"/>
  <c r="AG168" i="11" s="1"/>
  <c r="AE168"/>
  <c r="AF238" i="4"/>
  <c r="AF168" i="11" s="1"/>
  <c r="AF236" i="4"/>
  <c r="AF166" i="11" s="1"/>
  <c r="AE166"/>
  <c r="AG166"/>
  <c r="AF235" i="4"/>
  <c r="AF165" i="11" s="1"/>
  <c r="AG234" i="4"/>
  <c r="AG164" i="11" s="1"/>
  <c r="AE164"/>
  <c r="AF234" i="4"/>
  <c r="AF164" i="11" s="1"/>
  <c r="AF232" i="4"/>
  <c r="AF162" i="11" s="1"/>
  <c r="AE162"/>
  <c r="AG232" i="4"/>
  <c r="AG162" i="11" s="1"/>
  <c r="AE161"/>
  <c r="AG231" i="4"/>
  <c r="AG161" i="11" s="1"/>
  <c r="BH231" i="4"/>
  <c r="AF231"/>
  <c r="AF161" i="11" s="1"/>
  <c r="AG230" i="4"/>
  <c r="AG160" i="11" s="1"/>
  <c r="BH230" i="4"/>
  <c r="AE160" i="11"/>
  <c r="AF230" i="4"/>
  <c r="AF160" i="11" s="1"/>
  <c r="AE159"/>
  <c r="AG159"/>
  <c r="BH229" i="4"/>
  <c r="AF228"/>
  <c r="AF158" i="11" s="1"/>
  <c r="AE158"/>
  <c r="AG228" i="4"/>
  <c r="AG158" i="11" s="1"/>
  <c r="BH228" i="4"/>
  <c r="AE157" i="11"/>
  <c r="AG227" i="4"/>
  <c r="AG157" i="11" s="1"/>
  <c r="AF227" i="4"/>
  <c r="AF157" i="11" s="1"/>
  <c r="BH227" i="4"/>
  <c r="AG226"/>
  <c r="AG156" i="11" s="1"/>
  <c r="BH226" i="4"/>
  <c r="AE156" i="11"/>
  <c r="AF226" i="4"/>
  <c r="AF156" i="11" s="1"/>
  <c r="AF210" i="4"/>
  <c r="AF154" i="11" s="1"/>
  <c r="AE154"/>
  <c r="AG210" i="4"/>
  <c r="AG154" i="11" s="1"/>
  <c r="BH210" i="4"/>
  <c r="AE153" i="11"/>
  <c r="AG209" i="4"/>
  <c r="AG153" i="11" s="1"/>
  <c r="AF209" i="4"/>
  <c r="AF153" i="11" s="1"/>
  <c r="BH209" i="4"/>
  <c r="AG208"/>
  <c r="AG152" i="11" s="1"/>
  <c r="BH208" i="4"/>
  <c r="AE152" i="11"/>
  <c r="AF208" i="4"/>
  <c r="AF152" i="11" s="1"/>
  <c r="AE151"/>
  <c r="AG207" i="4"/>
  <c r="AG151" i="11" s="1"/>
  <c r="AF207" i="4"/>
  <c r="AF151" i="11" s="1"/>
  <c r="BH207" i="4"/>
  <c r="AF206"/>
  <c r="AF150" i="11" s="1"/>
  <c r="AE150"/>
  <c r="AG206" i="4"/>
  <c r="AG150" i="11" s="1"/>
  <c r="BH206" i="4"/>
  <c r="AE149" i="11"/>
  <c r="AG205" i="4"/>
  <c r="AG149" i="11" s="1"/>
  <c r="BH205" i="4"/>
  <c r="AF205"/>
  <c r="AF149" i="11" s="1"/>
  <c r="AG204" i="4"/>
  <c r="AG148" i="11" s="1"/>
  <c r="BH204" i="4"/>
  <c r="AE148" i="11"/>
  <c r="AF204" i="4"/>
  <c r="AF148" i="11" s="1"/>
  <c r="AE147"/>
  <c r="AG147"/>
  <c r="BH203" i="4"/>
  <c r="AF203"/>
  <c r="AF147" i="11" s="1"/>
  <c r="AF202" i="4"/>
  <c r="AF146" i="11" s="1"/>
  <c r="AE146"/>
  <c r="AG202" i="4"/>
  <c r="AG146" i="11" s="1"/>
  <c r="BH202" i="4"/>
  <c r="AE145" i="11"/>
  <c r="AG201" i="4"/>
  <c r="AG145" i="11" s="1"/>
  <c r="AF201" i="4"/>
  <c r="AF145" i="11" s="1"/>
  <c r="BH201" i="4"/>
  <c r="AG200"/>
  <c r="AG144" i="11" s="1"/>
  <c r="BH200" i="4"/>
  <c r="AE144" i="11"/>
  <c r="AF200" i="4"/>
  <c r="AF144" i="11" s="1"/>
  <c r="AE143"/>
  <c r="AF199" i="4"/>
  <c r="AF143" i="11" s="1"/>
  <c r="AG199" i="4"/>
  <c r="AG143" i="11" s="1"/>
  <c r="AE142"/>
  <c r="AG198" i="4"/>
  <c r="AG142" i="11" s="1"/>
  <c r="AF198" i="4"/>
  <c r="AF142" i="11" s="1"/>
  <c r="BH198" i="4"/>
  <c r="AE141" i="11"/>
  <c r="AG197" i="4"/>
  <c r="AG141" i="11" s="1"/>
  <c r="BH197" i="4"/>
  <c r="AF197"/>
  <c r="AF141" i="11" s="1"/>
  <c r="AG196" i="4"/>
  <c r="AG140" i="11" s="1"/>
  <c r="AE140"/>
  <c r="AF196" i="4"/>
  <c r="AF140" i="11" s="1"/>
  <c r="BH196" i="4"/>
  <c r="AE139" i="11"/>
  <c r="AF195" i="4"/>
  <c r="AF139" i="11" s="1"/>
  <c r="AG195" i="4"/>
  <c r="AG139" i="11" s="1"/>
  <c r="BH195" i="4"/>
  <c r="AE138" i="11"/>
  <c r="AG194" i="4"/>
  <c r="AG138" i="11" s="1"/>
  <c r="AF194" i="4"/>
  <c r="AF138" i="11" s="1"/>
  <c r="BH194" i="4"/>
  <c r="AE137" i="11"/>
  <c r="AG193" i="4"/>
  <c r="AG137" i="11" s="1"/>
  <c r="BH193" i="4"/>
  <c r="AF193"/>
  <c r="AF137" i="11" s="1"/>
  <c r="AG192" i="4"/>
  <c r="AG136" i="11" s="1"/>
  <c r="AE136"/>
  <c r="BH192" i="4"/>
  <c r="AE135" i="11"/>
  <c r="AF191" i="4"/>
  <c r="AF135" i="11" s="1"/>
  <c r="AG191" i="4"/>
  <c r="AG135" i="11" s="1"/>
  <c r="BH191" i="4"/>
  <c r="AE134" i="11"/>
  <c r="AG190" i="4"/>
  <c r="AG134" i="11" s="1"/>
  <c r="AF190" i="4"/>
  <c r="AF134" i="11" s="1"/>
  <c r="BH190" i="4"/>
  <c r="AE133" i="11"/>
  <c r="AG189" i="4"/>
  <c r="AG133" i="11" s="1"/>
  <c r="BH189" i="4"/>
  <c r="AF189"/>
  <c r="AF133" i="11" s="1"/>
  <c r="AG188" i="4"/>
  <c r="AG132" i="11" s="1"/>
  <c r="AE132"/>
  <c r="AF188" i="4"/>
  <c r="AF132" i="11" s="1"/>
  <c r="BH188" i="4"/>
  <c r="AE131" i="11"/>
  <c r="AF187" i="4"/>
  <c r="AF131" i="11" s="1"/>
  <c r="AG187" i="4"/>
  <c r="AG131" i="11" s="1"/>
  <c r="BH187" i="4"/>
  <c r="AE130" i="11"/>
  <c r="AG186" i="4"/>
  <c r="AG130" i="11" s="1"/>
  <c r="AF186" i="4"/>
  <c r="AF130" i="11" s="1"/>
  <c r="BH186" i="4"/>
  <c r="AE129" i="11"/>
  <c r="AG185" i="4"/>
  <c r="AG129" i="11" s="1"/>
  <c r="BH185" i="4"/>
  <c r="AF185"/>
  <c r="AF129" i="11" s="1"/>
  <c r="AG184" i="4"/>
  <c r="AG128" i="11" s="1"/>
  <c r="AE128"/>
  <c r="BH184" i="4"/>
  <c r="AE127" i="11"/>
  <c r="AF183" i="4"/>
  <c r="AF127" i="11" s="1"/>
  <c r="AG183" i="4"/>
  <c r="AG127" i="11" s="1"/>
  <c r="BH183" i="4"/>
  <c r="AF126" i="11"/>
  <c r="BH182" i="4"/>
  <c r="AE126" i="11"/>
  <c r="AG182" i="4"/>
  <c r="AG126" i="11" s="1"/>
  <c r="AG166" i="4"/>
  <c r="AG124" i="11" s="1"/>
  <c r="BH166" i="4"/>
  <c r="AE124" i="11"/>
  <c r="AF166" i="4"/>
  <c r="AF124" i="11" s="1"/>
  <c r="AE123"/>
  <c r="AG165" i="4"/>
  <c r="AG123" i="11" s="1"/>
  <c r="AF165" i="4"/>
  <c r="AF123" i="11" s="1"/>
  <c r="BH165" i="4"/>
  <c r="AF164"/>
  <c r="AF122" i="11" s="1"/>
  <c r="AE122"/>
  <c r="AG164" i="4"/>
  <c r="AG122" i="11" s="1"/>
  <c r="BH164" i="4"/>
  <c r="AE121" i="11"/>
  <c r="AG163" i="4"/>
  <c r="AG121" i="11" s="1"/>
  <c r="AF163" i="4"/>
  <c r="AF121" i="11" s="1"/>
  <c r="BH163" i="4"/>
  <c r="AG162"/>
  <c r="AG120" i="11" s="1"/>
  <c r="BH162" i="4"/>
  <c r="AE120" i="11"/>
  <c r="AF162" i="4"/>
  <c r="AF120" i="11" s="1"/>
  <c r="AE119"/>
  <c r="AG161" i="4"/>
  <c r="AG119" i="11" s="1"/>
  <c r="AF161" i="4"/>
  <c r="AF119" i="11" s="1"/>
  <c r="BH161" i="4"/>
  <c r="AF160"/>
  <c r="AF118" i="11" s="1"/>
  <c r="AE118"/>
  <c r="AG160" i="4"/>
  <c r="AG118" i="11" s="1"/>
  <c r="BH160" i="4"/>
  <c r="AE117" i="11"/>
  <c r="AG159" i="4"/>
  <c r="AG117" i="11" s="1"/>
  <c r="BH159" i="4"/>
  <c r="AG116" i="11"/>
  <c r="BH158" i="4"/>
  <c r="AE116" i="11"/>
  <c r="AF158" i="4"/>
  <c r="AF116" i="11" s="1"/>
  <c r="AE115"/>
  <c r="AG157" i="4"/>
  <c r="AG115" i="11" s="1"/>
  <c r="AF157" i="4"/>
  <c r="AF115" i="11" s="1"/>
  <c r="BH157" i="4"/>
  <c r="AF156"/>
  <c r="AF114" i="11" s="1"/>
  <c r="AE114"/>
  <c r="AG156" i="4"/>
  <c r="AG114" i="11" s="1"/>
  <c r="AE113"/>
  <c r="AG155" i="4"/>
  <c r="AG113" i="11" s="1"/>
  <c r="AF155" i="4"/>
  <c r="AF113" i="11" s="1"/>
  <c r="BH155" i="4"/>
  <c r="AG154"/>
  <c r="AG112" i="11" s="1"/>
  <c r="BH154" i="4"/>
  <c r="AE112" i="11"/>
  <c r="AF154" i="4"/>
  <c r="AF112" i="11" s="1"/>
  <c r="AE111"/>
  <c r="AG153" i="4"/>
  <c r="AG111" i="11" s="1"/>
  <c r="BH153" i="4"/>
  <c r="AF152"/>
  <c r="AF110" i="11" s="1"/>
  <c r="AE110"/>
  <c r="AG152" i="4"/>
  <c r="AG110" i="11" s="1"/>
  <c r="BH152" i="4"/>
  <c r="AE109" i="11"/>
  <c r="AG151" i="4"/>
  <c r="AG109" i="11" s="1"/>
  <c r="AF151" i="4"/>
  <c r="AF109" i="11" s="1"/>
  <c r="BH151" i="4"/>
  <c r="AG150"/>
  <c r="AG108" i="11" s="1"/>
  <c r="BH150" i="4"/>
  <c r="AE108" i="11"/>
  <c r="AF150" i="4"/>
  <c r="AF108" i="11" s="1"/>
  <c r="AE107"/>
  <c r="AG149" i="4"/>
  <c r="AG107" i="11" s="1"/>
  <c r="BH149" i="4"/>
  <c r="AF149"/>
  <c r="AF107" i="11" s="1"/>
  <c r="AF148" i="4"/>
  <c r="AF106" i="11" s="1"/>
  <c r="AE106"/>
  <c r="AG148" i="4"/>
  <c r="AG106" i="11" s="1"/>
  <c r="BH148" i="4"/>
  <c r="AE105" i="11"/>
  <c r="BH147" i="4"/>
  <c r="AG147"/>
  <c r="AG105" i="11" s="1"/>
  <c r="AF147" i="4"/>
  <c r="AG146"/>
  <c r="AG104" i="11" s="1"/>
  <c r="BH146" i="4"/>
  <c r="AE104" i="11"/>
  <c r="AF146" i="4"/>
  <c r="AF104" i="11" s="1"/>
  <c r="AE103"/>
  <c r="AG145" i="4"/>
  <c r="AG103" i="11" s="1"/>
  <c r="AF145" i="4"/>
  <c r="AF103" i="11" s="1"/>
  <c r="BH145" i="4"/>
  <c r="AF144"/>
  <c r="AF102" i="11" s="1"/>
  <c r="AE102"/>
  <c r="AG144" i="4"/>
  <c r="AG102" i="11" s="1"/>
  <c r="BH144" i="4"/>
  <c r="AE101" i="11"/>
  <c r="BH143" i="4"/>
  <c r="AG143"/>
  <c r="AG101" i="11" s="1"/>
  <c r="AF143" i="4"/>
  <c r="AG142"/>
  <c r="AG100" i="11" s="1"/>
  <c r="BH142" i="4"/>
  <c r="AE100" i="11"/>
  <c r="AF142" i="4"/>
  <c r="AF100" i="11" s="1"/>
  <c r="AE99"/>
  <c r="AG141" i="4"/>
  <c r="AG99" i="11" s="1"/>
  <c r="AF141" i="4"/>
  <c r="AF99" i="11" s="1"/>
  <c r="BH141" i="4"/>
  <c r="AF140"/>
  <c r="AF98" i="11" s="1"/>
  <c r="AE98"/>
  <c r="AG140" i="4"/>
  <c r="AG98" i="11" s="1"/>
  <c r="BH140" i="4"/>
  <c r="AE97" i="11"/>
  <c r="BH139" i="4"/>
  <c r="AG97" i="11"/>
  <c r="AF139" i="4"/>
  <c r="AE95" i="11"/>
  <c r="AG123" i="4"/>
  <c r="AG95" i="11" s="1"/>
  <c r="BH123" i="4"/>
  <c r="AF123"/>
  <c r="AF95" i="11" s="1"/>
  <c r="AG122" i="4"/>
  <c r="AG94" i="11" s="1"/>
  <c r="AE94"/>
  <c r="BH122" i="4"/>
  <c r="AF122"/>
  <c r="AE93" i="11"/>
  <c r="AF121" i="4"/>
  <c r="AF93" i="11" s="1"/>
  <c r="AG121" i="4"/>
  <c r="AG93" i="11" s="1"/>
  <c r="BH121" i="4"/>
  <c r="AG120"/>
  <c r="AG92" i="11" s="1"/>
  <c r="AE92"/>
  <c r="BH120" i="4"/>
  <c r="AF120"/>
  <c r="AE91" i="11"/>
  <c r="AF119" i="4"/>
  <c r="AF91" i="11" s="1"/>
  <c r="AG91"/>
  <c r="BH119" i="4"/>
  <c r="BH118"/>
  <c r="AE90" i="11"/>
  <c r="AG118" i="4"/>
  <c r="AG90" i="11" s="1"/>
  <c r="AF118" i="4"/>
  <c r="AE89" i="11"/>
  <c r="AG117" i="4"/>
  <c r="AG89" i="11" s="1"/>
  <c r="BH117" i="4"/>
  <c r="AF117"/>
  <c r="AF89" i="11" s="1"/>
  <c r="AG116" i="4"/>
  <c r="AG88" i="11" s="1"/>
  <c r="AE88"/>
  <c r="BH116" i="4"/>
  <c r="AF116"/>
  <c r="AE87" i="11"/>
  <c r="AF115" i="4"/>
  <c r="AF87" i="11" s="1"/>
  <c r="AG115" i="4"/>
  <c r="AG87" i="11" s="1"/>
  <c r="BH115" i="4"/>
  <c r="BH114"/>
  <c r="AE86" i="11"/>
  <c r="AG114" i="4"/>
  <c r="AG86" i="11" s="1"/>
  <c r="AF114" i="4"/>
  <c r="AE85" i="11"/>
  <c r="AG113" i="4"/>
  <c r="AG85" i="11" s="1"/>
  <c r="BH113" i="4"/>
  <c r="AF113"/>
  <c r="AF85" i="11" s="1"/>
  <c r="AF112" i="4"/>
  <c r="AF84" i="11" s="1"/>
  <c r="BH112" i="4"/>
  <c r="AE84" i="11"/>
  <c r="AG84"/>
  <c r="AE83"/>
  <c r="AG111" i="4"/>
  <c r="AG83" i="11" s="1"/>
  <c r="BH111" i="4"/>
  <c r="AF111"/>
  <c r="AF110"/>
  <c r="AF82" i="11" s="1"/>
  <c r="BH110" i="4"/>
  <c r="AE82" i="11"/>
  <c r="AG110" i="4"/>
  <c r="AG82" i="11" s="1"/>
  <c r="AE81"/>
  <c r="AG109" i="4"/>
  <c r="AG81" i="11" s="1"/>
  <c r="BH109" i="4"/>
  <c r="AF109"/>
  <c r="AF108"/>
  <c r="AF80" i="11" s="1"/>
  <c r="AE80"/>
  <c r="AG108" i="4"/>
  <c r="AG80" i="11" s="1"/>
  <c r="BH108" i="4"/>
  <c r="AE79" i="11"/>
  <c r="AG107" i="4"/>
  <c r="AG79" i="11" s="1"/>
  <c r="AF107" i="4"/>
  <c r="AF79" i="11" s="1"/>
  <c r="BH107" i="4"/>
  <c r="AE77" i="11"/>
  <c r="AG105" i="4"/>
  <c r="AG77" i="11" s="1"/>
  <c r="BH105" i="4"/>
  <c r="AF105"/>
  <c r="AF77" i="11" s="1"/>
  <c r="AG76"/>
  <c r="AE76"/>
  <c r="BH104" i="4"/>
  <c r="AF104"/>
  <c r="AE75" i="11"/>
  <c r="AF103" i="4"/>
  <c r="AF75" i="11" s="1"/>
  <c r="AG103" i="4"/>
  <c r="AG75" i="11" s="1"/>
  <c r="BH103" i="4"/>
  <c r="BH102"/>
  <c r="AE74" i="11"/>
  <c r="AG102" i="4"/>
  <c r="AG74" i="11" s="1"/>
  <c r="AF102" i="4"/>
  <c r="AE73" i="11"/>
  <c r="AG101" i="4"/>
  <c r="AG73" i="11" s="1"/>
  <c r="BH101" i="4"/>
  <c r="AF101"/>
  <c r="AF73" i="11" s="1"/>
  <c r="AF100" i="4"/>
  <c r="AF72" i="11" s="1"/>
  <c r="BH100" i="4"/>
  <c r="AE72" i="11"/>
  <c r="AG100" i="4"/>
  <c r="AG72" i="11" s="1"/>
  <c r="AE71"/>
  <c r="BH99" i="4"/>
  <c r="AG71" i="11"/>
  <c r="AF99" i="4"/>
  <c r="AE69" i="11"/>
  <c r="AG84" i="4"/>
  <c r="AG69" i="11" s="1"/>
  <c r="AF84" i="4"/>
  <c r="AF69" i="11" s="1"/>
  <c r="BH84" i="4"/>
  <c r="AG83"/>
  <c r="AG68" i="11" s="1"/>
  <c r="BH83" i="4"/>
  <c r="AE68" i="11"/>
  <c r="AF83" i="4"/>
  <c r="AF68" i="11" s="1"/>
  <c r="AE67"/>
  <c r="AG82" i="4"/>
  <c r="AG67" i="11" s="1"/>
  <c r="BH82" i="4"/>
  <c r="AF82"/>
  <c r="AF67" i="11" s="1"/>
  <c r="V66"/>
  <c r="AF81" i="4"/>
  <c r="AE65" i="11"/>
  <c r="AG80" i="4"/>
  <c r="AG65" i="11" s="1"/>
  <c r="BH80" i="4"/>
  <c r="AF80"/>
  <c r="AF65" i="11" s="1"/>
  <c r="AF79" i="4"/>
  <c r="AF64" i="11" s="1"/>
  <c r="AE64"/>
  <c r="AG79" i="4"/>
  <c r="AG64" i="11" s="1"/>
  <c r="BH79" i="4"/>
  <c r="AE63" i="11"/>
  <c r="AG63"/>
  <c r="AF78" i="4"/>
  <c r="AF63" i="11" s="1"/>
  <c r="BH78" i="4"/>
  <c r="AG62" i="11"/>
  <c r="BH77" i="4"/>
  <c r="AE62" i="11"/>
  <c r="AF77" i="4"/>
  <c r="AF62" i="11" s="1"/>
  <c r="AE61"/>
  <c r="AG61"/>
  <c r="BH76" i="4"/>
  <c r="AF76"/>
  <c r="AF61" i="11" s="1"/>
  <c r="AF75" i="4"/>
  <c r="AF60" i="11" s="1"/>
  <c r="AE60"/>
  <c r="AG75" i="4"/>
  <c r="AG60" i="11" s="1"/>
  <c r="BH75" i="4"/>
  <c r="AE59" i="11"/>
  <c r="AG74" i="4"/>
  <c r="AG59" i="11" s="1"/>
  <c r="AF74" i="4"/>
  <c r="AF59" i="11" s="1"/>
  <c r="BH74" i="4"/>
  <c r="AG73"/>
  <c r="AG58" i="11" s="1"/>
  <c r="AE58"/>
  <c r="AF73" i="4"/>
  <c r="AF58" i="11" s="1"/>
  <c r="AE57"/>
  <c r="AG72" i="4"/>
  <c r="AG57" i="11" s="1"/>
  <c r="AF72" i="4"/>
  <c r="AF57" i="11" s="1"/>
  <c r="BH72" i="4"/>
  <c r="AF71"/>
  <c r="AF56" i="11" s="1"/>
  <c r="AE56"/>
  <c r="AG56"/>
  <c r="BH71" i="4"/>
  <c r="AE55" i="11"/>
  <c r="AG70" i="4"/>
  <c r="AG55" i="11" s="1"/>
  <c r="AF70" i="4"/>
  <c r="AF55" i="11" s="1"/>
  <c r="BH70" i="4"/>
  <c r="AG69"/>
  <c r="AG54" i="11" s="1"/>
  <c r="BH69" i="4"/>
  <c r="AE54" i="11"/>
  <c r="AF69" i="4"/>
  <c r="AF54" i="11" s="1"/>
  <c r="AE53"/>
  <c r="AG68" i="4"/>
  <c r="AG53" i="11" s="1"/>
  <c r="BH68" i="4"/>
  <c r="AF68"/>
  <c r="AF53" i="11" s="1"/>
  <c r="AF67" i="4"/>
  <c r="AF52" i="11" s="1"/>
  <c r="AE52"/>
  <c r="AG67" i="4"/>
  <c r="AG52" i="11" s="1"/>
  <c r="BH67" i="4"/>
  <c r="AE51" i="11"/>
  <c r="AG66" i="4"/>
  <c r="AG51" i="11" s="1"/>
  <c r="AF66" i="4"/>
  <c r="AF51" i="11" s="1"/>
  <c r="BH66" i="4"/>
  <c r="AG65"/>
  <c r="AG50" i="11" s="1"/>
  <c r="BH65" i="4"/>
  <c r="AE50" i="11"/>
  <c r="AF65" i="4"/>
  <c r="AF50" i="11" s="1"/>
  <c r="AE49"/>
  <c r="AG64" i="4"/>
  <c r="AG49" i="11" s="1"/>
  <c r="BH64" i="4"/>
  <c r="AF64"/>
  <c r="AF63"/>
  <c r="AF48" i="11" s="1"/>
  <c r="AE48"/>
  <c r="AG63" i="4"/>
  <c r="AG48" i="11" s="1"/>
  <c r="BH63" i="4"/>
  <c r="AE47" i="11"/>
  <c r="BH62" i="4"/>
  <c r="AG62"/>
  <c r="AG47" i="11" s="1"/>
  <c r="AF62" i="4"/>
  <c r="AG61"/>
  <c r="AG46" i="11" s="1"/>
  <c r="BH61" i="4"/>
  <c r="AE46" i="11"/>
  <c r="AF61" i="4"/>
  <c r="AF46" i="11" s="1"/>
  <c r="AE45"/>
  <c r="AG60" i="4"/>
  <c r="AG45" i="11" s="1"/>
  <c r="BH60" i="4"/>
  <c r="AF60"/>
  <c r="AF59"/>
  <c r="AF44" i="11" s="1"/>
  <c r="AE44"/>
  <c r="AG59" i="4"/>
  <c r="AG44" i="11" s="1"/>
  <c r="BH59" i="4"/>
  <c r="AE43" i="11"/>
  <c r="BH58" i="4"/>
  <c r="AG58"/>
  <c r="AG43" i="11" s="1"/>
  <c r="AF58" i="4"/>
  <c r="AG42" i="11"/>
  <c r="BH57" i="4"/>
  <c r="AE42" i="11"/>
  <c r="AF57" i="4"/>
  <c r="AF42" i="11" s="1"/>
  <c r="AF41"/>
  <c r="AE41"/>
  <c r="AG41"/>
  <c r="BH56" i="4"/>
  <c r="BK40"/>
  <c r="BK39" i="11" s="1"/>
  <c r="BH39"/>
  <c r="AF40" i="4"/>
  <c r="AF39" i="11" s="1"/>
  <c r="AE39"/>
  <c r="AE38"/>
  <c r="AG39" i="4"/>
  <c r="AG38" i="11" s="1"/>
  <c r="AF39" i="4"/>
  <c r="AF38" i="11" s="1"/>
  <c r="V36"/>
  <c r="AF37" i="4"/>
  <c r="AF36" i="11" s="1"/>
  <c r="AE34"/>
  <c r="AG35" i="4"/>
  <c r="AG34" i="11" s="1"/>
  <c r="AF35" i="4"/>
  <c r="AF34" i="11" s="1"/>
  <c r="BH32"/>
  <c r="AE30"/>
  <c r="AG31" i="4"/>
  <c r="AG30" i="11" s="1"/>
  <c r="AF31" i="4"/>
  <c r="AF30" i="11" s="1"/>
  <c r="AE29"/>
  <c r="AG30" i="4"/>
  <c r="AG29" i="11" s="1"/>
  <c r="AF30" i="4"/>
  <c r="AF29" i="11" s="1"/>
  <c r="AE27"/>
  <c r="AG28" i="4"/>
  <c r="AG27" i="11" s="1"/>
  <c r="AF28" i="4"/>
  <c r="AF27" i="11" s="1"/>
  <c r="AE23"/>
  <c r="AG24" i="4"/>
  <c r="AG23" i="11" s="1"/>
  <c r="AF24" i="4"/>
  <c r="AF23" i="11" s="1"/>
  <c r="AE21"/>
  <c r="AG22" i="4"/>
  <c r="AG21" i="11" s="1"/>
  <c r="AF22" i="4"/>
  <c r="AF21" i="11" s="1"/>
  <c r="BK19" i="4"/>
  <c r="BK18" i="11" s="1"/>
  <c r="AF19" i="4"/>
  <c r="AF18" i="11" s="1"/>
  <c r="V18"/>
  <c r="BI19" i="4"/>
  <c r="AG18"/>
  <c r="AG17" i="11" s="1"/>
  <c r="AE17"/>
  <c r="AF16" i="4"/>
  <c r="AF15" i="11" s="1"/>
  <c r="BK16" i="4"/>
  <c r="BH15" i="11"/>
  <c r="BK14" i="4"/>
  <c r="BH13" i="11"/>
  <c r="BI14" i="4"/>
  <c r="BI13" i="11" s="1"/>
  <c r="AG14" i="4"/>
  <c r="AG13" i="11" s="1"/>
  <c r="AE13"/>
  <c r="AF106" i="4"/>
  <c r="AE78" i="11"/>
  <c r="BH106" i="4"/>
  <c r="AG106"/>
  <c r="AG78" i="11" s="1"/>
  <c r="BK412" i="4"/>
  <c r="BI412"/>
  <c r="BI285" i="11" s="1"/>
  <c r="BK408" i="4"/>
  <c r="BI408"/>
  <c r="BI281" i="11" s="1"/>
  <c r="BK404" i="4"/>
  <c r="BI404"/>
  <c r="BI277" i="11" s="1"/>
  <c r="BK400" i="4"/>
  <c r="BI400"/>
  <c r="BI273" i="11" s="1"/>
  <c r="BK410" i="4"/>
  <c r="BI410"/>
  <c r="BI283" i="11" s="1"/>
  <c r="BK406" i="4"/>
  <c r="BI406"/>
  <c r="BI279" i="11" s="1"/>
  <c r="BK402" i="4"/>
  <c r="BI402"/>
  <c r="BI275" i="11" s="1"/>
  <c r="BK398" i="4"/>
  <c r="BI398"/>
  <c r="BI271" i="11" s="1"/>
  <c r="AF396" i="4"/>
  <c r="AF269" i="11" s="1"/>
  <c r="BH396" i="4"/>
  <c r="BH269" i="11" s="1"/>
  <c r="AG396" i="4"/>
  <c r="AG269" i="11" s="1"/>
  <c r="BG413" i="4"/>
  <c r="BG286" i="11" s="1"/>
  <c r="BH413" i="4"/>
  <c r="BH286" i="11" s="1"/>
  <c r="BG411" i="4"/>
  <c r="BG284" i="11" s="1"/>
  <c r="BH411" i="4"/>
  <c r="BH284" i="11" s="1"/>
  <c r="BG409" i="4"/>
  <c r="BG282" i="11" s="1"/>
  <c r="BH409" i="4"/>
  <c r="BH282" i="11" s="1"/>
  <c r="BG407" i="4"/>
  <c r="BG280" i="11" s="1"/>
  <c r="BH407" i="4"/>
  <c r="BH280" i="11" s="1"/>
  <c r="BG405" i="4"/>
  <c r="BG278" i="11" s="1"/>
  <c r="BH405" i="4"/>
  <c r="BH278" i="11" s="1"/>
  <c r="BG403" i="4"/>
  <c r="BG276" i="11" s="1"/>
  <c r="BH403" i="4"/>
  <c r="BH276" i="11" s="1"/>
  <c r="BG401" i="4"/>
  <c r="BG274" i="11" s="1"/>
  <c r="BH401" i="4"/>
  <c r="BH274" i="11" s="1"/>
  <c r="BG399" i="4"/>
  <c r="BG272" i="11" s="1"/>
  <c r="BH399" i="4"/>
  <c r="BH272" i="11" s="1"/>
  <c r="BG397" i="4"/>
  <c r="BG270" i="11" s="1"/>
  <c r="BH397" i="4"/>
  <c r="BH270" i="11" s="1"/>
  <c r="BG369" i="4"/>
  <c r="BG257" i="11" s="1"/>
  <c r="BH369" i="4"/>
  <c r="BH257" i="11" s="1"/>
  <c r="AF284" i="4"/>
  <c r="AF200" i="11" s="1"/>
  <c r="BH284" i="4"/>
  <c r="BH200" i="11" s="1"/>
  <c r="AG284" i="4"/>
  <c r="AG200" i="11" s="1"/>
  <c r="BG285" i="4"/>
  <c r="BG201" i="11" s="1"/>
  <c r="BH285" i="4"/>
  <c r="BH201" i="11" s="1"/>
  <c r="BI283" i="4"/>
  <c r="BI199" i="11" s="1"/>
  <c r="BK283" i="4"/>
  <c r="BI241"/>
  <c r="BI171" i="11" s="1"/>
  <c r="BK241" i="4"/>
  <c r="BI237"/>
  <c r="BI167" i="11" s="1"/>
  <c r="BK237" i="4"/>
  <c r="BI233"/>
  <c r="BI163" i="11" s="1"/>
  <c r="BK233" i="4"/>
  <c r="BI239"/>
  <c r="BI169" i="11" s="1"/>
  <c r="BK239" i="4"/>
  <c r="BK235"/>
  <c r="BG242"/>
  <c r="BG172" i="11" s="1"/>
  <c r="BH242" i="4"/>
  <c r="BH172" i="11" s="1"/>
  <c r="BG240" i="4"/>
  <c r="BG170" i="11" s="1"/>
  <c r="BH240" i="4"/>
  <c r="BH170" i="11" s="1"/>
  <c r="BG238" i="4"/>
  <c r="BG168" i="11" s="1"/>
  <c r="BH238" i="4"/>
  <c r="BH168" i="11" s="1"/>
  <c r="BG236" i="4"/>
  <c r="BG166" i="11" s="1"/>
  <c r="BH236" i="4"/>
  <c r="BH166" i="11" s="1"/>
  <c r="BG234" i="4"/>
  <c r="BG164" i="11" s="1"/>
  <c r="BH234" i="4"/>
  <c r="BH164" i="11" s="1"/>
  <c r="BG232" i="4"/>
  <c r="BG162" i="11" s="1"/>
  <c r="BH232" i="4"/>
  <c r="BH162" i="11" s="1"/>
  <c r="BG199" i="4"/>
  <c r="BG143" i="11" s="1"/>
  <c r="BH199" i="4"/>
  <c r="BH143" i="11" s="1"/>
  <c r="BH156" i="4"/>
  <c r="BH114" i="11" s="1"/>
  <c r="BG156" i="4"/>
  <c r="BG114" i="11" s="1"/>
  <c r="BH73" i="4"/>
  <c r="BH58" i="11" s="1"/>
  <c r="BG73" i="4"/>
  <c r="BG58" i="11" s="1"/>
  <c r="BK395" i="4"/>
  <c r="BI395"/>
  <c r="BI268" i="11" s="1"/>
  <c r="BI40" i="4"/>
  <c r="BH18"/>
  <c r="BH17" i="11" s="1"/>
  <c r="AF18" i="4"/>
  <c r="AF17" i="11" s="1"/>
  <c r="BH39" i="4"/>
  <c r="BH38" i="11" s="1"/>
  <c r="BG39" i="4"/>
  <c r="BG38" i="11" s="1"/>
  <c r="BH35" i="4"/>
  <c r="BH34" i="11" s="1"/>
  <c r="BG35" i="4"/>
  <c r="BG34" i="11" s="1"/>
  <c r="BH31" i="4"/>
  <c r="BH30" i="11" s="1"/>
  <c r="BG31" i="4"/>
  <c r="BG30" i="11" s="1"/>
  <c r="BH17" i="4"/>
  <c r="AG17"/>
  <c r="AG16" i="11" s="1"/>
  <c r="AG36" i="4"/>
  <c r="AG35" i="11" s="1"/>
  <c r="AF36" i="4"/>
  <c r="AF35" i="11" s="1"/>
  <c r="BH36" i="4"/>
  <c r="BH35" i="11" s="1"/>
  <c r="AG32" i="4"/>
  <c r="AG31" i="11" s="1"/>
  <c r="AF32" i="4"/>
  <c r="AF31" i="11" s="1"/>
  <c r="BH32" i="4"/>
  <c r="BH31" i="11" s="1"/>
  <c r="AF20" i="4"/>
  <c r="AF19" i="11" s="1"/>
  <c r="AG20" i="4"/>
  <c r="AG19" i="11" s="1"/>
  <c r="BJ15" i="4"/>
  <c r="BJ14" i="11" s="1"/>
  <c r="BH13" i="4"/>
  <c r="BI13" s="1"/>
  <c r="AG13"/>
  <c r="AG12" i="11" s="1"/>
  <c r="AF17" i="4"/>
  <c r="BK26" i="11"/>
  <c r="BI23" i="4"/>
  <c r="BI22" i="11" s="1"/>
  <c r="BK23" i="4"/>
  <c r="BK22" i="11" s="1"/>
  <c r="BH30" i="4"/>
  <c r="BH29" i="11" s="1"/>
  <c r="BG30" i="4"/>
  <c r="BG29" i="11" s="1"/>
  <c r="BG28" i="4"/>
  <c r="BG27" i="11" s="1"/>
  <c r="BH28" i="4"/>
  <c r="BH27" i="11" s="1"/>
  <c r="BG26" i="4"/>
  <c r="BG25" i="11" s="1"/>
  <c r="BH26" i="4"/>
  <c r="BH25" i="11" s="1"/>
  <c r="BG24" i="4"/>
  <c r="BG23" i="11" s="1"/>
  <c r="BH24" i="4"/>
  <c r="BH23" i="11" s="1"/>
  <c r="BG22" i="4"/>
  <c r="BG21" i="11" s="1"/>
  <c r="BH22" i="4"/>
  <c r="BH21" i="11" s="1"/>
  <c r="BG20" i="4"/>
  <c r="BG19" i="11" s="1"/>
  <c r="BH20" i="4"/>
  <c r="BH19" i="11" s="1"/>
  <c r="BI29" i="4"/>
  <c r="BI28" i="11" s="1"/>
  <c r="BK29" i="4"/>
  <c r="BK28" i="11" s="1"/>
  <c r="BI25" i="4"/>
  <c r="BI24" i="11" s="1"/>
  <c r="BK25" i="4"/>
  <c r="BK24" i="11" s="1"/>
  <c r="BI21" i="4"/>
  <c r="BI20" i="11" s="1"/>
  <c r="BK21" i="4"/>
  <c r="BK20" i="11" s="1"/>
  <c r="N28" i="16"/>
  <c r="N30"/>
  <c r="N32"/>
  <c r="N34"/>
  <c r="N36"/>
  <c r="N29"/>
  <c r="N31"/>
  <c r="N33"/>
  <c r="N35"/>
  <c r="N20"/>
  <c r="N24"/>
  <c r="N26"/>
  <c r="N21"/>
  <c r="N23"/>
  <c r="N27"/>
  <c r="BI38" i="4" l="1"/>
  <c r="BI37" i="11" s="1"/>
  <c r="BH33"/>
  <c r="BK34" i="4"/>
  <c r="BI34"/>
  <c r="BI33" i="11" s="1"/>
  <c r="BH37"/>
  <c r="BK38" i="4"/>
  <c r="BK37" i="11" s="1"/>
  <c r="BI235" i="4"/>
  <c r="BI165" i="11" s="1"/>
  <c r="BI27" i="4"/>
  <c r="BI26" i="11" s="1"/>
  <c r="BH233"/>
  <c r="BK233"/>
  <c r="BH66"/>
  <c r="BK81" i="4"/>
  <c r="BK66" i="11" s="1"/>
  <c r="BH295"/>
  <c r="BK422" i="4"/>
  <c r="BI422"/>
  <c r="BI295" i="11" s="1"/>
  <c r="BH294"/>
  <c r="BI421" i="4"/>
  <c r="BI294" i="11" s="1"/>
  <c r="BK421" i="4"/>
  <c r="BH293" i="11"/>
  <c r="BK420" i="4"/>
  <c r="BI420"/>
  <c r="BI293" i="11" s="1"/>
  <c r="BH292"/>
  <c r="BK419" i="4"/>
  <c r="BI419"/>
  <c r="BI292" i="11" s="1"/>
  <c r="BH291"/>
  <c r="BK418" i="4"/>
  <c r="BI418"/>
  <c r="BI291" i="11" s="1"/>
  <c r="BH290"/>
  <c r="BK417" i="4"/>
  <c r="BI417"/>
  <c r="BI290" i="11" s="1"/>
  <c r="BH289"/>
  <c r="BI416" i="4"/>
  <c r="BI289" i="11" s="1"/>
  <c r="BH288"/>
  <c r="BI415" i="4"/>
  <c r="BI288" i="11" s="1"/>
  <c r="BK415" i="4"/>
  <c r="BH287" i="11"/>
  <c r="BK414" i="4"/>
  <c r="BI414"/>
  <c r="BI287" i="11" s="1"/>
  <c r="BJ412" i="4"/>
  <c r="BJ285" i="11" s="1"/>
  <c r="BK285"/>
  <c r="BJ410" i="4"/>
  <c r="BJ283" i="11" s="1"/>
  <c r="BK283"/>
  <c r="BJ408" i="4"/>
  <c r="BJ281" i="11" s="1"/>
  <c r="BK281"/>
  <c r="BJ406" i="4"/>
  <c r="BJ279" i="11" s="1"/>
  <c r="BK279"/>
  <c r="BJ404" i="4"/>
  <c r="BJ277" i="11" s="1"/>
  <c r="BK277"/>
  <c r="BJ402" i="4"/>
  <c r="BJ275" i="11" s="1"/>
  <c r="BK275"/>
  <c r="BJ400" i="4"/>
  <c r="BJ273" i="11" s="1"/>
  <c r="BK273"/>
  <c r="BJ398" i="4"/>
  <c r="BJ271" i="11" s="1"/>
  <c r="BK271"/>
  <c r="BJ395" i="4"/>
  <c r="BJ268" i="11" s="1"/>
  <c r="BK268"/>
  <c r="BH267"/>
  <c r="BI379" i="4"/>
  <c r="BI267" i="11" s="1"/>
  <c r="BK379" i="4"/>
  <c r="BH266" i="11"/>
  <c r="BI378" i="4"/>
  <c r="BI266" i="11" s="1"/>
  <c r="BH265"/>
  <c r="BI377" i="4"/>
  <c r="BI265" i="11" s="1"/>
  <c r="BK377" i="4"/>
  <c r="BH264" i="11"/>
  <c r="BI376" i="4"/>
  <c r="BI264" i="11" s="1"/>
  <c r="BK376" i="4"/>
  <c r="BH263" i="11"/>
  <c r="BI375" i="4"/>
  <c r="BI263" i="11" s="1"/>
  <c r="BH262"/>
  <c r="BK374" i="4"/>
  <c r="BI374"/>
  <c r="BI262" i="11" s="1"/>
  <c r="BH261"/>
  <c r="BI373" i="4"/>
  <c r="BI261" i="11" s="1"/>
  <c r="BH260"/>
  <c r="BK372" i="4"/>
  <c r="BI372"/>
  <c r="BI260" i="11" s="1"/>
  <c r="BH259"/>
  <c r="BI371" i="4"/>
  <c r="BI259" i="11" s="1"/>
  <c r="BK371" i="4"/>
  <c r="BH258" i="11"/>
  <c r="BI370" i="4"/>
  <c r="BI258" i="11" s="1"/>
  <c r="BH256"/>
  <c r="BK368" i="4"/>
  <c r="BI368"/>
  <c r="BI256" i="11" s="1"/>
  <c r="BH255"/>
  <c r="BK367" i="4"/>
  <c r="BI367"/>
  <c r="BI255" i="11" s="1"/>
  <c r="BH254"/>
  <c r="BK366" i="4"/>
  <c r="BI366"/>
  <c r="BI254" i="11" s="1"/>
  <c r="BH253"/>
  <c r="BK365" i="4"/>
  <c r="BI365"/>
  <c r="BI253" i="11" s="1"/>
  <c r="BH252"/>
  <c r="BK364" i="4"/>
  <c r="BI364"/>
  <c r="BI252" i="11" s="1"/>
  <c r="BH251"/>
  <c r="BK363" i="4"/>
  <c r="BI363"/>
  <c r="BI251" i="11" s="1"/>
  <c r="BH250"/>
  <c r="BK362" i="4"/>
  <c r="BI362"/>
  <c r="BI250" i="11" s="1"/>
  <c r="BH249"/>
  <c r="BK361" i="4"/>
  <c r="BI361"/>
  <c r="BI249" i="11" s="1"/>
  <c r="BH248"/>
  <c r="BI360" i="4"/>
  <c r="BI248" i="11" s="1"/>
  <c r="BK360" i="4"/>
  <c r="BH247" i="11"/>
  <c r="BI359" i="4"/>
  <c r="BI247" i="11" s="1"/>
  <c r="BK359" i="4"/>
  <c r="BH246" i="11"/>
  <c r="BK358" i="4"/>
  <c r="BK246" i="11" s="1"/>
  <c r="BI358" i="4"/>
  <c r="BH245" i="11"/>
  <c r="BK357" i="4"/>
  <c r="BI357"/>
  <c r="BI245" i="11" s="1"/>
  <c r="BH244"/>
  <c r="BI356" i="4"/>
  <c r="BI244" i="11" s="1"/>
  <c r="BK356" i="4"/>
  <c r="BH243" i="11"/>
  <c r="BI355" i="4"/>
  <c r="BI243" i="11" s="1"/>
  <c r="BK355" i="4"/>
  <c r="BH242" i="11"/>
  <c r="BI354" i="4"/>
  <c r="BI242" i="11" s="1"/>
  <c r="BK354" i="4"/>
  <c r="BH241" i="11"/>
  <c r="BK353" i="4"/>
  <c r="BI353"/>
  <c r="BI241" i="11" s="1"/>
  <c r="BH240"/>
  <c r="BK352" i="4"/>
  <c r="BK240" i="11" s="1"/>
  <c r="BI352" i="4"/>
  <c r="BH238" i="11"/>
  <c r="BK336" i="4"/>
  <c r="BI336"/>
  <c r="BI238" i="11" s="1"/>
  <c r="BH237"/>
  <c r="BK335" i="4"/>
  <c r="BI335"/>
  <c r="BI237" i="11" s="1"/>
  <c r="BH236"/>
  <c r="BI334" i="4"/>
  <c r="BI236" i="11" s="1"/>
  <c r="BH235"/>
  <c r="BI333" i="4"/>
  <c r="BI235" i="11" s="1"/>
  <c r="BK333" i="4"/>
  <c r="BH234" i="11"/>
  <c r="BK332" i="4"/>
  <c r="BI332"/>
  <c r="BI234" i="11" s="1"/>
  <c r="AF233"/>
  <c r="BI331" i="4"/>
  <c r="BH232" i="11"/>
  <c r="BK330" i="4"/>
  <c r="BI330"/>
  <c r="BI232" i="11" s="1"/>
  <c r="BH231"/>
  <c r="BK329" i="4"/>
  <c r="BI329"/>
  <c r="BI231" i="11" s="1"/>
  <c r="BH230"/>
  <c r="BK328" i="4"/>
  <c r="BI328"/>
  <c r="BI230" i="11" s="1"/>
  <c r="BH229"/>
  <c r="BK327" i="4"/>
  <c r="BI327"/>
  <c r="BI229" i="11" s="1"/>
  <c r="BH228"/>
  <c r="BK326" i="4"/>
  <c r="BI326"/>
  <c r="BI228" i="11" s="1"/>
  <c r="BH227"/>
  <c r="BK325" i="4"/>
  <c r="BI325"/>
  <c r="BI227" i="11" s="1"/>
  <c r="BH226"/>
  <c r="BI324" i="4"/>
  <c r="BI226" i="11" s="1"/>
  <c r="BK324" i="4"/>
  <c r="BH225" i="11"/>
  <c r="BK323" i="4"/>
  <c r="BI323"/>
  <c r="BI225" i="11" s="1"/>
  <c r="BH224"/>
  <c r="BK322" i="4"/>
  <c r="BI322"/>
  <c r="BI224" i="11" s="1"/>
  <c r="BH223"/>
  <c r="BI321" i="4"/>
  <c r="BI223" i="11" s="1"/>
  <c r="BK321" i="4"/>
  <c r="BH222" i="11"/>
  <c r="BI320" i="4"/>
  <c r="BI222" i="11" s="1"/>
  <c r="BH221"/>
  <c r="BK319" i="4"/>
  <c r="BI319"/>
  <c r="BI221" i="11" s="1"/>
  <c r="BH220"/>
  <c r="BI318" i="4"/>
  <c r="BI220" i="11" s="1"/>
  <c r="BK318" i="4"/>
  <c r="BH219" i="11"/>
  <c r="BI317" i="4"/>
  <c r="BI219" i="11" s="1"/>
  <c r="BK317" i="4"/>
  <c r="BH218" i="11"/>
  <c r="BI316" i="4"/>
  <c r="BI218" i="11" s="1"/>
  <c r="BK316" i="4"/>
  <c r="BH217" i="11"/>
  <c r="BK315" i="4"/>
  <c r="BI315"/>
  <c r="BI217" i="11" s="1"/>
  <c r="BH216"/>
  <c r="BK314" i="4"/>
  <c r="BI314"/>
  <c r="BI216" i="11" s="1"/>
  <c r="BH215"/>
  <c r="BI313" i="4"/>
  <c r="BI215" i="11" s="1"/>
  <c r="BK313" i="4"/>
  <c r="BH214" i="11"/>
  <c r="BK312" i="4"/>
  <c r="BI312"/>
  <c r="BI214" i="11" s="1"/>
  <c r="BH213"/>
  <c r="BK311" i="4"/>
  <c r="BI311"/>
  <c r="BI213" i="11" s="1"/>
  <c r="BH212"/>
  <c r="BK310" i="4"/>
  <c r="BK212" i="11" s="1"/>
  <c r="BI310" i="4"/>
  <c r="BH210" i="11"/>
  <c r="BK294" i="4"/>
  <c r="BI294"/>
  <c r="BI210" i="11" s="1"/>
  <c r="BH209"/>
  <c r="BI293" i="4"/>
  <c r="BI209" i="11" s="1"/>
  <c r="BK293" i="4"/>
  <c r="BH208" i="11"/>
  <c r="BK292" i="4"/>
  <c r="BI292"/>
  <c r="BI208" i="11" s="1"/>
  <c r="BH207"/>
  <c r="BI291" i="4"/>
  <c r="BI207" i="11" s="1"/>
  <c r="BK291" i="4"/>
  <c r="BH206" i="11"/>
  <c r="BI290" i="4"/>
  <c r="BI206" i="11" s="1"/>
  <c r="BH205"/>
  <c r="BK289" i="4"/>
  <c r="BI289"/>
  <c r="BI205" i="11" s="1"/>
  <c r="BH204"/>
  <c r="BK288" i="4"/>
  <c r="BI288"/>
  <c r="BI204" i="11" s="1"/>
  <c r="BH203"/>
  <c r="BI287" i="4"/>
  <c r="BI203" i="11" s="1"/>
  <c r="BH202"/>
  <c r="BK286" i="4"/>
  <c r="BI286"/>
  <c r="BI202" i="11" s="1"/>
  <c r="BJ283" i="4"/>
  <c r="BJ199" i="11" s="1"/>
  <c r="BK199"/>
  <c r="BH198"/>
  <c r="BI282" i="4"/>
  <c r="BI198" i="11" s="1"/>
  <c r="BK282" i="4"/>
  <c r="BH197" i="11"/>
  <c r="BK281" i="4"/>
  <c r="BI281"/>
  <c r="BI197" i="11" s="1"/>
  <c r="BH196"/>
  <c r="BI280" i="4"/>
  <c r="BI196" i="11" s="1"/>
  <c r="BK280" i="4"/>
  <c r="BH195" i="11"/>
  <c r="BI279" i="4"/>
  <c r="BI195" i="11" s="1"/>
  <c r="BH194"/>
  <c r="BI278" i="4"/>
  <c r="BI194" i="11" s="1"/>
  <c r="BK278" i="4"/>
  <c r="BH193" i="11"/>
  <c r="BK277" i="4"/>
  <c r="BI277"/>
  <c r="BI193" i="11" s="1"/>
  <c r="BH192"/>
  <c r="BI276" i="4"/>
  <c r="BI192" i="11" s="1"/>
  <c r="BH191"/>
  <c r="BK275" i="4"/>
  <c r="BI275"/>
  <c r="BI191" i="11" s="1"/>
  <c r="BH190"/>
  <c r="BK274" i="4"/>
  <c r="BI274"/>
  <c r="BI190" i="11" s="1"/>
  <c r="BH189"/>
  <c r="BK273" i="4"/>
  <c r="BI273"/>
  <c r="BI189" i="11" s="1"/>
  <c r="BH188"/>
  <c r="BI272" i="4"/>
  <c r="BI188" i="11" s="1"/>
  <c r="BH187"/>
  <c r="BK271" i="4"/>
  <c r="BI271"/>
  <c r="BI187" i="11" s="1"/>
  <c r="BH186"/>
  <c r="BI270" i="4"/>
  <c r="BI186" i="11" s="1"/>
  <c r="BH185"/>
  <c r="BK269" i="4"/>
  <c r="BI269"/>
  <c r="BI185" i="11" s="1"/>
  <c r="BH184"/>
  <c r="BK268" i="4"/>
  <c r="BI268"/>
  <c r="BI184" i="11" s="1"/>
  <c r="AF184"/>
  <c r="BH182"/>
  <c r="BK252" i="4"/>
  <c r="BI252"/>
  <c r="BI182" i="11" s="1"/>
  <c r="BH181"/>
  <c r="BI251" i="4"/>
  <c r="BI181" i="11" s="1"/>
  <c r="BK251" i="4"/>
  <c r="BH180" i="11"/>
  <c r="BI250" i="4"/>
  <c r="BI180" i="11" s="1"/>
  <c r="BH179"/>
  <c r="BI249" i="4"/>
  <c r="BI179" i="11" s="1"/>
  <c r="BK249" i="4"/>
  <c r="BH178" i="11"/>
  <c r="BK248" i="4"/>
  <c r="BI248"/>
  <c r="BI178" i="11" s="1"/>
  <c r="BH177"/>
  <c r="BK247" i="4"/>
  <c r="BI247"/>
  <c r="BI177" i="11" s="1"/>
  <c r="BH176"/>
  <c r="BI246" i="4"/>
  <c r="BI176" i="11" s="1"/>
  <c r="BH175"/>
  <c r="BK245" i="4"/>
  <c r="BI245"/>
  <c r="BI175" i="11" s="1"/>
  <c r="BH174"/>
  <c r="BK244" i="4"/>
  <c r="BI244"/>
  <c r="BI174" i="11" s="1"/>
  <c r="BH173"/>
  <c r="BI243" i="4"/>
  <c r="BI173" i="11" s="1"/>
  <c r="BK243" i="4"/>
  <c r="BJ241"/>
  <c r="BJ171" i="11" s="1"/>
  <c r="BK171"/>
  <c r="BJ239" i="4"/>
  <c r="BJ169" i="11" s="1"/>
  <c r="BK169"/>
  <c r="BJ237" i="4"/>
  <c r="BJ167" i="11" s="1"/>
  <c r="BK167"/>
  <c r="BK165"/>
  <c r="BJ233" i="4"/>
  <c r="BJ163" i="11" s="1"/>
  <c r="BK163"/>
  <c r="BH161"/>
  <c r="BI231" i="4"/>
  <c r="BI161" i="11" s="1"/>
  <c r="BK231" i="4"/>
  <c r="BH160" i="11"/>
  <c r="BK230" i="4"/>
  <c r="BI230"/>
  <c r="BI160" i="11" s="1"/>
  <c r="BH159"/>
  <c r="BI229" i="4"/>
  <c r="BI159" i="11" s="1"/>
  <c r="BH158"/>
  <c r="BK228" i="4"/>
  <c r="BI228"/>
  <c r="BI158" i="11" s="1"/>
  <c r="BH157"/>
  <c r="BK227" i="4"/>
  <c r="BI227"/>
  <c r="BI157" i="11" s="1"/>
  <c r="BH156"/>
  <c r="BK226" i="4"/>
  <c r="BI226"/>
  <c r="BI156" i="11" s="1"/>
  <c r="BH154"/>
  <c r="BK210" i="4"/>
  <c r="BI210"/>
  <c r="BI154" i="11" s="1"/>
  <c r="BH153"/>
  <c r="BI209" i="4"/>
  <c r="BI153" i="11" s="1"/>
  <c r="BH152"/>
  <c r="BK208" i="4"/>
  <c r="BI208"/>
  <c r="BI152" i="11" s="1"/>
  <c r="BH151"/>
  <c r="BI207" i="4"/>
  <c r="BI151" i="11" s="1"/>
  <c r="BK207" i="4"/>
  <c r="BH150" i="11"/>
  <c r="BK206" i="4"/>
  <c r="BI206"/>
  <c r="BI150" i="11" s="1"/>
  <c r="BH149"/>
  <c r="BI205" i="4"/>
  <c r="BI149" i="11" s="1"/>
  <c r="BK205" i="4"/>
  <c r="BH148" i="11"/>
  <c r="BI204" i="4"/>
  <c r="BI148" i="11" s="1"/>
  <c r="BK204" i="4"/>
  <c r="BH147" i="11"/>
  <c r="BI203" i="4"/>
  <c r="BI147" i="11" s="1"/>
  <c r="BH146"/>
  <c r="BK202" i="4"/>
  <c r="BI202"/>
  <c r="BI146" i="11" s="1"/>
  <c r="BH145"/>
  <c r="BI201" i="4"/>
  <c r="BI145" i="11" s="1"/>
  <c r="BK201" i="4"/>
  <c r="BH144" i="11"/>
  <c r="BK200" i="4"/>
  <c r="BI200"/>
  <c r="BI144" i="11" s="1"/>
  <c r="BH142"/>
  <c r="BK198" i="4"/>
  <c r="BI198"/>
  <c r="BI142" i="11" s="1"/>
  <c r="BH141"/>
  <c r="BI197" i="4"/>
  <c r="BI141" i="11" s="1"/>
  <c r="BK197" i="4"/>
  <c r="BH140" i="11"/>
  <c r="BK196" i="4"/>
  <c r="BI196"/>
  <c r="BI140" i="11" s="1"/>
  <c r="BH139"/>
  <c r="BK195" i="4"/>
  <c r="BI195"/>
  <c r="BI139" i="11" s="1"/>
  <c r="BH138"/>
  <c r="BK194" i="4"/>
  <c r="BI194"/>
  <c r="BI138" i="11" s="1"/>
  <c r="BH137"/>
  <c r="BK193" i="4"/>
  <c r="BI193"/>
  <c r="BI137" i="11" s="1"/>
  <c r="BH136"/>
  <c r="BI192" i="4"/>
  <c r="BI136" i="11" s="1"/>
  <c r="BK192" i="4"/>
  <c r="BH135" i="11"/>
  <c r="BK191" i="4"/>
  <c r="BI191"/>
  <c r="BI135" i="11" s="1"/>
  <c r="BH134"/>
  <c r="BI190" i="4"/>
  <c r="BI134" i="11" s="1"/>
  <c r="BK190" i="4"/>
  <c r="BH133" i="11"/>
  <c r="BI189" i="4"/>
  <c r="BI133" i="11" s="1"/>
  <c r="BK189" i="4"/>
  <c r="BH132" i="11"/>
  <c r="BI188" i="4"/>
  <c r="BI132" i="11" s="1"/>
  <c r="BK188" i="4"/>
  <c r="BH131" i="11"/>
  <c r="BK187" i="4"/>
  <c r="BI187"/>
  <c r="BI131" i="11" s="1"/>
  <c r="BH130"/>
  <c r="BI186" i="4"/>
  <c r="BI130" i="11" s="1"/>
  <c r="BK186" i="4"/>
  <c r="BH129" i="11"/>
  <c r="BI185" i="4"/>
  <c r="BI129" i="11" s="1"/>
  <c r="BK185" i="4"/>
  <c r="BH128" i="11"/>
  <c r="BK184" i="4"/>
  <c r="BI184"/>
  <c r="BI128" i="11" s="1"/>
  <c r="BH127"/>
  <c r="BK183" i="4"/>
  <c r="BI183"/>
  <c r="BI127" i="11" s="1"/>
  <c r="BH126"/>
  <c r="BK182" i="4"/>
  <c r="BK126" i="11" s="1"/>
  <c r="BI182" i="4"/>
  <c r="BH124" i="11"/>
  <c r="BI166" i="4"/>
  <c r="BI124" i="11" s="1"/>
  <c r="BH123"/>
  <c r="BI165" i="4"/>
  <c r="BI123" i="11" s="1"/>
  <c r="BK165" i="4"/>
  <c r="BH122" i="11"/>
  <c r="BK164" i="4"/>
  <c r="BI164"/>
  <c r="BI122" i="11" s="1"/>
  <c r="BH121"/>
  <c r="BI163" i="4"/>
  <c r="BI121" i="11" s="1"/>
  <c r="BK163" i="4"/>
  <c r="BH120" i="11"/>
  <c r="BK162" i="4"/>
  <c r="BI162"/>
  <c r="BI120" i="11" s="1"/>
  <c r="BH119"/>
  <c r="BI161" i="4"/>
  <c r="BI119" i="11" s="1"/>
  <c r="BK161" i="4"/>
  <c r="BH118" i="11"/>
  <c r="BI160" i="4"/>
  <c r="BI118" i="11" s="1"/>
  <c r="BK160" i="4"/>
  <c r="BH117" i="11"/>
  <c r="BI159" i="4"/>
  <c r="BI117" i="11" s="1"/>
  <c r="BH116"/>
  <c r="BI158" i="4"/>
  <c r="BI116" i="11" s="1"/>
  <c r="BH115"/>
  <c r="BI157" i="4"/>
  <c r="BI115" i="11" s="1"/>
  <c r="BK157" i="4"/>
  <c r="BH113" i="11"/>
  <c r="BK155" i="4"/>
  <c r="BI155"/>
  <c r="BI113" i="11" s="1"/>
  <c r="BH112"/>
  <c r="BK154" i="4"/>
  <c r="BI154"/>
  <c r="BI112" i="11" s="1"/>
  <c r="BH111"/>
  <c r="BI153" i="4"/>
  <c r="BI111" i="11" s="1"/>
  <c r="BH110"/>
  <c r="BK152" i="4"/>
  <c r="BI152"/>
  <c r="BI110" i="11" s="1"/>
  <c r="BH109"/>
  <c r="BK151" i="4"/>
  <c r="BI151"/>
  <c r="BI109" i="11" s="1"/>
  <c r="BH108"/>
  <c r="BI150" i="4"/>
  <c r="BI108" i="11" s="1"/>
  <c r="BK150" i="4"/>
  <c r="BH107" i="11"/>
  <c r="BK149" i="4"/>
  <c r="BI149"/>
  <c r="BI107" i="11" s="1"/>
  <c r="BH106"/>
  <c r="BK148" i="4"/>
  <c r="BI148"/>
  <c r="BI106" i="11" s="1"/>
  <c r="BI147" i="4"/>
  <c r="BI105" i="11" s="1"/>
  <c r="AF105"/>
  <c r="BH105"/>
  <c r="BK147" i="4"/>
  <c r="BH104" i="11"/>
  <c r="BK146" i="4"/>
  <c r="BI146"/>
  <c r="BI104" i="11" s="1"/>
  <c r="BH103"/>
  <c r="BI145" i="4"/>
  <c r="BI103" i="11" s="1"/>
  <c r="BK145" i="4"/>
  <c r="BH102" i="11"/>
  <c r="BK144" i="4"/>
  <c r="BI144"/>
  <c r="BI102" i="11" s="1"/>
  <c r="BI143" i="4"/>
  <c r="BI101" i="11" s="1"/>
  <c r="AF101"/>
  <c r="BH101"/>
  <c r="BK143" i="4"/>
  <c r="BH100" i="11"/>
  <c r="BI142" i="4"/>
  <c r="BI100" i="11" s="1"/>
  <c r="BK142" i="4"/>
  <c r="BH99" i="11"/>
  <c r="BI141" i="4"/>
  <c r="BI99" i="11" s="1"/>
  <c r="BK141" i="4"/>
  <c r="BH98" i="11"/>
  <c r="BK140" i="4"/>
  <c r="BI140"/>
  <c r="BI98" i="11" s="1"/>
  <c r="BI139" i="4"/>
  <c r="BI97" i="11" s="1"/>
  <c r="AF97"/>
  <c r="BH97"/>
  <c r="BH95"/>
  <c r="BI123" i="4"/>
  <c r="BI95" i="11" s="1"/>
  <c r="BK123" i="4"/>
  <c r="BH94" i="11"/>
  <c r="BK122" i="4"/>
  <c r="BK94" i="11" s="1"/>
  <c r="BI122" i="4"/>
  <c r="AF94" i="11"/>
  <c r="BH93"/>
  <c r="BK121" i="4"/>
  <c r="BI121"/>
  <c r="BI93" i="11" s="1"/>
  <c r="BH92"/>
  <c r="BK120" i="4"/>
  <c r="BI120"/>
  <c r="BI92" i="11" s="1"/>
  <c r="AF92"/>
  <c r="BH91"/>
  <c r="BI119" i="4"/>
  <c r="BI91" i="11" s="1"/>
  <c r="BK119" i="4"/>
  <c r="BH90" i="11"/>
  <c r="BK118" i="4"/>
  <c r="BK90" i="11" s="1"/>
  <c r="BI118" i="4"/>
  <c r="AF90" i="11"/>
  <c r="BH89"/>
  <c r="BK117" i="4"/>
  <c r="BI117"/>
  <c r="BI89" i="11" s="1"/>
  <c r="BH88"/>
  <c r="BK116" i="4"/>
  <c r="BI116"/>
  <c r="BI88" i="11" s="1"/>
  <c r="AF88"/>
  <c r="BH87"/>
  <c r="BI115" i="4"/>
  <c r="BI87" i="11" s="1"/>
  <c r="BK115" i="4"/>
  <c r="BH86" i="11"/>
  <c r="BK86"/>
  <c r="BI114" i="4"/>
  <c r="AF86" i="11"/>
  <c r="BH85"/>
  <c r="BI113" i="4"/>
  <c r="BI85" i="11" s="1"/>
  <c r="BH84"/>
  <c r="BI112" i="4"/>
  <c r="BI84" i="11" s="1"/>
  <c r="BK111" i="4"/>
  <c r="BH83" i="11"/>
  <c r="BI111" i="4"/>
  <c r="BI83" i="11" s="1"/>
  <c r="AF83"/>
  <c r="BH82"/>
  <c r="BK110" i="4"/>
  <c r="BK82" i="11" s="1"/>
  <c r="BI110" i="4"/>
  <c r="BK109"/>
  <c r="BK81" i="11" s="1"/>
  <c r="BH81"/>
  <c r="BI109" i="4"/>
  <c r="AF81" i="11"/>
  <c r="BH80"/>
  <c r="BI108" i="4"/>
  <c r="BI80" i="11" s="1"/>
  <c r="BK108" i="4"/>
  <c r="BI107"/>
  <c r="BI79" i="11" s="1"/>
  <c r="BH79"/>
  <c r="BK107" i="4"/>
  <c r="BH77" i="11"/>
  <c r="BK105" i="4"/>
  <c r="BK77" i="11" s="1"/>
  <c r="BI105" i="4"/>
  <c r="BH76" i="11"/>
  <c r="BI104" i="4"/>
  <c r="BI76" i="11" s="1"/>
  <c r="AF76"/>
  <c r="BH75"/>
  <c r="BI103" i="4"/>
  <c r="BI75" i="11" s="1"/>
  <c r="BK103" i="4"/>
  <c r="BH74" i="11"/>
  <c r="BK102" i="4"/>
  <c r="BK74" i="11" s="1"/>
  <c r="BI102" i="4"/>
  <c r="AF74" i="11"/>
  <c r="BH73"/>
  <c r="BK101" i="4"/>
  <c r="BI101"/>
  <c r="BI73" i="11" s="1"/>
  <c r="BH72"/>
  <c r="BK100" i="4"/>
  <c r="BI100"/>
  <c r="BI72" i="11" s="1"/>
  <c r="BI99" i="4"/>
  <c r="BI71" i="11" s="1"/>
  <c r="AF71"/>
  <c r="BH71"/>
  <c r="BH69"/>
  <c r="BI84" i="4"/>
  <c r="BI69" i="11" s="1"/>
  <c r="BK84" i="4"/>
  <c r="BH68" i="11"/>
  <c r="BK83" i="4"/>
  <c r="BI83"/>
  <c r="BI68" i="11" s="1"/>
  <c r="BH67"/>
  <c r="BK82" i="4"/>
  <c r="BI82"/>
  <c r="BI67" i="11" s="1"/>
  <c r="AF66"/>
  <c r="BI81" i="4"/>
  <c r="BH65" i="11"/>
  <c r="BI80" i="4"/>
  <c r="BI65" i="11" s="1"/>
  <c r="BK80" i="4"/>
  <c r="BH64" i="11"/>
  <c r="BK79" i="4"/>
  <c r="BI79"/>
  <c r="BI64" i="11" s="1"/>
  <c r="BH63"/>
  <c r="BI78" i="4"/>
  <c r="BI63" i="11" s="1"/>
  <c r="BH62"/>
  <c r="BI77" i="4"/>
  <c r="BI62" i="11" s="1"/>
  <c r="BH61"/>
  <c r="BI76" i="4"/>
  <c r="BI61" i="11" s="1"/>
  <c r="BH60"/>
  <c r="BK75" i="4"/>
  <c r="BI75"/>
  <c r="BI60" i="11" s="1"/>
  <c r="BH59"/>
  <c r="BI74" i="4"/>
  <c r="BI59" i="11" s="1"/>
  <c r="BK74" i="4"/>
  <c r="BH57" i="11"/>
  <c r="BI72" i="4"/>
  <c r="BI57" i="11" s="1"/>
  <c r="BK72" i="4"/>
  <c r="BH56" i="11"/>
  <c r="BI71" i="4"/>
  <c r="BI56" i="11" s="1"/>
  <c r="BH55"/>
  <c r="BI70" i="4"/>
  <c r="BI55" i="11" s="1"/>
  <c r="BK70" i="4"/>
  <c r="BH54" i="11"/>
  <c r="BK69" i="4"/>
  <c r="BI69"/>
  <c r="BI54" i="11" s="1"/>
  <c r="BH53"/>
  <c r="BI68" i="4"/>
  <c r="BI53" i="11" s="1"/>
  <c r="BK68" i="4"/>
  <c r="BH52" i="11"/>
  <c r="BI67" i="4"/>
  <c r="BI52" i="11" s="1"/>
  <c r="BK67" i="4"/>
  <c r="BH51" i="11"/>
  <c r="BI66" i="4"/>
  <c r="BI51" i="11" s="1"/>
  <c r="BK66" i="4"/>
  <c r="BH50" i="11"/>
  <c r="BK65" i="4"/>
  <c r="BI65"/>
  <c r="BI50" i="11" s="1"/>
  <c r="BK64" i="4"/>
  <c r="BH49" i="11"/>
  <c r="BI64" i="4"/>
  <c r="BI49" i="11" s="1"/>
  <c r="AF49"/>
  <c r="BH48"/>
  <c r="BK63" i="4"/>
  <c r="BI63"/>
  <c r="BI48" i="11" s="1"/>
  <c r="BI62" i="4"/>
  <c r="AF47" i="11"/>
  <c r="BH47"/>
  <c r="BK47"/>
  <c r="BH46"/>
  <c r="BK61" i="4"/>
  <c r="BI61"/>
  <c r="BI46" i="11" s="1"/>
  <c r="BK60" i="4"/>
  <c r="BH45" i="11"/>
  <c r="BI60" i="4"/>
  <c r="BI45" i="11" s="1"/>
  <c r="AF45"/>
  <c r="BH44"/>
  <c r="BK59" i="4"/>
  <c r="BI59"/>
  <c r="BI44" i="11" s="1"/>
  <c r="BI58" i="4"/>
  <c r="AF43" i="11"/>
  <c r="BH43"/>
  <c r="BK58" i="4"/>
  <c r="BK43" i="11" s="1"/>
  <c r="BH42"/>
  <c r="BI57" i="4"/>
  <c r="BI42" i="11" s="1"/>
  <c r="BK41"/>
  <c r="BH41"/>
  <c r="BI56" i="4"/>
  <c r="BJ40"/>
  <c r="BJ39" i="11" s="1"/>
  <c r="BI39"/>
  <c r="BJ38" i="4"/>
  <c r="BJ37" i="11" s="1"/>
  <c r="BI37" i="4"/>
  <c r="BK32" i="11"/>
  <c r="BJ33" i="4"/>
  <c r="BJ32" i="11" s="1"/>
  <c r="BJ19" i="4"/>
  <c r="BJ18" i="11" s="1"/>
  <c r="BI18"/>
  <c r="BI17" i="4"/>
  <c r="AF16" i="11"/>
  <c r="BK16"/>
  <c r="BH16"/>
  <c r="BK15"/>
  <c r="BI16" i="4"/>
  <c r="BI15" i="11" s="1"/>
  <c r="BK13"/>
  <c r="BJ14" i="4"/>
  <c r="BJ13" i="11" s="1"/>
  <c r="BI12"/>
  <c r="BK13" i="4"/>
  <c r="BK12" i="11" s="1"/>
  <c r="BH12"/>
  <c r="BH78"/>
  <c r="BK106" i="4"/>
  <c r="BI106"/>
  <c r="BI78" i="11" s="1"/>
  <c r="AF78"/>
  <c r="BI399" i="4"/>
  <c r="BI272" i="11" s="1"/>
  <c r="BK399" i="4"/>
  <c r="BI403"/>
  <c r="BI276" i="11" s="1"/>
  <c r="BK403" i="4"/>
  <c r="BI409"/>
  <c r="BI282" i="11" s="1"/>
  <c r="BK409" i="4"/>
  <c r="BI397"/>
  <c r="BI270" i="11" s="1"/>
  <c r="BK397" i="4"/>
  <c r="BI401"/>
  <c r="BI274" i="11" s="1"/>
  <c r="BK401" i="4"/>
  <c r="BI405"/>
  <c r="BI278" i="11" s="1"/>
  <c r="BK405" i="4"/>
  <c r="BI407"/>
  <c r="BI280" i="11" s="1"/>
  <c r="BK407" i="4"/>
  <c r="BI411"/>
  <c r="BI284" i="11" s="1"/>
  <c r="BI413" i="4"/>
  <c r="BI286" i="11" s="1"/>
  <c r="BK413" i="4"/>
  <c r="BK396"/>
  <c r="BK269" i="11" s="1"/>
  <c r="BI396" i="4"/>
  <c r="BI269" i="11" s="1"/>
  <c r="BI369" i="4"/>
  <c r="BI257" i="11" s="1"/>
  <c r="BK369" i="4"/>
  <c r="BI285"/>
  <c r="BI201" i="11" s="1"/>
  <c r="BK285" i="4"/>
  <c r="BI284"/>
  <c r="BI200" i="11" s="1"/>
  <c r="BK284" i="4"/>
  <c r="BI232"/>
  <c r="BI162" i="11" s="1"/>
  <c r="BK232" i="4"/>
  <c r="BI234"/>
  <c r="BI164" i="11" s="1"/>
  <c r="BK234" i="4"/>
  <c r="BI236"/>
  <c r="BI166" i="11" s="1"/>
  <c r="BI238" i="4"/>
  <c r="BI168" i="11" s="1"/>
  <c r="BK238" i="4"/>
  <c r="BI240"/>
  <c r="BI170" i="11" s="1"/>
  <c r="BK240" i="4"/>
  <c r="BI242"/>
  <c r="BI172" i="11" s="1"/>
  <c r="BK242" i="4"/>
  <c r="BI199"/>
  <c r="BI143" i="11" s="1"/>
  <c r="BK199" i="4"/>
  <c r="BI156"/>
  <c r="BI114" i="11" s="1"/>
  <c r="BK156" i="4"/>
  <c r="BI73"/>
  <c r="BI58" i="11" s="1"/>
  <c r="BK73" i="4"/>
  <c r="BJ21"/>
  <c r="BJ20" i="11" s="1"/>
  <c r="BJ25" i="4"/>
  <c r="BJ24" i="11" s="1"/>
  <c r="BJ29" i="4"/>
  <c r="BJ28" i="11" s="1"/>
  <c r="BK18" i="4"/>
  <c r="BK17" i="11" s="1"/>
  <c r="BI18" i="4"/>
  <c r="BI17" i="11" s="1"/>
  <c r="BI36" i="4"/>
  <c r="BI35" i="11" s="1"/>
  <c r="BK36" i="4"/>
  <c r="BK35" i="11" s="1"/>
  <c r="BI31" i="4"/>
  <c r="BI30" i="11" s="1"/>
  <c r="BK31" i="4"/>
  <c r="BI35"/>
  <c r="BI34" i="11" s="1"/>
  <c r="BK35" i="4"/>
  <c r="BI39"/>
  <c r="BI38" i="11" s="1"/>
  <c r="BK39" i="4"/>
  <c r="BI32"/>
  <c r="BI31" i="11" s="1"/>
  <c r="BK32" i="4"/>
  <c r="BJ23"/>
  <c r="BJ22" i="11" s="1"/>
  <c r="BJ27" i="4"/>
  <c r="BJ26" i="11" s="1"/>
  <c r="BI30" i="4"/>
  <c r="BI29" i="11" s="1"/>
  <c r="BK30" i="4"/>
  <c r="BI20"/>
  <c r="BI19" i="11" s="1"/>
  <c r="BK20" i="4"/>
  <c r="BI22"/>
  <c r="BI21" i="11" s="1"/>
  <c r="BK22" i="4"/>
  <c r="BI24"/>
  <c r="BI23" i="11" s="1"/>
  <c r="BK24" i="4"/>
  <c r="BI26"/>
  <c r="BI25" i="11" s="1"/>
  <c r="BK26" i="4"/>
  <c r="BI28"/>
  <c r="BI27" i="11" s="1"/>
  <c r="BK28" i="4"/>
  <c r="BK33" i="11" l="1"/>
  <c r="BJ34" i="4"/>
  <c r="BJ33" i="11" s="1"/>
  <c r="BJ235" i="4"/>
  <c r="BJ165" i="11" s="1"/>
  <c r="BJ16" i="4"/>
  <c r="BJ15" i="11" s="1"/>
  <c r="BK295"/>
  <c r="BJ422" i="4"/>
  <c r="BJ295" i="11" s="1"/>
  <c r="BJ421" i="4"/>
  <c r="BJ294" i="11" s="1"/>
  <c r="BK294"/>
  <c r="BK293"/>
  <c r="BJ420" i="4"/>
  <c r="BJ293" i="11" s="1"/>
  <c r="BJ419" i="4"/>
  <c r="BJ292" i="11" s="1"/>
  <c r="BK292"/>
  <c r="BK291"/>
  <c r="BJ418" i="4"/>
  <c r="BJ291" i="11" s="1"/>
  <c r="BJ417" i="4"/>
  <c r="BJ290" i="11" s="1"/>
  <c r="BK290"/>
  <c r="BK289"/>
  <c r="BJ416" i="4"/>
  <c r="BJ289" i="11" s="1"/>
  <c r="BJ415" i="4"/>
  <c r="BJ288" i="11" s="1"/>
  <c r="BK288"/>
  <c r="BK287"/>
  <c r="BJ414" i="4"/>
  <c r="BJ287" i="11" s="1"/>
  <c r="BJ413" i="4"/>
  <c r="BJ286" i="11" s="1"/>
  <c r="BK286"/>
  <c r="BJ411" i="4"/>
  <c r="BJ284" i="11" s="1"/>
  <c r="BK284"/>
  <c r="BJ409" i="4"/>
  <c r="BJ282" i="11" s="1"/>
  <c r="BK282"/>
  <c r="BJ407" i="4"/>
  <c r="BJ280" i="11" s="1"/>
  <c r="BK280"/>
  <c r="BJ405" i="4"/>
  <c r="BJ278" i="11" s="1"/>
  <c r="BK278"/>
  <c r="BJ403" i="4"/>
  <c r="BJ276" i="11" s="1"/>
  <c r="BK276"/>
  <c r="BJ401" i="4"/>
  <c r="BJ274" i="11" s="1"/>
  <c r="BK274"/>
  <c r="BJ399" i="4"/>
  <c r="BJ272" i="11" s="1"/>
  <c r="BK272"/>
  <c r="BJ397" i="4"/>
  <c r="BJ270" i="11" s="1"/>
  <c r="BK270"/>
  <c r="BJ379" i="4"/>
  <c r="BJ267" i="11" s="1"/>
  <c r="BK267"/>
  <c r="BK266"/>
  <c r="BJ378" i="4"/>
  <c r="BJ266" i="11" s="1"/>
  <c r="BJ377" i="4"/>
  <c r="BJ265" i="11" s="1"/>
  <c r="BK265"/>
  <c r="BJ376" i="4"/>
  <c r="BJ264" i="11" s="1"/>
  <c r="BK264"/>
  <c r="BJ375" i="4"/>
  <c r="BJ263" i="11" s="1"/>
  <c r="BK263"/>
  <c r="BK262"/>
  <c r="BJ374" i="4"/>
  <c r="BJ262" i="11" s="1"/>
  <c r="BJ373" i="4"/>
  <c r="BJ261" i="11" s="1"/>
  <c r="BK261"/>
  <c r="BJ372" i="4"/>
  <c r="BJ260" i="11" s="1"/>
  <c r="BK260"/>
  <c r="BJ371" i="4"/>
  <c r="BJ259" i="11" s="1"/>
  <c r="BK259"/>
  <c r="BK258"/>
  <c r="BJ370" i="4"/>
  <c r="BJ258" i="11" s="1"/>
  <c r="BJ369" i="4"/>
  <c r="BJ257" i="11" s="1"/>
  <c r="BK257"/>
  <c r="BK256"/>
  <c r="BJ368" i="4"/>
  <c r="BJ256" i="11" s="1"/>
  <c r="BK255"/>
  <c r="BJ367" i="4"/>
  <c r="BJ255" i="11" s="1"/>
  <c r="BJ366" i="4"/>
  <c r="BJ254" i="11" s="1"/>
  <c r="BK254"/>
  <c r="BK253"/>
  <c r="BJ365" i="4"/>
  <c r="BJ253" i="11" s="1"/>
  <c r="BJ364" i="4"/>
  <c r="BJ252" i="11" s="1"/>
  <c r="BK252"/>
  <c r="BK251"/>
  <c r="BJ363" i="4"/>
  <c r="BJ251" i="11" s="1"/>
  <c r="BJ362" i="4"/>
  <c r="BJ250" i="11" s="1"/>
  <c r="BK250"/>
  <c r="BK249"/>
  <c r="BJ361" i="4"/>
  <c r="BJ249" i="11" s="1"/>
  <c r="BJ360" i="4"/>
  <c r="BJ248" i="11" s="1"/>
  <c r="BK248"/>
  <c r="BJ359" i="4"/>
  <c r="BJ247" i="11" s="1"/>
  <c r="BK247"/>
  <c r="BJ358" i="4"/>
  <c r="BJ246" i="11" s="1"/>
  <c r="BI246"/>
  <c r="BK245"/>
  <c r="BJ357" i="4"/>
  <c r="BJ245" i="11" s="1"/>
  <c r="BK244"/>
  <c r="BJ356" i="4"/>
  <c r="BJ244" i="11" s="1"/>
  <c r="BJ355" i="4"/>
  <c r="BJ243" i="11" s="1"/>
  <c r="BK243"/>
  <c r="BK242"/>
  <c r="BJ354" i="4"/>
  <c r="BJ242" i="11" s="1"/>
  <c r="BK241"/>
  <c r="BJ353" i="4"/>
  <c r="BJ241" i="11" s="1"/>
  <c r="BJ352" i="4"/>
  <c r="BJ240" i="11" s="1"/>
  <c r="BI240"/>
  <c r="BK238"/>
  <c r="BJ336" i="4"/>
  <c r="BJ238" i="11" s="1"/>
  <c r="BK237"/>
  <c r="BJ335" i="4"/>
  <c r="BJ237" i="11" s="1"/>
  <c r="BK236"/>
  <c r="BJ334" i="4"/>
  <c r="BJ236" i="11" s="1"/>
  <c r="BJ333" i="4"/>
  <c r="BJ235" i="11" s="1"/>
  <c r="BK235"/>
  <c r="BK234"/>
  <c r="BJ332" i="4"/>
  <c r="BJ234" i="11" s="1"/>
  <c r="BI233"/>
  <c r="BJ331" i="4"/>
  <c r="BJ233" i="11" s="1"/>
  <c r="BK232"/>
  <c r="BJ330" i="4"/>
  <c r="BJ232" i="11" s="1"/>
  <c r="BJ329" i="4"/>
  <c r="BJ231" i="11" s="1"/>
  <c r="BK231"/>
  <c r="BK230"/>
  <c r="BJ328" i="4"/>
  <c r="BJ230" i="11" s="1"/>
  <c r="BK229"/>
  <c r="BJ327" i="4"/>
  <c r="BJ229" i="11" s="1"/>
  <c r="BK228"/>
  <c r="BJ326" i="4"/>
  <c r="BJ228" i="11" s="1"/>
  <c r="BK227"/>
  <c r="BJ325" i="4"/>
  <c r="BJ227" i="11" s="1"/>
  <c r="BJ324" i="4"/>
  <c r="BJ226" i="11" s="1"/>
  <c r="BK226"/>
  <c r="BK225"/>
  <c r="BJ323" i="4"/>
  <c r="BJ225" i="11" s="1"/>
  <c r="BJ322" i="4"/>
  <c r="BJ224" i="11" s="1"/>
  <c r="BK224"/>
  <c r="BJ321" i="4"/>
  <c r="BJ223" i="11" s="1"/>
  <c r="BK223"/>
  <c r="BJ320" i="4"/>
  <c r="BJ222" i="11" s="1"/>
  <c r="BK222"/>
  <c r="BK221"/>
  <c r="BJ319" i="4"/>
  <c r="BJ221" i="11" s="1"/>
  <c r="BJ318" i="4"/>
  <c r="BJ220" i="11" s="1"/>
  <c r="BK220"/>
  <c r="BJ317" i="4"/>
  <c r="BJ219" i="11" s="1"/>
  <c r="BK219"/>
  <c r="BJ316" i="4"/>
  <c r="BJ218" i="11" s="1"/>
  <c r="BK218"/>
  <c r="BK217"/>
  <c r="BJ315" i="4"/>
  <c r="BJ217" i="11" s="1"/>
  <c r="BJ314" i="4"/>
  <c r="BJ216" i="11" s="1"/>
  <c r="BK216"/>
  <c r="BJ313" i="4"/>
  <c r="BJ215" i="11" s="1"/>
  <c r="BK215"/>
  <c r="BJ312" i="4"/>
  <c r="BJ214" i="11" s="1"/>
  <c r="BK214"/>
  <c r="BK213"/>
  <c r="BJ311" i="4"/>
  <c r="BJ213" i="11" s="1"/>
  <c r="BJ310" i="4"/>
  <c r="BJ212" i="11" s="1"/>
  <c r="BI212"/>
  <c r="BK210"/>
  <c r="BJ294" i="4"/>
  <c r="BJ210" i="11" s="1"/>
  <c r="BJ293" i="4"/>
  <c r="BJ209" i="11" s="1"/>
  <c r="BK209"/>
  <c r="BK208"/>
  <c r="BJ292" i="4"/>
  <c r="BJ208" i="11" s="1"/>
  <c r="BJ291" i="4"/>
  <c r="BJ207" i="11" s="1"/>
  <c r="BK207"/>
  <c r="BK206"/>
  <c r="BJ290" i="4"/>
  <c r="BJ206" i="11" s="1"/>
  <c r="BJ289" i="4"/>
  <c r="BJ205" i="11" s="1"/>
  <c r="BK205"/>
  <c r="BK204"/>
  <c r="BJ288" i="4"/>
  <c r="BJ204" i="11" s="1"/>
  <c r="BJ287" i="4"/>
  <c r="BJ203" i="11" s="1"/>
  <c r="BK203"/>
  <c r="BK202"/>
  <c r="BJ286" i="4"/>
  <c r="BJ202" i="11" s="1"/>
  <c r="BJ285" i="4"/>
  <c r="BJ201" i="11" s="1"/>
  <c r="BK201"/>
  <c r="BJ284" i="4"/>
  <c r="BJ200" i="11" s="1"/>
  <c r="BK200"/>
  <c r="BJ282" i="4"/>
  <c r="BJ198" i="11" s="1"/>
  <c r="BK198"/>
  <c r="BK197"/>
  <c r="BJ281" i="4"/>
  <c r="BJ197" i="11" s="1"/>
  <c r="BJ280" i="4"/>
  <c r="BJ196" i="11" s="1"/>
  <c r="BK196"/>
  <c r="BK195"/>
  <c r="BJ279" i="4"/>
  <c r="BJ195" i="11" s="1"/>
  <c r="BJ278" i="4"/>
  <c r="BJ194" i="11" s="1"/>
  <c r="BK194"/>
  <c r="BK193"/>
  <c r="BJ277" i="4"/>
  <c r="BJ193" i="11" s="1"/>
  <c r="BJ276" i="4"/>
  <c r="BJ192" i="11" s="1"/>
  <c r="BK192"/>
  <c r="BJ275" i="4"/>
  <c r="BJ191" i="11" s="1"/>
  <c r="BK191"/>
  <c r="BJ274" i="4"/>
  <c r="BJ190" i="11" s="1"/>
  <c r="BK190"/>
  <c r="BK189"/>
  <c r="BJ273" i="4"/>
  <c r="BJ189" i="11" s="1"/>
  <c r="BJ272" i="4"/>
  <c r="BJ188" i="11" s="1"/>
  <c r="BK188"/>
  <c r="BK187"/>
  <c r="BJ271" i="4"/>
  <c r="BJ187" i="11" s="1"/>
  <c r="BJ270" i="4"/>
  <c r="BJ186" i="11" s="1"/>
  <c r="BK186"/>
  <c r="BK185"/>
  <c r="BJ269" i="4"/>
  <c r="BJ185" i="11" s="1"/>
  <c r="BK184"/>
  <c r="BJ268" i="4"/>
  <c r="BJ184" i="11" s="1"/>
  <c r="BK182"/>
  <c r="BJ252" i="4"/>
  <c r="BJ182" i="11" s="1"/>
  <c r="BJ251" i="4"/>
  <c r="BJ181" i="11" s="1"/>
  <c r="BK181"/>
  <c r="BK180"/>
  <c r="BJ250" i="4"/>
  <c r="BJ180" i="11" s="1"/>
  <c r="BJ249" i="4"/>
  <c r="BJ179" i="11" s="1"/>
  <c r="BK179"/>
  <c r="BK178"/>
  <c r="BJ248" i="4"/>
  <c r="BJ178" i="11" s="1"/>
  <c r="BJ247" i="4"/>
  <c r="BJ177" i="11" s="1"/>
  <c r="BK177"/>
  <c r="BK176"/>
  <c r="BJ246" i="4"/>
  <c r="BJ176" i="11" s="1"/>
  <c r="BJ245" i="4"/>
  <c r="BJ175" i="11" s="1"/>
  <c r="BK175"/>
  <c r="BK174"/>
  <c r="BJ244" i="4"/>
  <c r="BJ174" i="11" s="1"/>
  <c r="BJ243" i="4"/>
  <c r="BJ173" i="11" s="1"/>
  <c r="BK173"/>
  <c r="BJ242" i="4"/>
  <c r="BJ172" i="11" s="1"/>
  <c r="BK172"/>
  <c r="BJ240" i="4"/>
  <c r="BJ170" i="11" s="1"/>
  <c r="BK170"/>
  <c r="BJ238" i="4"/>
  <c r="BJ168" i="11" s="1"/>
  <c r="BK168"/>
  <c r="BJ236" i="4"/>
  <c r="BJ166" i="11" s="1"/>
  <c r="BK166"/>
  <c r="BJ234" i="4"/>
  <c r="BJ164" i="11" s="1"/>
  <c r="BK164"/>
  <c r="BJ232" i="4"/>
  <c r="BJ162" i="11" s="1"/>
  <c r="BK162"/>
  <c r="BJ231" i="4"/>
  <c r="BJ161" i="11" s="1"/>
  <c r="BK161"/>
  <c r="BK160"/>
  <c r="BJ230" i="4"/>
  <c r="BJ160" i="11" s="1"/>
  <c r="BJ229" i="4"/>
  <c r="BJ159" i="11" s="1"/>
  <c r="BK159"/>
  <c r="BK158"/>
  <c r="BJ228" i="4"/>
  <c r="BJ158" i="11" s="1"/>
  <c r="BJ227" i="4"/>
  <c r="BJ157" i="11" s="1"/>
  <c r="BK157"/>
  <c r="BK156"/>
  <c r="BJ226" i="4"/>
  <c r="BJ156" i="11" s="1"/>
  <c r="BK154"/>
  <c r="BJ210" i="4"/>
  <c r="BJ154" i="11" s="1"/>
  <c r="BJ209" i="4"/>
  <c r="BJ153" i="11" s="1"/>
  <c r="BK153"/>
  <c r="BJ208" i="4"/>
  <c r="BJ152" i="11" s="1"/>
  <c r="BK152"/>
  <c r="BJ207" i="4"/>
  <c r="BJ151" i="11" s="1"/>
  <c r="BK151"/>
  <c r="BK150"/>
  <c r="BJ206" i="4"/>
  <c r="BJ150" i="11" s="1"/>
  <c r="BJ205" i="4"/>
  <c r="BJ149" i="11" s="1"/>
  <c r="BK149"/>
  <c r="BJ204" i="4"/>
  <c r="BJ148" i="11" s="1"/>
  <c r="BK148"/>
  <c r="BJ203" i="4"/>
  <c r="BJ147" i="11" s="1"/>
  <c r="BK147"/>
  <c r="BK146"/>
  <c r="BJ202" i="4"/>
  <c r="BJ146" i="11" s="1"/>
  <c r="BJ201" i="4"/>
  <c r="BJ145" i="11" s="1"/>
  <c r="BK145"/>
  <c r="BJ200" i="4"/>
  <c r="BJ144" i="11" s="1"/>
  <c r="BK144"/>
  <c r="BJ199" i="4"/>
  <c r="BJ143" i="11" s="1"/>
  <c r="BK143"/>
  <c r="BJ198" i="4"/>
  <c r="BJ142" i="11" s="1"/>
  <c r="BK142"/>
  <c r="BJ197" i="4"/>
  <c r="BJ141" i="11" s="1"/>
  <c r="BK141"/>
  <c r="BJ196" i="4"/>
  <c r="BJ140" i="11" s="1"/>
  <c r="BK140"/>
  <c r="BK139"/>
  <c r="BJ195" i="4"/>
  <c r="BJ139" i="11" s="1"/>
  <c r="BJ194" i="4"/>
  <c r="BJ138" i="11" s="1"/>
  <c r="BK138"/>
  <c r="BJ193" i="4"/>
  <c r="BJ137" i="11" s="1"/>
  <c r="BK137"/>
  <c r="BJ192" i="4"/>
  <c r="BJ136" i="11" s="1"/>
  <c r="BK136"/>
  <c r="BK135"/>
  <c r="BJ191" i="4"/>
  <c r="BJ135" i="11" s="1"/>
  <c r="BJ190" i="4"/>
  <c r="BJ134" i="11" s="1"/>
  <c r="BK134"/>
  <c r="BJ189" i="4"/>
  <c r="BJ133" i="11" s="1"/>
  <c r="BK133"/>
  <c r="BJ188" i="4"/>
  <c r="BJ132" i="11" s="1"/>
  <c r="BK132"/>
  <c r="BK131"/>
  <c r="BJ187" i="4"/>
  <c r="BJ131" i="11" s="1"/>
  <c r="BJ186" i="4"/>
  <c r="BJ130" i="11" s="1"/>
  <c r="BK130"/>
  <c r="BJ185" i="4"/>
  <c r="BJ129" i="11" s="1"/>
  <c r="BK129"/>
  <c r="BJ184" i="4"/>
  <c r="BJ128" i="11" s="1"/>
  <c r="BK128"/>
  <c r="BK127"/>
  <c r="BJ183" i="4"/>
  <c r="BJ127" i="11" s="1"/>
  <c r="BJ182" i="4"/>
  <c r="BJ126" i="11" s="1"/>
  <c r="BI126"/>
  <c r="BK124"/>
  <c r="BJ166" i="4"/>
  <c r="BJ124" i="11" s="1"/>
  <c r="BJ165" i="4"/>
  <c r="BJ123" i="11" s="1"/>
  <c r="BK123"/>
  <c r="BJ164" i="4"/>
  <c r="BJ122" i="11" s="1"/>
  <c r="BK122"/>
  <c r="BJ163" i="4"/>
  <c r="BJ121" i="11" s="1"/>
  <c r="BK121"/>
  <c r="BK120"/>
  <c r="BJ162" i="4"/>
  <c r="BJ120" i="11" s="1"/>
  <c r="BJ161" i="4"/>
  <c r="BJ119" i="11" s="1"/>
  <c r="BK119"/>
  <c r="BJ160" i="4"/>
  <c r="BJ118" i="11" s="1"/>
  <c r="BK118"/>
  <c r="BJ159" i="4"/>
  <c r="BJ117" i="11" s="1"/>
  <c r="BK117"/>
  <c r="BK116"/>
  <c r="BJ158" i="4"/>
  <c r="BJ116" i="11" s="1"/>
  <c r="BJ157" i="4"/>
  <c r="BJ115" i="11" s="1"/>
  <c r="BK115"/>
  <c r="BJ156" i="4"/>
  <c r="BJ114" i="11" s="1"/>
  <c r="BK114"/>
  <c r="BK113"/>
  <c r="BJ155" i="4"/>
  <c r="BJ113" i="11" s="1"/>
  <c r="BJ154" i="4"/>
  <c r="BJ112" i="11" s="1"/>
  <c r="BK112"/>
  <c r="BJ153" i="4"/>
  <c r="BJ111" i="11" s="1"/>
  <c r="BK111"/>
  <c r="BK110"/>
  <c r="BJ152" i="4"/>
  <c r="BJ110" i="11" s="1"/>
  <c r="BJ151" i="4"/>
  <c r="BJ109" i="11" s="1"/>
  <c r="BK109"/>
  <c r="BJ150" i="4"/>
  <c r="BJ108" i="11" s="1"/>
  <c r="BK108"/>
  <c r="BJ149" i="4"/>
  <c r="BJ107" i="11" s="1"/>
  <c r="BK107"/>
  <c r="BK106"/>
  <c r="BJ148" i="4"/>
  <c r="BJ106" i="11" s="1"/>
  <c r="BK105"/>
  <c r="BJ147" i="4"/>
  <c r="BJ105" i="11" s="1"/>
  <c r="BK104"/>
  <c r="BJ146" i="4"/>
  <c r="BJ104" i="11" s="1"/>
  <c r="BJ145" i="4"/>
  <c r="BJ103" i="11" s="1"/>
  <c r="BK103"/>
  <c r="BK102"/>
  <c r="BJ144" i="4"/>
  <c r="BJ102" i="11" s="1"/>
  <c r="BK101"/>
  <c r="BJ143" i="4"/>
  <c r="BJ101" i="11" s="1"/>
  <c r="BJ142" i="4"/>
  <c r="BJ100" i="11" s="1"/>
  <c r="BK100"/>
  <c r="BJ141" i="4"/>
  <c r="BJ99" i="11" s="1"/>
  <c r="BK99"/>
  <c r="BK98"/>
  <c r="BJ140" i="4"/>
  <c r="BJ98" i="11" s="1"/>
  <c r="BK97"/>
  <c r="BJ139" i="4"/>
  <c r="BJ97" i="11" s="1"/>
  <c r="BJ123" i="4"/>
  <c r="BJ95" i="11" s="1"/>
  <c r="BK95"/>
  <c r="BJ122" i="4"/>
  <c r="BJ94" i="11" s="1"/>
  <c r="BI94"/>
  <c r="BK93"/>
  <c r="BJ121" i="4"/>
  <c r="BJ93" i="11" s="1"/>
  <c r="BK92"/>
  <c r="BJ120" i="4"/>
  <c r="BJ92" i="11" s="1"/>
  <c r="BJ119" i="4"/>
  <c r="BJ91" i="11" s="1"/>
  <c r="BK91"/>
  <c r="BJ118" i="4"/>
  <c r="BJ90" i="11" s="1"/>
  <c r="BI90"/>
  <c r="BK89"/>
  <c r="BJ117" i="4"/>
  <c r="BJ89" i="11" s="1"/>
  <c r="BK88"/>
  <c r="BJ116" i="4"/>
  <c r="BJ88" i="11" s="1"/>
  <c r="BJ115" i="4"/>
  <c r="BJ87" i="11" s="1"/>
  <c r="BK87"/>
  <c r="BJ114" i="4"/>
  <c r="BJ86" i="11" s="1"/>
  <c r="BI86"/>
  <c r="BK85"/>
  <c r="BJ113" i="4"/>
  <c r="BJ85" i="11" s="1"/>
  <c r="BJ112" i="4"/>
  <c r="BJ84" i="11" s="1"/>
  <c r="BK84"/>
  <c r="BK83"/>
  <c r="BJ111" i="4"/>
  <c r="BJ83" i="11" s="1"/>
  <c r="BJ110" i="4"/>
  <c r="BJ82" i="11" s="1"/>
  <c r="BI82"/>
  <c r="BJ109" i="4"/>
  <c r="BJ81" i="11" s="1"/>
  <c r="BI81"/>
  <c r="BJ108" i="4"/>
  <c r="BJ80" i="11" s="1"/>
  <c r="BK80"/>
  <c r="BJ107" i="4"/>
  <c r="BJ79" i="11" s="1"/>
  <c r="BK79"/>
  <c r="BJ105" i="4"/>
  <c r="BJ77" i="11" s="1"/>
  <c r="BI77"/>
  <c r="BK76"/>
  <c r="BJ104" i="4"/>
  <c r="BJ76" i="11" s="1"/>
  <c r="BJ103" i="4"/>
  <c r="BJ75" i="11" s="1"/>
  <c r="BK75"/>
  <c r="BJ102" i="4"/>
  <c r="BJ74" i="11" s="1"/>
  <c r="BI74"/>
  <c r="BK73"/>
  <c r="BJ101" i="4"/>
  <c r="BJ73" i="11" s="1"/>
  <c r="BJ100" i="4"/>
  <c r="BJ72" i="11" s="1"/>
  <c r="BK72"/>
  <c r="X19" i="16" s="1"/>
  <c r="BK71" i="11"/>
  <c r="BJ99" i="4"/>
  <c r="BJ71" i="11" s="1"/>
  <c r="BJ84" i="4"/>
  <c r="BJ69" i="11" s="1"/>
  <c r="BK69"/>
  <c r="BK68"/>
  <c r="BJ83" i="4"/>
  <c r="BJ68" i="11" s="1"/>
  <c r="BJ82" i="4"/>
  <c r="BJ67" i="11" s="1"/>
  <c r="BK67"/>
  <c r="BI66"/>
  <c r="BJ81" i="4"/>
  <c r="BJ66" i="11" s="1"/>
  <c r="BJ80" i="4"/>
  <c r="BJ65" i="11" s="1"/>
  <c r="BK65"/>
  <c r="BK64"/>
  <c r="BJ79" i="4"/>
  <c r="BJ64" i="11" s="1"/>
  <c r="BJ78" i="4"/>
  <c r="BJ63" i="11" s="1"/>
  <c r="BK63"/>
  <c r="BK62"/>
  <c r="BJ77" i="4"/>
  <c r="BJ62" i="11" s="1"/>
  <c r="BJ76" i="4"/>
  <c r="BJ61" i="11" s="1"/>
  <c r="BK61"/>
  <c r="BK60"/>
  <c r="BJ75" i="4"/>
  <c r="BJ60" i="11" s="1"/>
  <c r="BJ74" i="4"/>
  <c r="BJ59" i="11" s="1"/>
  <c r="BK59"/>
  <c r="BJ73" i="4"/>
  <c r="BJ58" i="11" s="1"/>
  <c r="BK58"/>
  <c r="BJ72" i="4"/>
  <c r="BJ57" i="11" s="1"/>
  <c r="BK57"/>
  <c r="BJ71" i="4"/>
  <c r="BJ56" i="11" s="1"/>
  <c r="BK56"/>
  <c r="BJ70" i="4"/>
  <c r="BJ55" i="11" s="1"/>
  <c r="BK55"/>
  <c r="BK54"/>
  <c r="BJ69" i="4"/>
  <c r="BJ54" i="11" s="1"/>
  <c r="BJ68" i="4"/>
  <c r="BJ53" i="11" s="1"/>
  <c r="BK53"/>
  <c r="BJ67" i="4"/>
  <c r="BJ52" i="11" s="1"/>
  <c r="BK52"/>
  <c r="BJ66" i="4"/>
  <c r="BJ51" i="11" s="1"/>
  <c r="BK51"/>
  <c r="BK50"/>
  <c r="BJ65" i="4"/>
  <c r="BJ50" i="11" s="1"/>
  <c r="BK49"/>
  <c r="BJ64" i="4"/>
  <c r="BJ49" i="11" s="1"/>
  <c r="BK48"/>
  <c r="BJ63" i="4"/>
  <c r="BJ48" i="11" s="1"/>
  <c r="BJ62" i="4"/>
  <c r="BJ47" i="11" s="1"/>
  <c r="BI47"/>
  <c r="BK46"/>
  <c r="BJ61" i="4"/>
  <c r="BJ46" i="11" s="1"/>
  <c r="BK45"/>
  <c r="BJ60" i="4"/>
  <c r="BJ45" i="11" s="1"/>
  <c r="BK44"/>
  <c r="BJ59" i="4"/>
  <c r="BJ44" i="11" s="1"/>
  <c r="BJ58" i="4"/>
  <c r="BJ43" i="11" s="1"/>
  <c r="BI43"/>
  <c r="BK42"/>
  <c r="BJ57" i="4"/>
  <c r="BJ42" i="11" s="1"/>
  <c r="BJ56" i="4"/>
  <c r="BJ41" i="11" s="1"/>
  <c r="BI41"/>
  <c r="BJ39" i="4"/>
  <c r="BJ38" i="11" s="1"/>
  <c r="BK38"/>
  <c r="BI36"/>
  <c r="BJ37" i="4"/>
  <c r="BJ36" i="11" s="1"/>
  <c r="BJ35" i="4"/>
  <c r="BJ34" i="11" s="1"/>
  <c r="BK34"/>
  <c r="BJ32" i="4"/>
  <c r="BJ31" i="11" s="1"/>
  <c r="BK31"/>
  <c r="BJ31" i="4"/>
  <c r="BJ30" i="11" s="1"/>
  <c r="BK30"/>
  <c r="BJ30" i="4"/>
  <c r="BJ29" i="11" s="1"/>
  <c r="BK29"/>
  <c r="BJ28" i="4"/>
  <c r="BJ27" i="11" s="1"/>
  <c r="BK27"/>
  <c r="BJ26" i="4"/>
  <c r="BJ25" i="11" s="1"/>
  <c r="BK25"/>
  <c r="BJ24" i="4"/>
  <c r="BJ23" i="11" s="1"/>
  <c r="BK23"/>
  <c r="BJ22" i="4"/>
  <c r="BJ21" i="11" s="1"/>
  <c r="BK21"/>
  <c r="BJ20" i="4"/>
  <c r="BJ19" i="11" s="1"/>
  <c r="BK19"/>
  <c r="BJ17" i="4"/>
  <c r="BJ16" i="11" s="1"/>
  <c r="BI16"/>
  <c r="BJ13" i="4"/>
  <c r="BJ12" i="11" s="1"/>
  <c r="BK78"/>
  <c r="BJ106" i="4"/>
  <c r="BJ78" i="11" s="1"/>
  <c r="BJ396" i="4"/>
  <c r="BJ269" i="11" s="1"/>
  <c r="BJ18" i="4"/>
  <c r="BJ17" i="11" s="1"/>
  <c r="BJ36" i="4"/>
  <c r="BJ35" i="11" s="1"/>
  <c r="V37" i="16" l="1"/>
  <c r="AJ16" i="5"/>
  <c r="N16" l="1"/>
  <c r="Q16"/>
  <c r="S16"/>
  <c r="U16"/>
  <c r="W16"/>
  <c r="Y16"/>
  <c r="AA16"/>
  <c r="AC16"/>
  <c r="AG16"/>
  <c r="AM16"/>
  <c r="AO16"/>
  <c r="AQ16"/>
  <c r="AS16"/>
  <c r="AU16"/>
  <c r="AW16"/>
  <c r="AY16"/>
  <c r="AY351" i="4" l="1"/>
  <c r="AY239" i="11" s="1"/>
  <c r="AI309" i="4"/>
  <c r="AI211" i="11" s="1"/>
  <c r="BA267" i="4"/>
  <c r="BA183" i="11" s="1"/>
  <c r="AK267" i="4"/>
  <c r="AK183" i="11" s="1"/>
  <c r="AY225" i="4"/>
  <c r="AY155" i="11" s="1"/>
  <c r="AI225" i="4"/>
  <c r="AI155" i="11" s="1"/>
  <c r="AY309" i="4"/>
  <c r="AY211" i="11" s="1"/>
  <c r="BA138" i="4"/>
  <c r="BA96" i="11" s="1"/>
  <c r="AK138" i="4"/>
  <c r="AK96" i="11" s="1"/>
  <c r="BA98" i="4"/>
  <c r="BA70" i="11" s="1"/>
  <c r="AQ98" i="4"/>
  <c r="AQ70" i="11" s="1"/>
  <c r="AI98" i="4"/>
  <c r="AI70" i="11" s="1"/>
  <c r="P98" i="4"/>
  <c r="P70" i="11" s="1"/>
  <c r="BA181" i="4"/>
  <c r="BA125" i="11" s="1"/>
  <c r="AK181" i="4"/>
  <c r="AK125" i="11" s="1"/>
  <c r="AY138" i="4"/>
  <c r="AY96" i="11" s="1"/>
  <c r="AS138" i="4"/>
  <c r="AS96" i="11" s="1"/>
  <c r="P138" i="4"/>
  <c r="P96" i="11" s="1"/>
  <c r="J138" i="4"/>
  <c r="J96" i="11" s="1"/>
  <c r="AS98" i="4"/>
  <c r="AS70" i="11" s="1"/>
  <c r="R98" i="4"/>
  <c r="R70" i="11" s="1"/>
  <c r="AK309" i="4"/>
  <c r="AK211" i="11" s="1"/>
  <c r="J225" i="4"/>
  <c r="J155" i="11" s="1"/>
  <c r="J98" i="4"/>
  <c r="J70" i="11" s="1"/>
  <c r="Z138" i="4"/>
  <c r="Z96" i="11" s="1"/>
  <c r="Z98" i="4"/>
  <c r="Z70" i="11" s="1"/>
  <c r="H351" i="4"/>
  <c r="H239" i="11" s="1"/>
  <c r="H309" i="4"/>
  <c r="H211" i="11" s="1"/>
  <c r="H267" i="4"/>
  <c r="H183" i="11" s="1"/>
  <c r="H225" i="4"/>
  <c r="H155" i="11" s="1"/>
  <c r="H138" i="4"/>
  <c r="H96" i="11" s="1"/>
  <c r="H98" i="4"/>
  <c r="H70" i="11" s="1"/>
  <c r="H181" i="4"/>
  <c r="H125" i="11" s="1"/>
  <c r="R55" i="4"/>
  <c r="R40" i="11" s="1"/>
  <c r="H55" i="4"/>
  <c r="H40" i="11" s="1"/>
  <c r="BC55" i="4"/>
  <c r="BC40" i="11" s="1"/>
  <c r="AY55" i="4"/>
  <c r="AY40" i="11" s="1"/>
  <c r="AS55" i="4"/>
  <c r="AS40" i="11" s="1"/>
  <c r="AM55" i="4"/>
  <c r="AM40" i="11" s="1"/>
  <c r="AI55" i="4"/>
  <c r="AI40" i="11" s="1"/>
  <c r="Z55" i="4"/>
  <c r="Z40" i="11" s="1"/>
  <c r="P55" i="4"/>
  <c r="P40" i="11" s="1"/>
  <c r="S12" i="4"/>
  <c r="S11" i="11" s="1"/>
  <c r="O12" i="4"/>
  <c r="AI351"/>
  <c r="AI239" i="11" s="1"/>
  <c r="J351" i="4"/>
  <c r="J239" i="11" s="1"/>
  <c r="BA351" i="4"/>
  <c r="BA239" i="11" s="1"/>
  <c r="AQ351" i="4"/>
  <c r="AQ239" i="11" s="1"/>
  <c r="AK351" i="4"/>
  <c r="AK239" i="11" s="1"/>
  <c r="X351" i="4"/>
  <c r="X239" i="11" s="1"/>
  <c r="R351" i="4"/>
  <c r="R239" i="11" s="1"/>
  <c r="AS309" i="4"/>
  <c r="AS211" i="11" s="1"/>
  <c r="Z309" i="4"/>
  <c r="Z211" i="11" s="1"/>
  <c r="J309" i="4"/>
  <c r="J211" i="11" s="1"/>
  <c r="AS351" i="4"/>
  <c r="AS239" i="11" s="1"/>
  <c r="Z351" i="4"/>
  <c r="Z239" i="11" s="1"/>
  <c r="BA309" i="4"/>
  <c r="BA211" i="11" s="1"/>
  <c r="AQ309" i="4"/>
  <c r="AQ211" i="11" s="1"/>
  <c r="X309" i="4"/>
  <c r="X211" i="11" s="1"/>
  <c r="R309" i="4"/>
  <c r="R211" i="11" s="1"/>
  <c r="AY267" i="4"/>
  <c r="AY183" i="11" s="1"/>
  <c r="AS267" i="4"/>
  <c r="AS183" i="11" s="1"/>
  <c r="AI267" i="4"/>
  <c r="AI183" i="11" s="1"/>
  <c r="Z267" i="4"/>
  <c r="Z183" i="11" s="1"/>
  <c r="J267" i="4"/>
  <c r="J183" i="11" s="1"/>
  <c r="AS225" i="4"/>
  <c r="AS155" i="11" s="1"/>
  <c r="Z225" i="4"/>
  <c r="Z155" i="11" s="1"/>
  <c r="AQ267" i="4"/>
  <c r="AQ183" i="11" s="1"/>
  <c r="X267" i="4"/>
  <c r="X183" i="11" s="1"/>
  <c r="R267" i="4"/>
  <c r="R183" i="11" s="1"/>
  <c r="BA225" i="4"/>
  <c r="BA155" i="11" s="1"/>
  <c r="AQ225" i="4"/>
  <c r="AQ155" i="11" s="1"/>
  <c r="AK225" i="4"/>
  <c r="AK155" i="11" s="1"/>
  <c r="X225" i="4"/>
  <c r="X155" i="11" s="1"/>
  <c r="R225" i="4"/>
  <c r="R155" i="11" s="1"/>
  <c r="AY181" i="4"/>
  <c r="AY125" i="11" s="1"/>
  <c r="AS181" i="4"/>
  <c r="AS125" i="11" s="1"/>
  <c r="AI181" i="4"/>
  <c r="AI125" i="11" s="1"/>
  <c r="Z181" i="4"/>
  <c r="Z125" i="11" s="1"/>
  <c r="J181" i="4"/>
  <c r="J125" i="11" s="1"/>
  <c r="AQ181" i="4"/>
  <c r="AQ125" i="11" s="1"/>
  <c r="X181" i="4"/>
  <c r="X125" i="11" s="1"/>
  <c r="R181" i="4"/>
  <c r="R125" i="11" s="1"/>
  <c r="Q12" i="4"/>
  <c r="Y12"/>
  <c r="J55"/>
  <c r="J40" i="11" s="1"/>
  <c r="X55" i="4"/>
  <c r="X40" i="11" s="1"/>
  <c r="AB55" i="4"/>
  <c r="AB40" i="11" s="1"/>
  <c r="X138" i="4"/>
  <c r="X96" i="11" s="1"/>
  <c r="AH12" i="4"/>
  <c r="AL12"/>
  <c r="AL11" i="11" s="1"/>
  <c r="AR12" i="4"/>
  <c r="AX12"/>
  <c r="BB12"/>
  <c r="BB11" i="11" s="1"/>
  <c r="AK55" i="4"/>
  <c r="AK40" i="11" s="1"/>
  <c r="AQ55" i="4"/>
  <c r="AQ40" i="11" s="1"/>
  <c r="AU55" i="4"/>
  <c r="AU40" i="11" s="1"/>
  <c r="BA55" i="4"/>
  <c r="BA40" i="11" s="1"/>
  <c r="AY98" i="4"/>
  <c r="AY70" i="11" s="1"/>
  <c r="AQ138" i="4"/>
  <c r="AQ96" i="11" s="1"/>
  <c r="I12" i="4"/>
  <c r="W12"/>
  <c r="AA12"/>
  <c r="AA11" i="11" s="1"/>
  <c r="X98" i="4"/>
  <c r="X70" i="11" s="1"/>
  <c r="R138" i="4"/>
  <c r="R96" i="11" s="1"/>
  <c r="AJ12" i="4"/>
  <c r="AP12"/>
  <c r="AT12"/>
  <c r="AT11" i="11" s="1"/>
  <c r="AZ12" i="4"/>
  <c r="AK98"/>
  <c r="AK70" i="11" s="1"/>
  <c r="AI138" i="4"/>
  <c r="AI96" i="11" s="1"/>
  <c r="T55" i="4"/>
  <c r="T40" i="11" s="1"/>
  <c r="L55" i="4"/>
  <c r="L40" i="11" s="1"/>
  <c r="K12" i="4"/>
  <c r="K11" i="11" s="1"/>
  <c r="P351" i="4"/>
  <c r="P239" i="11" s="1"/>
  <c r="P309" i="4"/>
  <c r="P211" i="11" s="1"/>
  <c r="P267" i="4"/>
  <c r="P183" i="11" s="1"/>
  <c r="P225" i="4"/>
  <c r="P155" i="11" s="1"/>
  <c r="P181" i="4"/>
  <c r="P125" i="11" s="1"/>
  <c r="G12" i="4"/>
  <c r="V39" i="16"/>
  <c r="BA12" i="4" l="1"/>
  <c r="BA11" i="11" s="1"/>
  <c r="AZ11"/>
  <c r="AQ12" i="4"/>
  <c r="AQ11" i="11" s="1"/>
  <c r="AP11"/>
  <c r="AY12" i="4"/>
  <c r="AY11" i="11" s="1"/>
  <c r="AX11"/>
  <c r="AK12" i="4"/>
  <c r="AK11" i="11" s="1"/>
  <c r="AJ11"/>
  <c r="AS12" i="4"/>
  <c r="AS11" i="11" s="1"/>
  <c r="AR11"/>
  <c r="AI12" i="4"/>
  <c r="AI11" i="11" s="1"/>
  <c r="AH11"/>
  <c r="J12" i="4"/>
  <c r="J11" i="11" s="1"/>
  <c r="I11"/>
  <c r="R12" i="4"/>
  <c r="R11" i="11" s="1"/>
  <c r="Q11"/>
  <c r="X12" i="4"/>
  <c r="X11" i="11" s="1"/>
  <c r="W11"/>
  <c r="H12" i="4"/>
  <c r="H11" i="11" s="1"/>
  <c r="G11"/>
  <c r="Z12" i="4"/>
  <c r="Z11" i="11" s="1"/>
  <c r="Y11"/>
  <c r="P12" i="4"/>
  <c r="P11" i="11" s="1"/>
  <c r="O11"/>
  <c r="AC55" i="4"/>
  <c r="BD55"/>
  <c r="AV55"/>
  <c r="AN55"/>
  <c r="U55"/>
  <c r="M55"/>
  <c r="AW55" l="1"/>
  <c r="AW40" i="11" s="1"/>
  <c r="AV40"/>
  <c r="AO55" i="4"/>
  <c r="AO40" i="11" s="1"/>
  <c r="AN40"/>
  <c r="BE55" i="4"/>
  <c r="BE40" i="11" s="1"/>
  <c r="BD40"/>
  <c r="N55" i="4"/>
  <c r="N40" i="11" s="1"/>
  <c r="M40"/>
  <c r="AD55" i="4"/>
  <c r="AD40" i="11" s="1"/>
  <c r="AC40"/>
  <c r="V55" i="4"/>
  <c r="V40" i="11" s="1"/>
  <c r="U40"/>
  <c r="BF55" i="4"/>
  <c r="BF40" i="11" s="1"/>
  <c r="AE55" i="4"/>
  <c r="BG55" l="1"/>
  <c r="BG40" i="11" s="1"/>
  <c r="BH55" i="4"/>
  <c r="BH40" i="11" s="1"/>
  <c r="AE40"/>
  <c r="AG55" i="4"/>
  <c r="AG40" i="11" s="1"/>
  <c r="AF55" i="4"/>
  <c r="BK55"/>
  <c r="BK40" i="11" s="1"/>
  <c r="BI55" i="4" l="1"/>
  <c r="BI40" i="11" s="1"/>
  <c r="AF40"/>
  <c r="BJ55" i="4"/>
  <c r="BJ40" i="11" s="1"/>
  <c r="G33" i="13"/>
  <c r="AM351" i="4" l="1"/>
  <c r="AM239" i="11" s="1"/>
  <c r="AM309" i="4"/>
  <c r="AM211" i="11" s="1"/>
  <c r="AM267" i="4"/>
  <c r="AM183" i="11" s="1"/>
  <c r="AM225" i="4"/>
  <c r="AM155" i="11" s="1"/>
  <c r="AM181" i="4"/>
  <c r="AM125" i="11" s="1"/>
  <c r="AM138" i="4"/>
  <c r="AM96" i="11" s="1"/>
  <c r="AM98" i="4"/>
  <c r="AM70" i="11" s="1"/>
  <c r="AM12" i="4"/>
  <c r="AM11" i="11" s="1"/>
  <c r="BC351" i="4"/>
  <c r="BC239" i="11" s="1"/>
  <c r="BC309" i="4"/>
  <c r="BC211" i="11" s="1"/>
  <c r="BC267" i="4"/>
  <c r="BC183" i="11" s="1"/>
  <c r="BC225" i="4"/>
  <c r="BC155" i="11" s="1"/>
  <c r="BC181" i="4"/>
  <c r="BC125" i="11" s="1"/>
  <c r="BC138" i="4"/>
  <c r="BC96" i="11" s="1"/>
  <c r="BC98" i="4"/>
  <c r="BC70" i="11" s="1"/>
  <c r="BC12" i="4"/>
  <c r="BC11" i="11" s="1"/>
  <c r="AU351" i="4"/>
  <c r="AU239" i="11" s="1"/>
  <c r="AU309" i="4"/>
  <c r="AU211" i="11" s="1"/>
  <c r="AU267" i="4"/>
  <c r="AU183" i="11" s="1"/>
  <c r="AU225" i="4"/>
  <c r="AU155" i="11" s="1"/>
  <c r="AU181" i="4"/>
  <c r="AU125" i="11" s="1"/>
  <c r="AU138" i="4"/>
  <c r="AU96" i="11" s="1"/>
  <c r="AU98" i="4"/>
  <c r="AU70" i="11" s="1"/>
  <c r="AU12" i="4"/>
  <c r="AU11" i="11" s="1"/>
  <c r="T351" i="4"/>
  <c r="T239" i="11" s="1"/>
  <c r="T309" i="4"/>
  <c r="T211" i="11" s="1"/>
  <c r="T267" i="4"/>
  <c r="T183" i="11" s="1"/>
  <c r="T225" i="4"/>
  <c r="T155" i="11" s="1"/>
  <c r="T181" i="4"/>
  <c r="T125" i="11" s="1"/>
  <c r="T138" i="4"/>
  <c r="T96" i="11" s="1"/>
  <c r="T98" i="4"/>
  <c r="T70" i="11" s="1"/>
  <c r="T12" i="4"/>
  <c r="T11" i="11" s="1"/>
  <c r="AB351" i="4"/>
  <c r="AB239" i="11" s="1"/>
  <c r="AB309" i="4"/>
  <c r="AB211" i="11" s="1"/>
  <c r="AB267" i="4"/>
  <c r="AB183" i="11" s="1"/>
  <c r="AB225" i="4"/>
  <c r="AB155" i="11" s="1"/>
  <c r="AB181" i="4"/>
  <c r="AB125" i="11" s="1"/>
  <c r="AB138" i="4"/>
  <c r="AB96" i="11" s="1"/>
  <c r="AB98" i="4"/>
  <c r="AB70" i="11" s="1"/>
  <c r="AB12" i="4"/>
  <c r="AB11" i="11" s="1"/>
  <c r="L351" i="4"/>
  <c r="L239" i="11" s="1"/>
  <c r="L309" i="4"/>
  <c r="L211" i="11" s="1"/>
  <c r="L267" i="4"/>
  <c r="L183" i="11" s="1"/>
  <c r="L225" i="4"/>
  <c r="L155" i="11" s="1"/>
  <c r="L181" i="4"/>
  <c r="L125" i="11" s="1"/>
  <c r="L138" i="4"/>
  <c r="L96" i="11" s="1"/>
  <c r="L98" i="4"/>
  <c r="L70" i="11" s="1"/>
  <c r="L12" i="4"/>
  <c r="L11" i="11" s="1"/>
  <c r="AC225" i="4"/>
  <c r="AC155" i="11" s="1"/>
  <c r="AD225" i="4" l="1"/>
  <c r="AD155" i="11" s="1"/>
  <c r="M138" i="4"/>
  <c r="M225"/>
  <c r="M309"/>
  <c r="U12"/>
  <c r="U181"/>
  <c r="U225"/>
  <c r="U309"/>
  <c r="U351"/>
  <c r="AC267"/>
  <c r="AC181"/>
  <c r="AC138"/>
  <c r="U98"/>
  <c r="AC98"/>
  <c r="AC351"/>
  <c r="M181"/>
  <c r="M125" i="11" s="1"/>
  <c r="M351" i="4"/>
  <c r="U138"/>
  <c r="U96" i="11" s="1"/>
  <c r="AC12" i="4"/>
  <c r="AC309"/>
  <c r="AV12"/>
  <c r="AV11" i="11" s="1"/>
  <c r="AV98" i="4"/>
  <c r="AV138"/>
  <c r="AV181"/>
  <c r="AV225"/>
  <c r="AV267"/>
  <c r="AV309"/>
  <c r="AV351"/>
  <c r="AN351"/>
  <c r="AN239" i="11" s="1"/>
  <c r="AN309" i="4"/>
  <c r="AN211" i="11" s="1"/>
  <c r="AN267" i="4"/>
  <c r="AN183" i="11" s="1"/>
  <c r="AN225" i="4"/>
  <c r="AN155" i="11" s="1"/>
  <c r="AN181" i="4"/>
  <c r="AN125" i="11" s="1"/>
  <c r="AN138" i="4"/>
  <c r="AN96" i="11" s="1"/>
  <c r="AN98" i="4"/>
  <c r="AN70" i="11" s="1"/>
  <c r="AN12" i="4"/>
  <c r="AN11" i="11" s="1"/>
  <c r="BD351" i="4"/>
  <c r="BD239" i="11" s="1"/>
  <c r="BD309" i="4"/>
  <c r="BD211" i="11" s="1"/>
  <c r="BD267" i="4"/>
  <c r="BD183" i="11" s="1"/>
  <c r="BD225" i="4"/>
  <c r="BD155" i="11" s="1"/>
  <c r="BD181" i="4"/>
  <c r="BD125" i="11" s="1"/>
  <c r="BD138" i="4"/>
  <c r="BD96" i="11" s="1"/>
  <c r="BD98" i="4"/>
  <c r="BD70" i="11" s="1"/>
  <c r="BD12" i="4"/>
  <c r="BD11" i="11" s="1"/>
  <c r="M12" i="4"/>
  <c r="M267"/>
  <c r="U267"/>
  <c r="M98"/>
  <c r="AW309" l="1"/>
  <c r="AW211" i="11" s="1"/>
  <c r="AV211"/>
  <c r="AW225" i="4"/>
  <c r="AW155" i="11" s="1"/>
  <c r="AV155"/>
  <c r="AW138" i="4"/>
  <c r="AW96" i="11" s="1"/>
  <c r="AV96"/>
  <c r="AW351" i="4"/>
  <c r="AW239" i="11" s="1"/>
  <c r="AV239"/>
  <c r="AW267" i="4"/>
  <c r="AW183" i="11" s="1"/>
  <c r="AV183"/>
  <c r="AW181" i="4"/>
  <c r="AW125" i="11" s="1"/>
  <c r="AV125"/>
  <c r="AW98" i="4"/>
  <c r="AW70" i="11" s="1"/>
  <c r="AV70"/>
  <c r="N351" i="4"/>
  <c r="N239" i="11" s="1"/>
  <c r="M239"/>
  <c r="N309" i="4"/>
  <c r="N211" i="11" s="1"/>
  <c r="M211"/>
  <c r="N267" i="4"/>
  <c r="N183" i="11" s="1"/>
  <c r="M183"/>
  <c r="N225" i="4"/>
  <c r="N155" i="11" s="1"/>
  <c r="M155"/>
  <c r="N138" i="4"/>
  <c r="N96" i="11" s="1"/>
  <c r="M96"/>
  <c r="N98" i="4"/>
  <c r="N70" i="11" s="1"/>
  <c r="M70"/>
  <c r="N12" i="4"/>
  <c r="N11" i="11" s="1"/>
  <c r="M11"/>
  <c r="AD351" i="4"/>
  <c r="AD239" i="11" s="1"/>
  <c r="AC239"/>
  <c r="AD309" i="4"/>
  <c r="AD211" i="11" s="1"/>
  <c r="AC211"/>
  <c r="AD267" i="4"/>
  <c r="AD183" i="11" s="1"/>
  <c r="AC183"/>
  <c r="AD181" i="4"/>
  <c r="AD125" i="11" s="1"/>
  <c r="AC125"/>
  <c r="AD138" i="4"/>
  <c r="AD96" i="11" s="1"/>
  <c r="AC96"/>
  <c r="AD98" i="4"/>
  <c r="AD70" i="11" s="1"/>
  <c r="AC70"/>
  <c r="AD12" i="4"/>
  <c r="AD11" i="11" s="1"/>
  <c r="AC11"/>
  <c r="V351" i="4"/>
  <c r="V239" i="11" s="1"/>
  <c r="U239"/>
  <c r="V309" i="4"/>
  <c r="V211" i="11" s="1"/>
  <c r="U211"/>
  <c r="V267" i="4"/>
  <c r="V183" i="11" s="1"/>
  <c r="U183"/>
  <c r="V225" i="4"/>
  <c r="V155" i="11" s="1"/>
  <c r="U155"/>
  <c r="V181" i="4"/>
  <c r="V125" i="11" s="1"/>
  <c r="U125"/>
  <c r="V98" i="4"/>
  <c r="V70" i="11" s="1"/>
  <c r="U70"/>
  <c r="V12" i="4"/>
  <c r="V11" i="11" s="1"/>
  <c r="U11"/>
  <c r="AE138" i="4"/>
  <c r="AE225"/>
  <c r="AE309"/>
  <c r="AE181"/>
  <c r="V138"/>
  <c r="AE351"/>
  <c r="N181"/>
  <c r="N125" i="11" s="1"/>
  <c r="BF351" i="4"/>
  <c r="BF239" i="11" s="1"/>
  <c r="AW12" i="4"/>
  <c r="AW11" i="11" s="1"/>
  <c r="AE98" i="4"/>
  <c r="AE12"/>
  <c r="AE11" i="11" s="1"/>
  <c r="BE12" i="4"/>
  <c r="BE11" i="11" s="1"/>
  <c r="BE98" i="4"/>
  <c r="BE70" i="11" s="1"/>
  <c r="BE138" i="4"/>
  <c r="BE96" i="11" s="1"/>
  <c r="BE181" i="4"/>
  <c r="BE125" i="11" s="1"/>
  <c r="BE225" i="4"/>
  <c r="BE155" i="11" s="1"/>
  <c r="BF267" i="4"/>
  <c r="BF183" i="11" s="1"/>
  <c r="BE309" i="4"/>
  <c r="BE211" i="11" s="1"/>
  <c r="BF309" i="4"/>
  <c r="BF211" i="11" s="1"/>
  <c r="BF12" i="4"/>
  <c r="BF11" i="11" s="1"/>
  <c r="AO351" i="4"/>
  <c r="AO239" i="11" s="1"/>
  <c r="AO309" i="4"/>
  <c r="AO211" i="11" s="1"/>
  <c r="AO267" i="4"/>
  <c r="AO183" i="11" s="1"/>
  <c r="AO225" i="4"/>
  <c r="AO155" i="11" s="1"/>
  <c r="AO181" i="4"/>
  <c r="AO125" i="11" s="1"/>
  <c r="AO138" i="4"/>
  <c r="AO96" i="11" s="1"/>
  <c r="AO98" i="4"/>
  <c r="AO70" i="11" s="1"/>
  <c r="AO12" i="4"/>
  <c r="AO11" i="11" s="1"/>
  <c r="BE351" i="4"/>
  <c r="BE239" i="11" s="1"/>
  <c r="BE267" i="4"/>
  <c r="BE183" i="11" s="1"/>
  <c r="BF225" i="4"/>
  <c r="BF155" i="11" s="1"/>
  <c r="BF181" i="4"/>
  <c r="BF125" i="11" s="1"/>
  <c r="BF138" i="4"/>
  <c r="BF96" i="11" s="1"/>
  <c r="BF98" i="4"/>
  <c r="BF70" i="11" s="1"/>
  <c r="AE267" i="4"/>
  <c r="BH138" l="1"/>
  <c r="BH96" i="11" s="1"/>
  <c r="AG351" i="4"/>
  <c r="AG239" i="11" s="1"/>
  <c r="AE239"/>
  <c r="AG309" i="4"/>
  <c r="AG211" i="11" s="1"/>
  <c r="AE211"/>
  <c r="AF267" i="4"/>
  <c r="AF183" i="11" s="1"/>
  <c r="AE183"/>
  <c r="AG225" i="4"/>
  <c r="AG155" i="11" s="1"/>
  <c r="AE155"/>
  <c r="AG181" i="4"/>
  <c r="AG125" i="11" s="1"/>
  <c r="AE125"/>
  <c r="AF138" i="4"/>
  <c r="AF96" i="11" s="1"/>
  <c r="V96"/>
  <c r="AG138" i="4"/>
  <c r="AG96" i="11" s="1"/>
  <c r="AE96"/>
  <c r="AG98" i="4"/>
  <c r="AG70" i="11" s="1"/>
  <c r="AE70"/>
  <c r="BH309" i="4"/>
  <c r="AF309"/>
  <c r="AF211" i="11" s="1"/>
  <c r="AF225" i="4"/>
  <c r="AF155" i="11" s="1"/>
  <c r="AF351" i="4"/>
  <c r="AF239" i="11" s="1"/>
  <c r="BH351" i="4"/>
  <c r="BH267"/>
  <c r="AG267"/>
  <c r="AG183" i="11" s="1"/>
  <c r="AF181" i="4"/>
  <c r="AF125" i="11" s="1"/>
  <c r="AF98" i="4"/>
  <c r="AF70" i="11" s="1"/>
  <c r="AF12" i="4"/>
  <c r="AF11" i="11" s="1"/>
  <c r="AG12" i="4"/>
  <c r="AG11" i="11" s="1"/>
  <c r="BG351" i="4"/>
  <c r="BG239" i="11" s="1"/>
  <c r="BG267" i="4"/>
  <c r="BG183" i="11" s="1"/>
  <c r="BG181" i="4"/>
  <c r="BG125" i="11" s="1"/>
  <c r="BG98" i="4"/>
  <c r="BG70" i="11" s="1"/>
  <c r="BH98" i="4"/>
  <c r="BG225"/>
  <c r="BG155" i="11" s="1"/>
  <c r="BG12" i="4"/>
  <c r="BG11" i="11" s="1"/>
  <c r="BG309" i="4"/>
  <c r="BG211" i="11" s="1"/>
  <c r="BH12" i="4"/>
  <c r="BG138"/>
  <c r="BH225"/>
  <c r="BH155" i="11" s="1"/>
  <c r="BH181" i="4"/>
  <c r="BH125" i="11" s="1"/>
  <c r="BK138" i="4"/>
  <c r="BK96" i="11" s="1"/>
  <c r="BI138" i="4" l="1"/>
  <c r="BI96" i="11" s="1"/>
  <c r="BG96"/>
  <c r="BK351" i="4"/>
  <c r="BK239" i="11" s="1"/>
  <c r="BH239"/>
  <c r="BK309" i="4"/>
  <c r="BK211" i="11" s="1"/>
  <c r="BH211"/>
  <c r="BK267" i="4"/>
  <c r="BK183" i="11" s="1"/>
  <c r="BH183"/>
  <c r="BK98" i="4"/>
  <c r="BK70" i="11" s="1"/>
  <c r="BH70"/>
  <c r="BK12" i="4"/>
  <c r="BK11" i="11" s="1"/>
  <c r="BH11"/>
  <c r="BJ138" i="4"/>
  <c r="BJ96" i="11" s="1"/>
  <c r="BI309" i="4"/>
  <c r="BI267"/>
  <c r="BI351"/>
  <c r="BI98"/>
  <c r="BI12"/>
  <c r="BI225"/>
  <c r="BI155" i="11" s="1"/>
  <c r="BK181" i="4"/>
  <c r="BK125" i="11" s="1"/>
  <c r="BI181" i="4"/>
  <c r="BI125" i="11" s="1"/>
  <c r="BJ351" i="4" l="1"/>
  <c r="BJ239" i="11" s="1"/>
  <c r="BI239"/>
  <c r="BJ309" i="4"/>
  <c r="BJ211" i="11" s="1"/>
  <c r="BI211"/>
  <c r="BJ267" i="4"/>
  <c r="BJ183" i="11" s="1"/>
  <c r="BI183"/>
  <c r="BJ225" i="4"/>
  <c r="BJ155" i="11" s="1"/>
  <c r="BK155"/>
  <c r="BJ98" i="4"/>
  <c r="BJ70" i="11" s="1"/>
  <c r="BI70"/>
  <c r="BJ12" i="4"/>
  <c r="BJ11" i="11" s="1"/>
  <c r="BI11"/>
  <c r="BJ181" i="4"/>
  <c r="BJ125" i="11" s="1"/>
  <c r="O24" i="16"/>
  <c r="O35"/>
  <c r="O30"/>
  <c r="O23"/>
  <c r="O29"/>
  <c r="O32"/>
  <c r="O27"/>
  <c r="O33"/>
  <c r="O36"/>
  <c r="O20"/>
  <c r="O26"/>
  <c r="O21"/>
  <c r="P31" l="1"/>
  <c r="O31"/>
  <c r="O22"/>
  <c r="P22"/>
  <c r="P28"/>
  <c r="O28"/>
  <c r="O19"/>
  <c r="P19"/>
  <c r="P34"/>
  <c r="O34"/>
  <c r="O25"/>
  <c r="P25"/>
  <c r="Q22" l="1"/>
  <c r="Q25"/>
  <c r="Q28"/>
  <c r="R28"/>
  <c r="S28"/>
  <c r="Q34"/>
  <c r="Q31"/>
  <c r="Q19"/>
  <c r="R19"/>
  <c r="S19"/>
  <c r="T19" l="1"/>
  <c r="V28"/>
  <c r="T28"/>
  <c r="V19"/>
  <c r="D37"/>
  <c r="N37" l="1"/>
</calcChain>
</file>

<file path=xl/sharedStrings.xml><?xml version="1.0" encoding="utf-8"?>
<sst xmlns="http://schemas.openxmlformats.org/spreadsheetml/2006/main" count="6183" uniqueCount="1313">
  <si>
    <t>Unité Complémentaire</t>
  </si>
  <si>
    <t>Nom</t>
  </si>
  <si>
    <t>Prénom</t>
  </si>
  <si>
    <t>CR</t>
  </si>
  <si>
    <t>D.B</t>
  </si>
  <si>
    <t>Bejaia</t>
  </si>
  <si>
    <t>Fouzia</t>
  </si>
  <si>
    <t>El kseur</t>
  </si>
  <si>
    <t>Akbou</t>
  </si>
  <si>
    <t>Souk el tenine</t>
  </si>
  <si>
    <t>Lynda</t>
  </si>
  <si>
    <t>KHENNOUSSI</t>
  </si>
  <si>
    <t>Sabrina</t>
  </si>
  <si>
    <t>Souhila</t>
  </si>
  <si>
    <t>Fatiha</t>
  </si>
  <si>
    <t>Aokas</t>
  </si>
  <si>
    <t>Samia</t>
  </si>
  <si>
    <t>N°</t>
  </si>
  <si>
    <t>Matricule</t>
  </si>
  <si>
    <t>10DR428</t>
  </si>
  <si>
    <t>ABBOUD</t>
  </si>
  <si>
    <t>Hanane</t>
  </si>
  <si>
    <t>Hassiba</t>
  </si>
  <si>
    <t>Sidi aich</t>
  </si>
  <si>
    <t>Lamia</t>
  </si>
  <si>
    <t>Nassima</t>
  </si>
  <si>
    <t>Barbacha</t>
  </si>
  <si>
    <t>Mourad</t>
  </si>
  <si>
    <t>Kahina</t>
  </si>
  <si>
    <t>AMARI</t>
  </si>
  <si>
    <t>Katia</t>
  </si>
  <si>
    <t>Nassim</t>
  </si>
  <si>
    <t>Béjaia</t>
  </si>
  <si>
    <t>Karima</t>
  </si>
  <si>
    <t>Faiza</t>
  </si>
  <si>
    <t>Sylia</t>
  </si>
  <si>
    <t>Sonia</t>
  </si>
  <si>
    <t>Aicha</t>
  </si>
  <si>
    <t>Feraoune</t>
  </si>
  <si>
    <t>Meriem</t>
  </si>
  <si>
    <t>Seddouk</t>
  </si>
  <si>
    <t>Thiziri</t>
  </si>
  <si>
    <t>Siham</t>
  </si>
  <si>
    <t>Feraoun</t>
  </si>
  <si>
    <t>Malika</t>
  </si>
  <si>
    <t>Kherrata</t>
  </si>
  <si>
    <t>BELHOCINE</t>
  </si>
  <si>
    <t>Taous</t>
  </si>
  <si>
    <t>Amizour</t>
  </si>
  <si>
    <t>Tazmalt</t>
  </si>
  <si>
    <t>Yakourene</t>
  </si>
  <si>
    <t>Ali</t>
  </si>
  <si>
    <t>09DR0607</t>
  </si>
  <si>
    <t>CHIBOUB</t>
  </si>
  <si>
    <t>Zahoua</t>
  </si>
  <si>
    <t>Chemini</t>
  </si>
  <si>
    <t>GHANEM</t>
  </si>
  <si>
    <t>Hamida</t>
  </si>
  <si>
    <t>Semaoun</t>
  </si>
  <si>
    <t>Sidi ayad</t>
  </si>
  <si>
    <t>Darguina</t>
  </si>
  <si>
    <t>Ouezna</t>
  </si>
  <si>
    <t>KACI</t>
  </si>
  <si>
    <t>Sidi-aich</t>
  </si>
  <si>
    <t>Ouarda</t>
  </si>
  <si>
    <t>Yacine</t>
  </si>
  <si>
    <t>MAZOUZI</t>
  </si>
  <si>
    <t>Sofiane</t>
  </si>
  <si>
    <t>Ait smail</t>
  </si>
  <si>
    <t>MOUSSAOUI</t>
  </si>
  <si>
    <t>Faouzi</t>
  </si>
  <si>
    <t>Nabil</t>
  </si>
  <si>
    <t>NASRI</t>
  </si>
  <si>
    <t>Aida</t>
  </si>
  <si>
    <t>Lydia</t>
  </si>
  <si>
    <t>SAIDANI</t>
  </si>
  <si>
    <t>09DR0125</t>
  </si>
  <si>
    <t>TARAFT</t>
  </si>
  <si>
    <t>09DR0572</t>
  </si>
  <si>
    <t>TEBRI</t>
  </si>
  <si>
    <t>Kenza</t>
  </si>
  <si>
    <t>Ministère de l'Enseignement Superieure et de la Recherche Scientifique</t>
  </si>
  <si>
    <t xml:space="preserve">Université  ABDERRAHMANE-MIRA  de Béjaia </t>
  </si>
  <si>
    <t>Département de Droit des Affaires</t>
  </si>
  <si>
    <t>Spécialité :  Droit Economique et des Affaires</t>
  </si>
  <si>
    <t>Groupe : 1</t>
  </si>
  <si>
    <t>Groupe : 4</t>
  </si>
  <si>
    <t>Groupe : 5</t>
  </si>
  <si>
    <t>Groupe : 7</t>
  </si>
  <si>
    <t>Groupe : 8</t>
  </si>
  <si>
    <t>DCIV</t>
  </si>
  <si>
    <t>DCF</t>
  </si>
  <si>
    <t>C.S</t>
  </si>
  <si>
    <t>P.Excu</t>
  </si>
  <si>
    <t>FRJ</t>
  </si>
  <si>
    <t>Unité Fondamentale</t>
  </si>
  <si>
    <t>Unité Libre</t>
  </si>
  <si>
    <t>DEcoG</t>
  </si>
  <si>
    <t>UF.S5</t>
  </si>
  <si>
    <t>Tc</t>
  </si>
  <si>
    <t>DPI</t>
  </si>
  <si>
    <t>UD.S5</t>
  </si>
  <si>
    <t>Dconc</t>
  </si>
  <si>
    <t>CA</t>
  </si>
  <si>
    <t>UC.S5</t>
  </si>
  <si>
    <t>DCivII</t>
  </si>
  <si>
    <t>DPA</t>
  </si>
  <si>
    <t>DIP</t>
  </si>
  <si>
    <t>M An</t>
  </si>
  <si>
    <t>Décision</t>
  </si>
  <si>
    <t>FAF</t>
  </si>
  <si>
    <t>DCial</t>
  </si>
  <si>
    <t>P.Civ</t>
  </si>
  <si>
    <t>D.D</t>
  </si>
  <si>
    <t>M/S5</t>
  </si>
  <si>
    <t>UL.S5</t>
  </si>
  <si>
    <t>M/S6</t>
  </si>
  <si>
    <t>Session  : Normale</t>
  </si>
  <si>
    <t>Procès Verbal Annuel de Délibération de la Troisième  Année LMD</t>
  </si>
  <si>
    <t xml:space="preserve">          Faculté de Droit  et des  Sciences Politiques</t>
  </si>
  <si>
    <t>Date Naissance</t>
  </si>
  <si>
    <t>Lieu de Naissance</t>
  </si>
  <si>
    <t>Groupe : 2</t>
  </si>
  <si>
    <t>Groupe : 3</t>
  </si>
  <si>
    <t>Groupe : 6</t>
  </si>
  <si>
    <t>Groupe : 9</t>
  </si>
  <si>
    <t>Faculté de Droit  et des  Sciences Politiques</t>
  </si>
  <si>
    <t xml:space="preserve">PV DE MATIERE DE LA  TROISIEME  ANNEE </t>
  </si>
  <si>
    <t xml:space="preserve">Nom </t>
  </si>
  <si>
    <t>EMD</t>
  </si>
  <si>
    <t>TD</t>
  </si>
  <si>
    <t>M/EMD</t>
  </si>
  <si>
    <t>Droit Civil</t>
  </si>
  <si>
    <t>D.Economique Général</t>
  </si>
  <si>
    <t>D.Cial .Fondamental</t>
  </si>
  <si>
    <t>D.Propté.Indust</t>
  </si>
  <si>
    <t>Contentieux.Scial</t>
  </si>
  <si>
    <t>Fiscalité.Aff</t>
  </si>
  <si>
    <t>D.Concurrence.</t>
  </si>
  <si>
    <t>Contentieux Adm</t>
  </si>
  <si>
    <t>D.Consommation.</t>
  </si>
  <si>
    <t xml:space="preserve">Unité Libre </t>
  </si>
  <si>
    <t>Droit Civil ( Les Suretes)</t>
  </si>
  <si>
    <t>D.Cial( Ins. P.Credit)</t>
  </si>
  <si>
    <t>D.Pénal des Affaires</t>
  </si>
  <si>
    <t>D.Bancaire</t>
  </si>
  <si>
    <t>Procédures Civiles</t>
  </si>
  <si>
    <t>P.Exécution</t>
  </si>
  <si>
    <t>F.R.J</t>
  </si>
  <si>
    <t>D.Inter.Privé</t>
  </si>
  <si>
    <t>D.Douanes</t>
  </si>
  <si>
    <t>Nom :</t>
  </si>
  <si>
    <t>République Algérienne Démocratique et Populaire</t>
  </si>
  <si>
    <t>Ministère de L’Enseignement Supérieur et de la Recherche Scientifique</t>
  </si>
  <si>
    <t>Certifie que l'étudiant   ( e ) :</t>
  </si>
  <si>
    <t>Prénom  :</t>
  </si>
  <si>
    <t>Né(e) Le  :</t>
  </si>
  <si>
    <r>
      <t xml:space="preserve">A  été  déclaré(e)  admis(e)  pour  l'obtention  du  diplôme  de : </t>
    </r>
    <r>
      <rPr>
        <b/>
        <sz val="13"/>
        <color theme="1"/>
        <rFont val="Times New Roman"/>
        <family val="1"/>
      </rPr>
      <t>licence</t>
    </r>
  </si>
  <si>
    <t xml:space="preserve">Domaine : </t>
  </si>
  <si>
    <t>Filière :</t>
  </si>
  <si>
    <t xml:space="preserve">Spécialité : </t>
  </si>
  <si>
    <t>Date de délibération :</t>
  </si>
  <si>
    <t>Promotion :</t>
  </si>
  <si>
    <t>Cette  attestation  est  délivrée  pour  servir  et  valoir  ce  que  de  droit.</t>
  </si>
  <si>
    <t xml:space="preserve">Fait à Bejaia le : </t>
  </si>
  <si>
    <t>Le Doyen</t>
  </si>
  <si>
    <t>Adresse : Faculté de Droit et des Sciences Politiques - Campus Aboudaou Béjaia</t>
  </si>
  <si>
    <t>email : facdroit_bej@yahoo.fr     ●     Site Web : http://www.univ-bejaia.dz</t>
  </si>
  <si>
    <t>U.Complémentaire</t>
  </si>
  <si>
    <t>U.Fondamentale</t>
  </si>
  <si>
    <t>C.AD</t>
  </si>
  <si>
    <t>DCons</t>
  </si>
  <si>
    <t>C.C</t>
  </si>
  <si>
    <t>à :</t>
  </si>
  <si>
    <t>Tél: 034-22-93-57     ●     Fax: 034-22-93-57     ●     Département poste N°:3075</t>
  </si>
  <si>
    <t>Veuillez saisir le numero correspondant a l'etudiant(e)</t>
  </si>
  <si>
    <t>Etablissement : UNIVERSITE ABDERRAHMANE MIRA - BEJAIA</t>
  </si>
  <si>
    <t>Faculté de Droit et des Sciences Politiques</t>
  </si>
  <si>
    <t>→</t>
  </si>
  <si>
    <t>←</t>
  </si>
  <si>
    <r>
      <rPr>
        <b/>
        <u/>
        <sz val="11"/>
        <color theme="1"/>
        <rFont val="Cambria"/>
        <family val="1"/>
        <scheme val="major"/>
      </rPr>
      <t>Nom</t>
    </r>
    <r>
      <rPr>
        <b/>
        <sz val="11"/>
        <color theme="1"/>
        <rFont val="Cambria"/>
        <family val="1"/>
        <scheme val="major"/>
      </rPr>
      <t xml:space="preserve"> :</t>
    </r>
  </si>
  <si>
    <r>
      <rPr>
        <b/>
        <u/>
        <sz val="11"/>
        <color theme="1"/>
        <rFont val="Cambria"/>
        <family val="1"/>
        <scheme val="major"/>
      </rPr>
      <t>Prénom</t>
    </r>
    <r>
      <rPr>
        <b/>
        <sz val="11"/>
        <color theme="1"/>
        <rFont val="Cambria"/>
        <family val="1"/>
        <scheme val="major"/>
      </rPr>
      <t xml:space="preserve"> :</t>
    </r>
  </si>
  <si>
    <r>
      <rPr>
        <b/>
        <u/>
        <sz val="11"/>
        <color theme="1"/>
        <rFont val="Cambria"/>
        <family val="1"/>
        <scheme val="major"/>
      </rPr>
      <t>Date et lieu de naissance</t>
    </r>
    <r>
      <rPr>
        <b/>
        <sz val="11"/>
        <color theme="1"/>
        <rFont val="Cambria"/>
        <family val="1"/>
        <scheme val="major"/>
      </rPr>
      <t xml:space="preserve"> :</t>
    </r>
  </si>
  <si>
    <t>à</t>
  </si>
  <si>
    <r>
      <rPr>
        <b/>
        <u/>
        <sz val="11"/>
        <color theme="1"/>
        <rFont val="Cambria"/>
        <family val="1"/>
        <scheme val="major"/>
      </rPr>
      <t>N° d'inscription</t>
    </r>
    <r>
      <rPr>
        <b/>
        <sz val="11"/>
        <color theme="1"/>
        <rFont val="Cambria"/>
        <family val="1"/>
        <scheme val="major"/>
      </rPr>
      <t xml:space="preserve"> :</t>
    </r>
  </si>
  <si>
    <r>
      <rPr>
        <b/>
        <u/>
        <sz val="11"/>
        <color theme="1"/>
        <rFont val="Cambria"/>
        <family val="1"/>
        <scheme val="major"/>
      </rPr>
      <t>Diplôme préparé</t>
    </r>
    <r>
      <rPr>
        <b/>
        <sz val="11"/>
        <color theme="1"/>
        <rFont val="Cambria"/>
        <family val="1"/>
        <scheme val="major"/>
      </rPr>
      <t xml:space="preserve"> :</t>
    </r>
  </si>
  <si>
    <t>Licence</t>
  </si>
  <si>
    <t>Semestre</t>
  </si>
  <si>
    <t>Unité d'Enseignement</t>
  </si>
  <si>
    <t>Matières constitutives de l'unité d'enseignement</t>
  </si>
  <si>
    <t>Résultats obtenus</t>
  </si>
  <si>
    <t>Nature</t>
  </si>
  <si>
    <t>Code et intitulé</t>
  </si>
  <si>
    <t>Crédits requis</t>
  </si>
  <si>
    <t>Coef</t>
  </si>
  <si>
    <t>Intitulé(s)</t>
  </si>
  <si>
    <t>Matières</t>
  </si>
  <si>
    <t>U.E</t>
  </si>
  <si>
    <t>Note</t>
  </si>
  <si>
    <t>Crédits</t>
  </si>
  <si>
    <t>Session</t>
  </si>
  <si>
    <t>U.E.F</t>
  </si>
  <si>
    <t>UNITÉ D'ENSEIGNEMENT FONDAMENTALE</t>
  </si>
  <si>
    <t>U.E.C</t>
  </si>
  <si>
    <r>
      <rPr>
        <b/>
        <u/>
        <sz val="11"/>
        <color theme="1"/>
        <rFont val="Cambria"/>
        <family val="1"/>
        <scheme val="major"/>
      </rPr>
      <t>Année Universitaire</t>
    </r>
    <r>
      <rPr>
        <b/>
        <sz val="11"/>
        <color theme="1"/>
        <rFont val="Cambria"/>
        <family val="1"/>
        <scheme val="major"/>
      </rPr>
      <t xml:space="preserve"> :    </t>
    </r>
  </si>
  <si>
    <t>a :</t>
  </si>
  <si>
    <t>Beni Maouche</t>
  </si>
  <si>
    <r>
      <rPr>
        <b/>
        <u/>
        <sz val="12"/>
        <color theme="1"/>
        <rFont val="Cambria"/>
        <family val="1"/>
        <scheme val="major"/>
      </rPr>
      <t>Spécialité :</t>
    </r>
    <r>
      <rPr>
        <u/>
        <sz val="11"/>
        <color theme="1"/>
        <rFont val="Cambria"/>
        <family val="1"/>
        <scheme val="major"/>
      </rPr>
      <t xml:space="preserve">   </t>
    </r>
    <r>
      <rPr>
        <b/>
        <sz val="11"/>
        <color theme="1"/>
        <rFont val="Cambria"/>
        <family val="1"/>
        <scheme val="major"/>
      </rPr>
      <t>Droit Economique  et  des  Affaires</t>
    </r>
  </si>
  <si>
    <t>SEMESTRE     (0 5)</t>
  </si>
  <si>
    <t>Droit Civil (Les Contrats Spéciaux)</t>
  </si>
  <si>
    <t xml:space="preserve">      Normale</t>
  </si>
  <si>
    <t>Droit Economique Général</t>
  </si>
  <si>
    <t>DroitCommercial Fondamental</t>
  </si>
  <si>
    <t>UNITÉ D'ENSEIGNEMENT COMPLEMENTAIRE</t>
  </si>
  <si>
    <t>Droit de la Propriété Industrielle</t>
  </si>
  <si>
    <t>Contentieux Social</t>
  </si>
  <si>
    <t>Fiscalité des Affaires</t>
  </si>
  <si>
    <t>U.E.L</t>
  </si>
  <si>
    <t>UNITÉ  D'ENSEIGNEMENT LIBRE</t>
  </si>
  <si>
    <t xml:space="preserve">Droit de la Concurrence </t>
  </si>
  <si>
    <t>Contentieux Administratif</t>
  </si>
  <si>
    <t>Droit de la Consommation</t>
  </si>
  <si>
    <t>SEMESTRE    (06)</t>
  </si>
  <si>
    <t>Droit Civil  ( Les Suretés)</t>
  </si>
  <si>
    <t xml:space="preserve">Droit Commercial </t>
  </si>
  <si>
    <t>Droit Pénal des Affaires</t>
  </si>
  <si>
    <t>Droit Bancaire</t>
  </si>
  <si>
    <t>Procédures d'Exécution</t>
  </si>
  <si>
    <t>Faillite et Reglement Judiciaire</t>
  </si>
  <si>
    <t xml:space="preserve">Droit International Privé </t>
  </si>
  <si>
    <t>Droit des Douanes</t>
  </si>
  <si>
    <t>ABDELOUHAB</t>
  </si>
  <si>
    <t>AIT HABIB</t>
  </si>
  <si>
    <t>AIT MANSOUR</t>
  </si>
  <si>
    <t>10DR054</t>
  </si>
  <si>
    <t>AITOUTE</t>
  </si>
  <si>
    <t>AKKOUCHE</t>
  </si>
  <si>
    <t>11DR0441</t>
  </si>
  <si>
    <t>09DR0646</t>
  </si>
  <si>
    <t>AMAROUCHE</t>
  </si>
  <si>
    <t>Samira</t>
  </si>
  <si>
    <t>AMRANE</t>
  </si>
  <si>
    <t>ARAB</t>
  </si>
  <si>
    <t>Ighil ali</t>
  </si>
  <si>
    <t>bejaia</t>
  </si>
  <si>
    <t>Louiza</t>
  </si>
  <si>
    <t>09DR0872</t>
  </si>
  <si>
    <t>BEKHAKH</t>
  </si>
  <si>
    <t>Aimed</t>
  </si>
  <si>
    <t>10DR160</t>
  </si>
  <si>
    <t>BELAL</t>
  </si>
  <si>
    <t>Abdelkader</t>
  </si>
  <si>
    <t>09DR0256</t>
  </si>
  <si>
    <t>Chabha</t>
  </si>
  <si>
    <t>Fairouz</t>
  </si>
  <si>
    <t>11DR0974</t>
  </si>
  <si>
    <t>BEN SAADI</t>
  </si>
  <si>
    <t>Hakim</t>
  </si>
  <si>
    <t>BENNAI</t>
  </si>
  <si>
    <t>10DR175</t>
  </si>
  <si>
    <t>Hinane</t>
  </si>
  <si>
    <t>BOUAFIA</t>
  </si>
  <si>
    <t>09DR0332</t>
  </si>
  <si>
    <t>BOUCHOUCHA</t>
  </si>
  <si>
    <t>Youghourta</t>
  </si>
  <si>
    <t>10DR612</t>
  </si>
  <si>
    <t>CHELBI</t>
  </si>
  <si>
    <t>Yahia</t>
  </si>
  <si>
    <t>El flaye</t>
  </si>
  <si>
    <t>10DR182</t>
  </si>
  <si>
    <t>DERGAOUI</t>
  </si>
  <si>
    <t>Ghania</t>
  </si>
  <si>
    <t>GHEZZOU</t>
  </si>
  <si>
    <t>Celia</t>
  </si>
  <si>
    <t>08DR321</t>
  </si>
  <si>
    <t>HADDAD</t>
  </si>
  <si>
    <t>Taskriout</t>
  </si>
  <si>
    <t>Fatima</t>
  </si>
  <si>
    <t>Yassine</t>
  </si>
  <si>
    <t>09DR0786</t>
  </si>
  <si>
    <t>Halim</t>
  </si>
  <si>
    <t>MEZIANI</t>
  </si>
  <si>
    <t>10DR335</t>
  </si>
  <si>
    <t>MOKHTARI</t>
  </si>
  <si>
    <t>TOUATI</t>
  </si>
  <si>
    <t>Bouandas</t>
  </si>
  <si>
    <t>YAHIAOUI</t>
  </si>
  <si>
    <t>10DR310</t>
  </si>
  <si>
    <t>YALAOUI</t>
  </si>
  <si>
    <t>Walid</t>
  </si>
  <si>
    <t xml:space="preserve">                                                     Groupe   2</t>
  </si>
  <si>
    <t>Session S2</t>
  </si>
  <si>
    <r>
      <rPr>
        <b/>
        <u/>
        <sz val="11"/>
        <color theme="1"/>
        <rFont val="Cambria"/>
        <family val="1"/>
        <scheme val="major"/>
      </rPr>
      <t>Filière</t>
    </r>
    <r>
      <rPr>
        <b/>
        <sz val="11"/>
        <color theme="1"/>
        <rFont val="Cambria"/>
        <family val="1"/>
        <scheme val="major"/>
      </rPr>
      <t xml:space="preserve"> :     Science Juridiques et Administratives</t>
    </r>
  </si>
  <si>
    <t>01/01/1993</t>
  </si>
  <si>
    <t>kahina</t>
  </si>
  <si>
    <t>ABBACI</t>
  </si>
  <si>
    <t>ABBAS</t>
  </si>
  <si>
    <t>11/06/1990</t>
  </si>
  <si>
    <t>11DR0838</t>
  </si>
  <si>
    <t>19/01/1988</t>
  </si>
  <si>
    <t>Zentout</t>
  </si>
  <si>
    <t>ABIDER</t>
  </si>
  <si>
    <t>BEJAIA</t>
  </si>
  <si>
    <t>Chahinez</t>
  </si>
  <si>
    <t>13/03/1988</t>
  </si>
  <si>
    <t>12/09/1990</t>
  </si>
  <si>
    <t>Fatah</t>
  </si>
  <si>
    <t>11DR0573</t>
  </si>
  <si>
    <t>27/03/1988</t>
  </si>
  <si>
    <t>Azazga</t>
  </si>
  <si>
    <t>Souk El Tenine</t>
  </si>
  <si>
    <t>07/10/1990</t>
  </si>
  <si>
    <t>11DR0252</t>
  </si>
  <si>
    <t>03/08/1991</t>
  </si>
  <si>
    <t>26/06/1987</t>
  </si>
  <si>
    <t>11DR0847</t>
  </si>
  <si>
    <t>05/01/1990</t>
  </si>
  <si>
    <t>Beni k'sila</t>
  </si>
  <si>
    <t>AMRAOUI</t>
  </si>
  <si>
    <t>Drifa</t>
  </si>
  <si>
    <t>113008903</t>
  </si>
  <si>
    <t>20/01/1987</t>
  </si>
  <si>
    <t>AMZAL</t>
  </si>
  <si>
    <t>ALIA</t>
  </si>
  <si>
    <t>07/01/1990</t>
  </si>
  <si>
    <t>09DR0191</t>
  </si>
  <si>
    <t>15/01/1989</t>
  </si>
  <si>
    <t>Tizi larbaa</t>
  </si>
  <si>
    <t>AZZAR</t>
  </si>
  <si>
    <t>Nadir</t>
  </si>
  <si>
    <t>Soraya</t>
  </si>
  <si>
    <t>AZZOUZ</t>
  </si>
  <si>
    <t>31/12/1987</t>
  </si>
  <si>
    <t>17/04/1987</t>
  </si>
  <si>
    <t>Zoubida</t>
  </si>
  <si>
    <t>02/02/1987</t>
  </si>
  <si>
    <t>14/05/1988</t>
  </si>
  <si>
    <t>Djamila</t>
  </si>
  <si>
    <t>10/04/1987</t>
  </si>
  <si>
    <t>11DR0949</t>
  </si>
  <si>
    <t>23/03/1991</t>
  </si>
  <si>
    <t>BENABDELHAK</t>
  </si>
  <si>
    <t>24/12/1988</t>
  </si>
  <si>
    <t>22/11/1991</t>
  </si>
  <si>
    <t>06/03/1987</t>
  </si>
  <si>
    <t>06/02/1991</t>
  </si>
  <si>
    <t>113003955</t>
  </si>
  <si>
    <t>22/02/1992</t>
  </si>
  <si>
    <t>BERKANI</t>
  </si>
  <si>
    <t>souaad</t>
  </si>
  <si>
    <t>113004146</t>
  </si>
  <si>
    <t>06/08/1990</t>
  </si>
  <si>
    <t>BEZNIA</t>
  </si>
  <si>
    <t>KAHINA</t>
  </si>
  <si>
    <t>Saloua</t>
  </si>
  <si>
    <t>10DR356</t>
  </si>
  <si>
    <t>15/04/1991</t>
  </si>
  <si>
    <t>BOUBALOU</t>
  </si>
  <si>
    <t>Hanifa</t>
  </si>
  <si>
    <t>09DR0733</t>
  </si>
  <si>
    <t>01/11/1988</t>
  </si>
  <si>
    <t>BOUCHETAOUI</t>
  </si>
  <si>
    <t>09DR0848</t>
  </si>
  <si>
    <t>01/04/1986</t>
  </si>
  <si>
    <t>Ighrem</t>
  </si>
  <si>
    <t>BOUCHICHE</t>
  </si>
  <si>
    <t>15/09/1990</t>
  </si>
  <si>
    <t>10DR330</t>
  </si>
  <si>
    <t>15/05/1988</t>
  </si>
  <si>
    <t>BOUDJEMA</t>
  </si>
  <si>
    <t>Zineb</t>
  </si>
  <si>
    <t>113004124</t>
  </si>
  <si>
    <t>16/11/1988</t>
  </si>
  <si>
    <t>BOUDRIOUA</t>
  </si>
  <si>
    <t>Rida</t>
  </si>
  <si>
    <t>11DR0279</t>
  </si>
  <si>
    <t>27/11/1988</t>
  </si>
  <si>
    <t>BOUGHANEM</t>
  </si>
  <si>
    <t>10DR560</t>
  </si>
  <si>
    <t>27/08/1989</t>
  </si>
  <si>
    <t>BOUHDOU</t>
  </si>
  <si>
    <t>Redouane</t>
  </si>
  <si>
    <t>BOUHITEM</t>
  </si>
  <si>
    <t>113014874</t>
  </si>
  <si>
    <t>28/07/1992</t>
  </si>
  <si>
    <t>sidi aich</t>
  </si>
  <si>
    <t>BOUKARI</t>
  </si>
  <si>
    <t>lilia</t>
  </si>
  <si>
    <t>11DR0683</t>
  </si>
  <si>
    <t>BOUMRAOU</t>
  </si>
  <si>
    <t>BOUNAIM</t>
  </si>
  <si>
    <t>11DR0617</t>
  </si>
  <si>
    <t>26/01/1989</t>
  </si>
  <si>
    <t>Zehira</t>
  </si>
  <si>
    <t>11DR0099</t>
  </si>
  <si>
    <t>01/06/1991</t>
  </si>
  <si>
    <t>BOURDJAH</t>
  </si>
  <si>
    <t>12/01/1992</t>
  </si>
  <si>
    <t>11DR0066</t>
  </si>
  <si>
    <t>15/01/1987</t>
  </si>
  <si>
    <t>Sidi Aich</t>
  </si>
  <si>
    <t>BOUZIDI</t>
  </si>
  <si>
    <t>Radia</t>
  </si>
  <si>
    <t>Lyes</t>
  </si>
  <si>
    <t>11DR0187</t>
  </si>
  <si>
    <t>26/03/1990</t>
  </si>
  <si>
    <t>CHALAL</t>
  </si>
  <si>
    <t>Chafika</t>
  </si>
  <si>
    <t>23/02/1987</t>
  </si>
  <si>
    <t>01/06/1987</t>
  </si>
  <si>
    <t>11DR1093</t>
  </si>
  <si>
    <t>07/01/1991</t>
  </si>
  <si>
    <t>DAHMANI</t>
  </si>
  <si>
    <t>Massinissa</t>
  </si>
  <si>
    <t>02/01/1988</t>
  </si>
  <si>
    <t>09DR0152</t>
  </si>
  <si>
    <t>13/12/1988</t>
  </si>
  <si>
    <t>DJERRAH</t>
  </si>
  <si>
    <t>Ahlam</t>
  </si>
  <si>
    <t>28/01/1989</t>
  </si>
  <si>
    <t>29/09/1987</t>
  </si>
  <si>
    <t>10DR109</t>
  </si>
  <si>
    <t>HAMCHACHE</t>
  </si>
  <si>
    <t>01/02/1989</t>
  </si>
  <si>
    <t>11DR0675</t>
  </si>
  <si>
    <t>22/10/1989</t>
  </si>
  <si>
    <t>HOCINI</t>
  </si>
  <si>
    <t>Mahdi</t>
  </si>
  <si>
    <t>IDIR</t>
  </si>
  <si>
    <t>Khadidja</t>
  </si>
  <si>
    <t>11DR0820</t>
  </si>
  <si>
    <t>20/02/1989</t>
  </si>
  <si>
    <t>IHAMMOUCHEN</t>
  </si>
  <si>
    <t>09LCA87410CDR</t>
  </si>
  <si>
    <t>17/01/1988</t>
  </si>
  <si>
    <t>IZEM</t>
  </si>
  <si>
    <t>11DR0961</t>
  </si>
  <si>
    <t>27/05/1987</t>
  </si>
  <si>
    <t>KEBBAB</t>
  </si>
  <si>
    <t>11DR0430</t>
  </si>
  <si>
    <t>22/10/1991</t>
  </si>
  <si>
    <t>KERROUCHE</t>
  </si>
  <si>
    <t>Amal</t>
  </si>
  <si>
    <t>kherrata</t>
  </si>
  <si>
    <t>14/11/1985</t>
  </si>
  <si>
    <t>Leila</t>
  </si>
  <si>
    <t>10/05/1990</t>
  </si>
  <si>
    <t>15/02/1989</t>
  </si>
  <si>
    <t>113000348</t>
  </si>
  <si>
    <t>LAHLOUH</t>
  </si>
  <si>
    <t>Yasmina</t>
  </si>
  <si>
    <t>Dania</t>
  </si>
  <si>
    <t>MANSOURI</t>
  </si>
  <si>
    <t>09DR0474</t>
  </si>
  <si>
    <t>MESBAH</t>
  </si>
  <si>
    <t>Jugurtha</t>
  </si>
  <si>
    <t>11DR0799</t>
  </si>
  <si>
    <t>MOGHRAOUI</t>
  </si>
  <si>
    <t>Fariza</t>
  </si>
  <si>
    <t>03/04/1988</t>
  </si>
  <si>
    <t>113006478</t>
  </si>
  <si>
    <t>04/09/1992</t>
  </si>
  <si>
    <t>MOKRI</t>
  </si>
  <si>
    <t>11DR0420</t>
  </si>
  <si>
    <t>23/07/1989</t>
  </si>
  <si>
    <t>MOUDOUB</t>
  </si>
  <si>
    <t>11DR0703</t>
  </si>
  <si>
    <t>MOUHOUBI</t>
  </si>
  <si>
    <t>Kamel</t>
  </si>
  <si>
    <t>11DR1077</t>
  </si>
  <si>
    <t>18/08/1991</t>
  </si>
  <si>
    <t>113015394</t>
  </si>
  <si>
    <t>07/11/1990</t>
  </si>
  <si>
    <t>OUENNOUGHI</t>
  </si>
  <si>
    <t>hanine</t>
  </si>
  <si>
    <t>09DR0244</t>
  </si>
  <si>
    <t>15/04/1989</t>
  </si>
  <si>
    <t>REDJAL</t>
  </si>
  <si>
    <t>SADAOUI</t>
  </si>
  <si>
    <t>SAHLI</t>
  </si>
  <si>
    <t>11DR0811</t>
  </si>
  <si>
    <t>27/11/1990</t>
  </si>
  <si>
    <t>15/06/1988</t>
  </si>
  <si>
    <t>11DR1130</t>
  </si>
  <si>
    <t>15/01/1991</t>
  </si>
  <si>
    <t>SILA</t>
  </si>
  <si>
    <t>26/11/1990</t>
  </si>
  <si>
    <t>10DR052</t>
  </si>
  <si>
    <t>17/06/1989</t>
  </si>
  <si>
    <t>TADJENANT</t>
  </si>
  <si>
    <t>Badria</t>
  </si>
  <si>
    <t>08/03/1988</t>
  </si>
  <si>
    <t>22/09/1989</t>
  </si>
  <si>
    <t>07/06/1990</t>
  </si>
  <si>
    <t>24/04/1991</t>
  </si>
  <si>
    <t>113011786</t>
  </si>
  <si>
    <t>14/09/1992</t>
  </si>
  <si>
    <t>YAICHE</t>
  </si>
  <si>
    <t>Houda</t>
  </si>
  <si>
    <t>07/08/1990</t>
  </si>
  <si>
    <t>113000567</t>
  </si>
  <si>
    <t>25/05/1990</t>
  </si>
  <si>
    <t>YESSAD</t>
  </si>
  <si>
    <t>mounir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</si>
  <si>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</si>
  <si>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</si>
  <si>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</si>
  <si>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</si>
  <si>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</si>
  <si>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</si>
  <si>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</si>
  <si>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</si>
  <si>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</si>
  <si>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                                     Groupe 1</t>
  </si>
  <si>
    <t xml:space="preserve">                                                     Groupe2</t>
  </si>
  <si>
    <t xml:space="preserve">                                                  Groupe  3</t>
  </si>
  <si>
    <t xml:space="preserve">                                                             Groupe 4</t>
  </si>
  <si>
    <t xml:space="preserve">                                        Groupe 5</t>
  </si>
  <si>
    <t xml:space="preserve">                                                               Groupe6   </t>
  </si>
  <si>
    <t>Groupe    07</t>
  </si>
  <si>
    <t>Groupe 8</t>
  </si>
  <si>
    <t>Groupe 9</t>
  </si>
  <si>
    <t>2013/2014</t>
  </si>
  <si>
    <t xml:space="preserve"> Démocratique et Populaire</t>
  </si>
  <si>
    <t>République Algérienne</t>
  </si>
  <si>
    <t>Ministère  de  L’Eenseignement Supérieure</t>
  </si>
  <si>
    <t xml:space="preserve"> </t>
  </si>
  <si>
    <t xml:space="preserve">Et De  La  Recherche  Scientifique </t>
  </si>
  <si>
    <r>
      <rPr>
        <b/>
        <u/>
        <sz val="11"/>
        <color theme="1"/>
        <rFont val="Cambria"/>
        <family val="1"/>
        <scheme val="major"/>
      </rPr>
      <t>Domaine</t>
    </r>
    <r>
      <rPr>
        <b/>
        <sz val="11"/>
        <color theme="1"/>
        <rFont val="Cambria"/>
        <family val="1"/>
        <scheme val="major"/>
      </rPr>
      <t xml:space="preserve"> : Droit et Sciences Politiques</t>
    </r>
  </si>
  <si>
    <t>Niveau d'Etude : Troisième Année</t>
  </si>
  <si>
    <t>Notes</t>
  </si>
  <si>
    <r>
      <rPr>
        <b/>
        <u/>
        <sz val="11"/>
        <color theme="1"/>
        <rFont val="Cambria"/>
        <family val="1"/>
        <scheme val="major"/>
      </rPr>
      <t>Décision du jury</t>
    </r>
    <r>
      <rPr>
        <b/>
        <sz val="11"/>
        <color theme="1"/>
        <rFont val="Cambria"/>
        <family val="1"/>
        <scheme val="major"/>
      </rPr>
      <t xml:space="preserve"> :</t>
    </r>
  </si>
  <si>
    <t>Moyenne  Annuelle :</t>
  </si>
  <si>
    <t xml:space="preserve">Total des Crédits cumulés pour l'année (S5+S6): Validés: </t>
  </si>
  <si>
    <r>
      <rPr>
        <b/>
        <u/>
        <sz val="11"/>
        <color theme="1"/>
        <rFont val="Cambria"/>
        <family val="1"/>
        <scheme val="major"/>
      </rPr>
      <t>Le Chef de Département</t>
    </r>
    <r>
      <rPr>
        <b/>
        <sz val="11"/>
        <color theme="1"/>
        <rFont val="Cambria"/>
        <family val="1"/>
        <scheme val="major"/>
      </rPr>
      <t xml:space="preserve"> :</t>
    </r>
  </si>
  <si>
    <t xml:space="preserve"> Béjaia, le:</t>
  </si>
  <si>
    <r>
      <rPr>
        <b/>
        <sz val="16"/>
        <color theme="1"/>
        <rFont val="Lucida Calligraphy"/>
        <family val="4"/>
      </rPr>
      <t xml:space="preserve">    J</t>
    </r>
    <r>
      <rPr>
        <sz val="13"/>
        <color theme="1"/>
        <rFont val="Times New Roman"/>
        <family val="1"/>
      </rPr>
      <t>e Soussigné le Doyen de la Faculté de  Droit et des Sciences Politiques :</t>
    </r>
  </si>
  <si>
    <t>جامعةعبد الرحمان ميرة - بجاية</t>
  </si>
  <si>
    <t>الجمهورية الجزائرية الديمقراطية الشعبية</t>
  </si>
  <si>
    <t>وزارة التعليم العالي والبحث العلمي</t>
  </si>
  <si>
    <t>Université Abderrahmane Mira de Bejaia</t>
  </si>
  <si>
    <t>Faculté de Droit et des Sciences Politiques</t>
  </si>
  <si>
    <r>
      <rPr>
        <b/>
        <sz val="13"/>
        <color theme="1"/>
        <rFont val="Times New Roman"/>
        <family val="1"/>
      </rPr>
      <t>Dr  AIT MANSOUR Kamal</t>
    </r>
    <r>
      <rPr>
        <sz val="13"/>
        <color theme="1"/>
        <rFont val="Times New Roman"/>
        <family val="1"/>
      </rPr>
      <t xml:space="preserve"> de  l'université Abderrahmane Mira de Bejaia ,</t>
    </r>
  </si>
  <si>
    <t>CL</t>
  </si>
  <si>
    <t>Session Normale</t>
  </si>
  <si>
    <t>Session Rattrapage</t>
  </si>
  <si>
    <t>MASTER 1 Droit Public des Affaires</t>
  </si>
  <si>
    <t>Admis(e ):</t>
  </si>
  <si>
    <t>ABD :</t>
  </si>
  <si>
    <t>Rattrapage :</t>
  </si>
  <si>
    <t>TOTAL :</t>
  </si>
  <si>
    <t>MASTER 1 Droit Immobiler</t>
  </si>
  <si>
    <t>3 éme Année Droit Economiques et des Affaires:</t>
  </si>
  <si>
    <t>Ecxlu :</t>
  </si>
  <si>
    <t>Année universitaire: 2014-2015</t>
  </si>
  <si>
    <t xml:space="preserve">Liste des Etudients 3éme Anneé" Droit Economique des Affaires"  </t>
  </si>
  <si>
    <t>Prenom</t>
  </si>
  <si>
    <t>DateNaissance</t>
  </si>
  <si>
    <t>LieuNaissance</t>
  </si>
  <si>
    <t>11DR0433</t>
  </si>
  <si>
    <t>19/06/1990</t>
  </si>
  <si>
    <t>El-kseur</t>
  </si>
  <si>
    <t>123014083</t>
  </si>
  <si>
    <t>11/11/1990</t>
  </si>
  <si>
    <t>11DR0746</t>
  </si>
  <si>
    <t>ABDELADIM</t>
  </si>
  <si>
    <t>Assia</t>
  </si>
  <si>
    <t>16/06/1986</t>
  </si>
  <si>
    <t>123001108</t>
  </si>
  <si>
    <t>ABDELFETTAH</t>
  </si>
  <si>
    <t>03/08/1990</t>
  </si>
  <si>
    <t>113000392</t>
  </si>
  <si>
    <t>AMIR</t>
  </si>
  <si>
    <t>30/08/1991</t>
  </si>
  <si>
    <t>113000774</t>
  </si>
  <si>
    <t>ABDELKAOUI</t>
  </si>
  <si>
    <t>11/03/1992</t>
  </si>
  <si>
    <t>113016324</t>
  </si>
  <si>
    <t>ABDELLI</t>
  </si>
  <si>
    <t>Narimane</t>
  </si>
  <si>
    <t>16/08/1988</t>
  </si>
  <si>
    <t>123000766</t>
  </si>
  <si>
    <t>10/06/1994</t>
  </si>
  <si>
    <t>11DR1193</t>
  </si>
  <si>
    <t>ABDOUNE</t>
  </si>
  <si>
    <t>Abdelmoumene</t>
  </si>
  <si>
    <t>19/11/1988</t>
  </si>
  <si>
    <t>11DR0551</t>
  </si>
  <si>
    <t>ABIDAT</t>
  </si>
  <si>
    <t>05/05/1990</t>
  </si>
  <si>
    <t>123008276</t>
  </si>
  <si>
    <t>ACHOUR</t>
  </si>
  <si>
    <t>Ourida</t>
  </si>
  <si>
    <t>01/12/1991</t>
  </si>
  <si>
    <t>123006410</t>
  </si>
  <si>
    <t>ADNANE</t>
  </si>
  <si>
    <t>Lounis</t>
  </si>
  <si>
    <t>02/09/1993</t>
  </si>
  <si>
    <t>123009343</t>
  </si>
  <si>
    <t>AFFOUNE</t>
  </si>
  <si>
    <t>Sara</t>
  </si>
  <si>
    <t>21/11/1993</t>
  </si>
  <si>
    <t>KHERRATA</t>
  </si>
  <si>
    <t>123004477</t>
  </si>
  <si>
    <t>AGGLI</t>
  </si>
  <si>
    <t>03/01/1992</t>
  </si>
  <si>
    <t>11DR0203</t>
  </si>
  <si>
    <t>AHFIR</t>
  </si>
  <si>
    <t>01/12/1987</t>
  </si>
  <si>
    <t>123001932</t>
  </si>
  <si>
    <t>AISSANOU</t>
  </si>
  <si>
    <t>09/05/1993</t>
  </si>
  <si>
    <t>123006508</t>
  </si>
  <si>
    <t>AIT ALOUACHE</t>
  </si>
  <si>
    <t>Nadjet</t>
  </si>
  <si>
    <t>113006205</t>
  </si>
  <si>
    <t>SALIMA</t>
  </si>
  <si>
    <t>14/11/1992</t>
  </si>
  <si>
    <t>10DR365</t>
  </si>
  <si>
    <t>AIT HATRIT</t>
  </si>
  <si>
    <t>09/12/1989</t>
  </si>
  <si>
    <t>11DR1040</t>
  </si>
  <si>
    <t>29/09/1989</t>
  </si>
  <si>
    <t>11DR0041</t>
  </si>
  <si>
    <t>AIT OUALI</t>
  </si>
  <si>
    <t>Tassadit</t>
  </si>
  <si>
    <t>12/07/1987</t>
  </si>
  <si>
    <t>113000217</t>
  </si>
  <si>
    <t>AIT SADALLAH</t>
  </si>
  <si>
    <t>25/07/1991</t>
  </si>
  <si>
    <t>123000119</t>
  </si>
  <si>
    <t>AKARDJOUDJE</t>
  </si>
  <si>
    <t>29/12/1992</t>
  </si>
  <si>
    <t>123009656</t>
  </si>
  <si>
    <t>AKKACHE</t>
  </si>
  <si>
    <t>Zouhira</t>
  </si>
  <si>
    <t>25/12/1993</t>
  </si>
  <si>
    <t>11DR0466</t>
  </si>
  <si>
    <t>20/08/1988</t>
  </si>
  <si>
    <t>Signature de l'Enseignant</t>
  </si>
  <si>
    <t>Signature du Chef de Département</t>
  </si>
  <si>
    <t>11DR0205</t>
  </si>
  <si>
    <t>Ferhat</t>
  </si>
  <si>
    <t>Tamridjet</t>
  </si>
  <si>
    <t>123010248</t>
  </si>
  <si>
    <t>AMEUR</t>
  </si>
  <si>
    <t>Hamza</t>
  </si>
  <si>
    <t>20/10/1993</t>
  </si>
  <si>
    <t>setif</t>
  </si>
  <si>
    <t>11DR1123</t>
  </si>
  <si>
    <t>Abd- el- baye</t>
  </si>
  <si>
    <t>18/08/1988</t>
  </si>
  <si>
    <t>113000893</t>
  </si>
  <si>
    <t>AMMARI</t>
  </si>
  <si>
    <t>IBTISSEM</t>
  </si>
  <si>
    <t>25/08/1991</t>
  </si>
  <si>
    <t>113016473</t>
  </si>
  <si>
    <t>AMOKRANE</t>
  </si>
  <si>
    <t>YASMINA</t>
  </si>
  <si>
    <t>29/06/1988</t>
  </si>
  <si>
    <t>113008757</t>
  </si>
  <si>
    <t>16/03/1990</t>
  </si>
  <si>
    <t>123009692</t>
  </si>
  <si>
    <t>06/12/1992</t>
  </si>
  <si>
    <t>123001102</t>
  </si>
  <si>
    <t>AMRANI</t>
  </si>
  <si>
    <t>26/05/1993</t>
  </si>
  <si>
    <t>123004425</t>
  </si>
  <si>
    <t>Selma</t>
  </si>
  <si>
    <t>28/08/1992</t>
  </si>
  <si>
    <t>113000668</t>
  </si>
  <si>
    <t>AOURIR</t>
  </si>
  <si>
    <t>chahrazed</t>
  </si>
  <si>
    <t>09/11/1990</t>
  </si>
  <si>
    <t>10DR556</t>
  </si>
  <si>
    <t>AOURTILANE</t>
  </si>
  <si>
    <t>16/08/1989</t>
  </si>
  <si>
    <t>11DR0390</t>
  </si>
  <si>
    <t>13/12/1986</t>
  </si>
  <si>
    <t>123000011</t>
  </si>
  <si>
    <t>Imane</t>
  </si>
  <si>
    <t>14/08/1992</t>
  </si>
  <si>
    <t>113004944</t>
  </si>
  <si>
    <t>ARFI</t>
  </si>
  <si>
    <t>19/07/1990</t>
  </si>
  <si>
    <t>Adekar</t>
  </si>
  <si>
    <t>123009522</t>
  </si>
  <si>
    <t>AROUR</t>
  </si>
  <si>
    <t>Yassmina</t>
  </si>
  <si>
    <t>10/10/1993</t>
  </si>
  <si>
    <t>Draa El gaid</t>
  </si>
  <si>
    <t>123008405</t>
  </si>
  <si>
    <t>ARRACHE</t>
  </si>
  <si>
    <t>Saliha</t>
  </si>
  <si>
    <t>27/04/1992</t>
  </si>
  <si>
    <t>DARGUINA</t>
  </si>
  <si>
    <t>11DR0977</t>
  </si>
  <si>
    <t>Sakina</t>
  </si>
  <si>
    <t>11/01/1989</t>
  </si>
  <si>
    <t>11DR0457</t>
  </si>
  <si>
    <t>10/01/1989</t>
  </si>
  <si>
    <t>123017527</t>
  </si>
  <si>
    <t>20/06/1990</t>
  </si>
  <si>
    <t>123017205</t>
  </si>
  <si>
    <t>ASSALI</t>
  </si>
  <si>
    <t>12/06/1985</t>
  </si>
  <si>
    <t>123001486</t>
  </si>
  <si>
    <t>AZAMOUM</t>
  </si>
  <si>
    <t>04/06/1992</t>
  </si>
  <si>
    <t>123017598</t>
  </si>
  <si>
    <t>AZIZOU</t>
  </si>
  <si>
    <t>20/03/1992</t>
  </si>
  <si>
    <t>11DR0928</t>
  </si>
  <si>
    <t>AZNI</t>
  </si>
  <si>
    <t>18/06/1989</t>
  </si>
  <si>
    <t>11DR0416</t>
  </si>
  <si>
    <t>Mebrouk</t>
  </si>
  <si>
    <t>01/08/1989</t>
  </si>
  <si>
    <t>123009505</t>
  </si>
  <si>
    <t>AZOUZ</t>
  </si>
  <si>
    <t>Gamra</t>
  </si>
  <si>
    <t>23/01/1993</t>
  </si>
  <si>
    <t>10DR588</t>
  </si>
  <si>
    <t>AZZOUG</t>
  </si>
  <si>
    <t>03/12/1990</t>
  </si>
  <si>
    <t>123009417</t>
  </si>
  <si>
    <t>Mouna</t>
  </si>
  <si>
    <t>09/06/1993</t>
  </si>
  <si>
    <t>11DR0438</t>
  </si>
  <si>
    <t>BAHRIA</t>
  </si>
  <si>
    <t>113011951</t>
  </si>
  <si>
    <t>BAKHOUCHE</t>
  </si>
  <si>
    <t>Katiba</t>
  </si>
  <si>
    <t>08/11/1992</t>
  </si>
  <si>
    <t>11DR0053</t>
  </si>
  <si>
    <t>BEDJOU</t>
  </si>
  <si>
    <t>Kousseila</t>
  </si>
  <si>
    <t>12/07/1990</t>
  </si>
  <si>
    <t>123001907</t>
  </si>
  <si>
    <t>BEN HAMOUCHE</t>
  </si>
  <si>
    <t>30/12/1993</t>
  </si>
  <si>
    <t>11DR0298</t>
  </si>
  <si>
    <t>BENACHOUR</t>
  </si>
  <si>
    <t>22/12/1989</t>
  </si>
  <si>
    <t>10DR050</t>
  </si>
  <si>
    <t>BENALOUACHE</t>
  </si>
  <si>
    <t>Hafsa</t>
  </si>
  <si>
    <t>05/10/1989</t>
  </si>
  <si>
    <t>11DR0673</t>
  </si>
  <si>
    <t>BENDJOUDI</t>
  </si>
  <si>
    <t>Thillali</t>
  </si>
  <si>
    <t>01/02/1988</t>
  </si>
  <si>
    <t>09DR10T21</t>
  </si>
  <si>
    <t>BENGHANEM</t>
  </si>
  <si>
    <t>Nawel</t>
  </si>
  <si>
    <t>03/06/1987</t>
  </si>
  <si>
    <t>11DR0283</t>
  </si>
  <si>
    <t>BENHAMOUCHE</t>
  </si>
  <si>
    <t>22/09/1990</t>
  </si>
  <si>
    <t>11DR0523</t>
  </si>
  <si>
    <t>BENMAHIDDINE</t>
  </si>
  <si>
    <t>27/08/1988</t>
  </si>
  <si>
    <t>123012276</t>
  </si>
  <si>
    <t>BENMEZIANE</t>
  </si>
  <si>
    <t>Hadjira</t>
  </si>
  <si>
    <t>17/07/1991</t>
  </si>
  <si>
    <t>BOUHAMZA</t>
  </si>
  <si>
    <t>11DR1158</t>
  </si>
  <si>
    <t>BENZAID</t>
  </si>
  <si>
    <t>04/08/1987</t>
  </si>
  <si>
    <t>125059869</t>
  </si>
  <si>
    <t>BESSOU</t>
  </si>
  <si>
    <t>27/04/1993</t>
  </si>
  <si>
    <t>Ait tizi</t>
  </si>
  <si>
    <t>11DR0745</t>
  </si>
  <si>
    <t>BIZRICHE</t>
  </si>
  <si>
    <t>Aissa</t>
  </si>
  <si>
    <t>10/06/1989</t>
  </si>
  <si>
    <t>123001372</t>
  </si>
  <si>
    <t>BOUABIDA</t>
  </si>
  <si>
    <t>Sihem</t>
  </si>
  <si>
    <t>02/07/1992</t>
  </si>
  <si>
    <t>10DR392</t>
  </si>
  <si>
    <t>17/03/1988</t>
  </si>
  <si>
    <t>123005905</t>
  </si>
  <si>
    <t>BOUAICHI</t>
  </si>
  <si>
    <t>16/12/1991</t>
  </si>
  <si>
    <t>123005862</t>
  </si>
  <si>
    <t>El-Djoher</t>
  </si>
  <si>
    <t>01/07/1991</t>
  </si>
  <si>
    <t>123005784</t>
  </si>
  <si>
    <t>25/01/1992</t>
  </si>
  <si>
    <t>Timezrit</t>
  </si>
  <si>
    <t>083053413</t>
  </si>
  <si>
    <t>BOUANDEL</t>
  </si>
  <si>
    <t>25/07/1984</t>
  </si>
  <si>
    <t>El-milia</t>
  </si>
  <si>
    <t>123000283</t>
  </si>
  <si>
    <t>BOUAOUDIA</t>
  </si>
  <si>
    <t>23/12/1994</t>
  </si>
  <si>
    <t>113005436</t>
  </si>
  <si>
    <t>BOUAZIZ</t>
  </si>
  <si>
    <t>Rabah</t>
  </si>
  <si>
    <t>13/11/1989</t>
  </si>
  <si>
    <t>123017470</t>
  </si>
  <si>
    <t>BOUCHAMA</t>
  </si>
  <si>
    <t>Mehamed</t>
  </si>
  <si>
    <t>11/08/1988</t>
  </si>
  <si>
    <t>113000499</t>
  </si>
  <si>
    <t>fahem</t>
  </si>
  <si>
    <t>08/05/1990</t>
  </si>
  <si>
    <t>123001295</t>
  </si>
  <si>
    <t>BOUCHARIKH</t>
  </si>
  <si>
    <t>Rebiha</t>
  </si>
  <si>
    <t>08/08/1993</t>
  </si>
  <si>
    <t>10DR113</t>
  </si>
  <si>
    <t>BOUDAOUD</t>
  </si>
  <si>
    <t>123000121</t>
  </si>
  <si>
    <t>04/07/1993</t>
  </si>
  <si>
    <t>123001452</t>
  </si>
  <si>
    <t>BOUHADJI</t>
  </si>
  <si>
    <t>Fahima</t>
  </si>
  <si>
    <t>10/10/1990</t>
  </si>
  <si>
    <t>barbacha</t>
  </si>
  <si>
    <t>123007714</t>
  </si>
  <si>
    <t>BOUHARRAT</t>
  </si>
  <si>
    <t>08/07/1992</t>
  </si>
  <si>
    <t>SOUK EL TENINE</t>
  </si>
  <si>
    <t>11DR0737</t>
  </si>
  <si>
    <t>05/03/1989</t>
  </si>
  <si>
    <t>Bouhitem</t>
  </si>
  <si>
    <t>123001711</t>
  </si>
  <si>
    <t>BOUKEMOUCHE</t>
  </si>
  <si>
    <t>30/04/1993</t>
  </si>
  <si>
    <t>11DR0752</t>
  </si>
  <si>
    <t>BOUKHEMAL</t>
  </si>
  <si>
    <t>Dihia</t>
  </si>
  <si>
    <t>123006819</t>
  </si>
  <si>
    <t>BOUKHENFIR</t>
  </si>
  <si>
    <t>Hakima</t>
  </si>
  <si>
    <t>17/10/1989</t>
  </si>
  <si>
    <t>123001585</t>
  </si>
  <si>
    <t>BOUKHIMA</t>
  </si>
  <si>
    <t>07/04/1991</t>
  </si>
  <si>
    <t>113005314</t>
  </si>
  <si>
    <t>TOUAT</t>
  </si>
  <si>
    <t>Moussa</t>
  </si>
  <si>
    <t>18/02/1988</t>
  </si>
  <si>
    <t>123001148</t>
  </si>
  <si>
    <t>26/08/1993</t>
  </si>
  <si>
    <t>123001811</t>
  </si>
  <si>
    <t>BOUKHAROUBENE</t>
  </si>
  <si>
    <t>27/07/1993</t>
  </si>
  <si>
    <t>11DR1179</t>
  </si>
  <si>
    <t>BOUKHLIFA</t>
  </si>
  <si>
    <t>Azzouz</t>
  </si>
  <si>
    <t>123001600</t>
  </si>
  <si>
    <t>BOUKHRAS</t>
  </si>
  <si>
    <t>11/09/1993</t>
  </si>
  <si>
    <t>Ait Noual Mezada</t>
  </si>
  <si>
    <t>10J14213RDR</t>
  </si>
  <si>
    <t>BOULKHLAS</t>
  </si>
  <si>
    <t>Takfarinas</t>
  </si>
  <si>
    <t>30/07/1988</t>
  </si>
  <si>
    <t>113012752</t>
  </si>
  <si>
    <t>BOUMANSOUR</t>
  </si>
  <si>
    <t>salima</t>
  </si>
  <si>
    <t>14/06/1991</t>
  </si>
  <si>
    <t>123013870</t>
  </si>
  <si>
    <t>BOUMEZIRENE</t>
  </si>
  <si>
    <t>Baya</t>
  </si>
  <si>
    <t>06/02/1994</t>
  </si>
  <si>
    <t>akbou</t>
  </si>
  <si>
    <t>113008701</t>
  </si>
  <si>
    <t>BOUNDAOUI</t>
  </si>
  <si>
    <t>yanis</t>
  </si>
  <si>
    <t>28/12/1992</t>
  </si>
  <si>
    <t>123001157</t>
  </si>
  <si>
    <t>BOUNECER</t>
  </si>
  <si>
    <t>03/05/1991</t>
  </si>
  <si>
    <t>123006357</t>
  </si>
  <si>
    <t>BOURIM</t>
  </si>
  <si>
    <t>Randa</t>
  </si>
  <si>
    <t>bouandas</t>
  </si>
  <si>
    <t>09J34712RDR</t>
  </si>
  <si>
    <t>BOUYAHMED</t>
  </si>
  <si>
    <t>04/02/1991</t>
  </si>
  <si>
    <t>11DR0519</t>
  </si>
  <si>
    <t>BOUZERA</t>
  </si>
  <si>
    <t>11DR0454</t>
  </si>
  <si>
    <t>BOUZERGA</t>
  </si>
  <si>
    <t>123015654</t>
  </si>
  <si>
    <t>BOUZEROURA</t>
  </si>
  <si>
    <t>Hizia</t>
  </si>
  <si>
    <t>05/05/1993</t>
  </si>
  <si>
    <t>123015113</t>
  </si>
  <si>
    <t>BOUZIANE</t>
  </si>
  <si>
    <t>11/10/1993</t>
  </si>
  <si>
    <t>123015111</t>
  </si>
  <si>
    <t>14/01/1992</t>
  </si>
  <si>
    <t>ait r'zine</t>
  </si>
  <si>
    <t>123003665</t>
  </si>
  <si>
    <t>22/11/1992</t>
  </si>
  <si>
    <t>123008765</t>
  </si>
  <si>
    <t>BRAHAM</t>
  </si>
  <si>
    <t>Feroudja</t>
  </si>
  <si>
    <t>21/11/1990</t>
  </si>
  <si>
    <t>113010285</t>
  </si>
  <si>
    <t>BRAHAMI</t>
  </si>
  <si>
    <t>SABAH</t>
  </si>
  <si>
    <t>04/06/1991</t>
  </si>
  <si>
    <t>123009480</t>
  </si>
  <si>
    <t>Djelloul</t>
  </si>
  <si>
    <t>11/03/1991</t>
  </si>
  <si>
    <t>123009402</t>
  </si>
  <si>
    <t>BRAHIMI</t>
  </si>
  <si>
    <t>25/05/1991</t>
  </si>
  <si>
    <t>123005743</t>
  </si>
  <si>
    <t>CHABANA</t>
  </si>
  <si>
    <t>Chabane</t>
  </si>
  <si>
    <t>17/08/1992</t>
  </si>
  <si>
    <t>timezrit</t>
  </si>
  <si>
    <t>10DR703</t>
  </si>
  <si>
    <t>CHABANE</t>
  </si>
  <si>
    <t>Linda</t>
  </si>
  <si>
    <t>09/01/1988</t>
  </si>
  <si>
    <t>Boudjelil</t>
  </si>
  <si>
    <t>09DR0132</t>
  </si>
  <si>
    <t>14/01/1986</t>
  </si>
  <si>
    <t>123001460</t>
  </si>
  <si>
    <t>CHABATI</t>
  </si>
  <si>
    <t>05/12/1991</t>
  </si>
  <si>
    <t>11DR0404</t>
  </si>
  <si>
    <t>CHABI</t>
  </si>
  <si>
    <t>Farida</t>
  </si>
  <si>
    <t>24/10/1990</t>
  </si>
  <si>
    <t>10DR058</t>
  </si>
  <si>
    <t>CHAIEB</t>
  </si>
  <si>
    <t>01/07/1987</t>
  </si>
  <si>
    <t>123001220</t>
  </si>
  <si>
    <t>CHEBTA</t>
  </si>
  <si>
    <t>Anissa</t>
  </si>
  <si>
    <t>123000122</t>
  </si>
  <si>
    <t>CHERCHOUR</t>
  </si>
  <si>
    <t>06/08/1993</t>
  </si>
  <si>
    <t>derguina</t>
  </si>
  <si>
    <t>10DR405</t>
  </si>
  <si>
    <t>CHIKOU</t>
  </si>
  <si>
    <t>20/01/1990</t>
  </si>
  <si>
    <t>123001924</t>
  </si>
  <si>
    <t>CHOUALI</t>
  </si>
  <si>
    <t>18/12/1993</t>
  </si>
  <si>
    <t>09DR0443</t>
  </si>
  <si>
    <t>DALI</t>
  </si>
  <si>
    <t>21/08/1988</t>
  </si>
  <si>
    <t>123001215</t>
  </si>
  <si>
    <t>DAOUD</t>
  </si>
  <si>
    <t>Anis</t>
  </si>
  <si>
    <t>24/03/1991</t>
  </si>
  <si>
    <t>11DR0748</t>
  </si>
  <si>
    <t>DEBA</t>
  </si>
  <si>
    <t>23/07/1988</t>
  </si>
  <si>
    <t>123001783</t>
  </si>
  <si>
    <t>DERGUINI</t>
  </si>
  <si>
    <t>Yamina</t>
  </si>
  <si>
    <t>18/06/1992</t>
  </si>
  <si>
    <t>10DR116</t>
  </si>
  <si>
    <t>DJAGHMOUM</t>
  </si>
  <si>
    <t>13/03/1989</t>
  </si>
  <si>
    <t>113008810</t>
  </si>
  <si>
    <t>DJEBAILI</t>
  </si>
  <si>
    <t>SOUAD</t>
  </si>
  <si>
    <t>30/03/1990</t>
  </si>
  <si>
    <t>123000047</t>
  </si>
  <si>
    <t>DJEBBAR</t>
  </si>
  <si>
    <t>24/01/1993</t>
  </si>
  <si>
    <t>123001117</t>
  </si>
  <si>
    <t>DJELLAB</t>
  </si>
  <si>
    <t>Omar</t>
  </si>
  <si>
    <t>29/04/1990</t>
  </si>
  <si>
    <t>113006165</t>
  </si>
  <si>
    <t>DJENNAD</t>
  </si>
  <si>
    <t>01/12/1990</t>
  </si>
  <si>
    <t>113015881</t>
  </si>
  <si>
    <t>DJENOUNE</t>
  </si>
  <si>
    <t>aida</t>
  </si>
  <si>
    <t>29/05/1987</t>
  </si>
  <si>
    <t>123000065</t>
  </si>
  <si>
    <t>DJOUADI</t>
  </si>
  <si>
    <t>21/12/1992</t>
  </si>
  <si>
    <t>123000084</t>
  </si>
  <si>
    <t>Abderrahmane</t>
  </si>
  <si>
    <t>23/04/1991</t>
  </si>
  <si>
    <t>123001554</t>
  </si>
  <si>
    <t>DJOUDANE</t>
  </si>
  <si>
    <t>Nadia</t>
  </si>
  <si>
    <t>123016955</t>
  </si>
  <si>
    <t>DJOUDER</t>
  </si>
  <si>
    <t>30/04/1971</t>
  </si>
  <si>
    <t>11DR0567</t>
  </si>
  <si>
    <t>FERHAD</t>
  </si>
  <si>
    <t>Chahinaze</t>
  </si>
  <si>
    <t>11/08/1987</t>
  </si>
  <si>
    <t>Ait a'rzine</t>
  </si>
  <si>
    <t>11DR0147</t>
  </si>
  <si>
    <t>FETTIOUNE</t>
  </si>
  <si>
    <t>Razika</t>
  </si>
  <si>
    <t>11/05/1986</t>
  </si>
  <si>
    <t>123004530</t>
  </si>
  <si>
    <t>Naima</t>
  </si>
  <si>
    <t>08/05/1993</t>
  </si>
  <si>
    <t>12F012013CDR</t>
  </si>
  <si>
    <t>Akli</t>
  </si>
  <si>
    <t>13/07/1993</t>
  </si>
  <si>
    <t>113000385</t>
  </si>
  <si>
    <t>GHELAB</t>
  </si>
  <si>
    <t>IBTISSAM</t>
  </si>
  <si>
    <t>13/05/1992</t>
  </si>
  <si>
    <t>123014032</t>
  </si>
  <si>
    <t>21/11/1992</t>
  </si>
  <si>
    <t>11DR0744</t>
  </si>
  <si>
    <t>GUEDJALI</t>
  </si>
  <si>
    <t>Mansour</t>
  </si>
  <si>
    <t>04/09/1988</t>
  </si>
  <si>
    <t>Beni mouhli</t>
  </si>
  <si>
    <t>11DR0331</t>
  </si>
  <si>
    <t>GUENDOUZEN</t>
  </si>
  <si>
    <t>27/03/1989</t>
  </si>
  <si>
    <t>123000145</t>
  </si>
  <si>
    <t>HACHEMI</t>
  </si>
  <si>
    <t>Meriam</t>
  </si>
  <si>
    <t>10/02/1994</t>
  </si>
  <si>
    <t>113005531</t>
  </si>
  <si>
    <t>HADDAB</t>
  </si>
  <si>
    <t>SALIM</t>
  </si>
  <si>
    <t>07/09/1992</t>
  </si>
  <si>
    <t>123014088</t>
  </si>
  <si>
    <t>18/10/1989</t>
  </si>
  <si>
    <t>123001370</t>
  </si>
  <si>
    <t>25/05/1989</t>
  </si>
  <si>
    <t>123013372</t>
  </si>
  <si>
    <t>Keltouma</t>
  </si>
  <si>
    <t>25/05/1992</t>
  </si>
  <si>
    <t>SIDI AICH</t>
  </si>
  <si>
    <t>123017352</t>
  </si>
  <si>
    <t>HADDAR</t>
  </si>
  <si>
    <t>Koceila</t>
  </si>
  <si>
    <t>10/05/1991</t>
  </si>
  <si>
    <t>10DR566</t>
  </si>
  <si>
    <t>HADDOUR</t>
  </si>
  <si>
    <t>12/05/1988</t>
  </si>
  <si>
    <t>123001574</t>
  </si>
  <si>
    <t>HADJAL</t>
  </si>
  <si>
    <t>07/02/1992</t>
  </si>
  <si>
    <t>11DR0644</t>
  </si>
  <si>
    <t>HADJAR</t>
  </si>
  <si>
    <t>08/04/1988</t>
  </si>
  <si>
    <t>123013048</t>
  </si>
  <si>
    <t>HAFES</t>
  </si>
  <si>
    <t>01/04/1987</t>
  </si>
  <si>
    <t>123000079</t>
  </si>
  <si>
    <t>HAMADA</t>
  </si>
  <si>
    <t>14/07/1990</t>
  </si>
  <si>
    <t>Toudja</t>
  </si>
  <si>
    <t>10DR489</t>
  </si>
  <si>
    <t>HAMIAZ</t>
  </si>
  <si>
    <t>27/02/1990</t>
  </si>
  <si>
    <t>113006345</t>
  </si>
  <si>
    <t>HAMIDOUCHE</t>
  </si>
  <si>
    <t>Yougourthen</t>
  </si>
  <si>
    <t>19/04/1990</t>
  </si>
  <si>
    <t>113009447</t>
  </si>
  <si>
    <t>HAMMA</t>
  </si>
  <si>
    <t>RAHIMA</t>
  </si>
  <si>
    <t>11DR0591</t>
  </si>
  <si>
    <t>HAMOUCHE</t>
  </si>
  <si>
    <t>02/01/1992</t>
  </si>
  <si>
    <t>113011954</t>
  </si>
  <si>
    <t>HAMOUN</t>
  </si>
  <si>
    <t>NARIMANE</t>
  </si>
  <si>
    <t>12/12/1991</t>
  </si>
  <si>
    <t>11DR0867</t>
  </si>
  <si>
    <t>HARKANE</t>
  </si>
  <si>
    <t>02/05/1991</t>
  </si>
  <si>
    <t>11DR0904</t>
  </si>
  <si>
    <t>Abdelhak</t>
  </si>
  <si>
    <t>123017075</t>
  </si>
  <si>
    <t>IHADADENE</t>
  </si>
  <si>
    <t>06/09/1982</t>
  </si>
  <si>
    <t>123000063</t>
  </si>
  <si>
    <t>IHADDADEN</t>
  </si>
  <si>
    <t>16/02/1993</t>
  </si>
  <si>
    <t>123000074</t>
  </si>
  <si>
    <t>IHADJAREN</t>
  </si>
  <si>
    <t>14/03/1992</t>
  </si>
  <si>
    <t>123004520</t>
  </si>
  <si>
    <t>IKASSOULENE</t>
  </si>
  <si>
    <t>Nadjia</t>
  </si>
  <si>
    <t>123000331</t>
  </si>
  <si>
    <t>IKHENACHE</t>
  </si>
  <si>
    <t>31/07/1994</t>
  </si>
  <si>
    <t>123000169</t>
  </si>
  <si>
    <t>IZEBATENE</t>
  </si>
  <si>
    <t>Wardia</t>
  </si>
  <si>
    <t>12/03/1992</t>
  </si>
  <si>
    <t>123004403</t>
  </si>
  <si>
    <t>Dalila</t>
  </si>
  <si>
    <t>07/07/1991</t>
  </si>
  <si>
    <t>EL KSEUR</t>
  </si>
  <si>
    <t>123000024</t>
  </si>
  <si>
    <t>KESSAI</t>
  </si>
  <si>
    <t>Thinhinane</t>
  </si>
  <si>
    <t>28/05/1991</t>
  </si>
  <si>
    <t>123015130</t>
  </si>
  <si>
    <t>KHELILI</t>
  </si>
  <si>
    <t>12LCA020713CDR</t>
  </si>
  <si>
    <t>KHERBACHE</t>
  </si>
  <si>
    <t>05/04/1984</t>
  </si>
  <si>
    <t>12F024113CDR</t>
  </si>
  <si>
    <t>04/09/1990</t>
  </si>
  <si>
    <t>11DR0514</t>
  </si>
  <si>
    <t>KHEYAR</t>
  </si>
  <si>
    <t>29/03/1992</t>
  </si>
  <si>
    <t>Tansaout</t>
  </si>
  <si>
    <t>123005794</t>
  </si>
  <si>
    <t>KOUDJIH</t>
  </si>
  <si>
    <t>26/11/1993</t>
  </si>
  <si>
    <t>123000129</t>
  </si>
  <si>
    <t>KRIM</t>
  </si>
  <si>
    <t>Liticia</t>
  </si>
  <si>
    <t>26/01/1994</t>
  </si>
  <si>
    <t>123012312</t>
  </si>
  <si>
    <t>LACHI</t>
  </si>
  <si>
    <t>123017400</t>
  </si>
  <si>
    <t>LAGOUNE</t>
  </si>
  <si>
    <t>08/05/1992</t>
  </si>
  <si>
    <t>123009509</t>
  </si>
  <si>
    <t>LAIDANI</t>
  </si>
  <si>
    <t>10DR608</t>
  </si>
  <si>
    <t>LASMI</t>
  </si>
  <si>
    <t>25/06/1988</t>
  </si>
  <si>
    <t>Setif</t>
  </si>
  <si>
    <t>123001410</t>
  </si>
  <si>
    <t>MAHDI</t>
  </si>
  <si>
    <t>Abderahim</t>
  </si>
  <si>
    <t>11/09/1991</t>
  </si>
  <si>
    <t>11DR1108</t>
  </si>
  <si>
    <t>Amina</t>
  </si>
  <si>
    <t>12/02/1991</t>
  </si>
  <si>
    <t>11DR1116</t>
  </si>
  <si>
    <t>Hemza</t>
  </si>
  <si>
    <t>14/01/1990</t>
  </si>
  <si>
    <t>113015834</t>
  </si>
  <si>
    <t>MEDAS</t>
  </si>
  <si>
    <t>abdelhakim</t>
  </si>
  <si>
    <t>09/04/1989</t>
  </si>
  <si>
    <t>10DR172</t>
  </si>
  <si>
    <t>MEDJDOUB</t>
  </si>
  <si>
    <t>Safia</t>
  </si>
  <si>
    <t>02/03/1990</t>
  </si>
  <si>
    <t>113010828</t>
  </si>
  <si>
    <t>MEDJOUDJ</t>
  </si>
  <si>
    <t>Sabiha</t>
  </si>
  <si>
    <t>27/01/1989</t>
  </si>
  <si>
    <t>113000426</t>
  </si>
  <si>
    <t>MEHDI</t>
  </si>
  <si>
    <t>rima</t>
  </si>
  <si>
    <t>12/05/1991</t>
  </si>
  <si>
    <t>10DR471</t>
  </si>
  <si>
    <t>MEKBEL</t>
  </si>
  <si>
    <t>06/03/1989</t>
  </si>
  <si>
    <t>11DR1301</t>
  </si>
  <si>
    <t>MERZOUKI</t>
  </si>
  <si>
    <t>Rahima</t>
  </si>
  <si>
    <t>11DR0179</t>
  </si>
  <si>
    <t>MESKIA</t>
  </si>
  <si>
    <t>18/06/1988</t>
  </si>
  <si>
    <t>Mahfouda</t>
  </si>
  <si>
    <t>09DR0202</t>
  </si>
  <si>
    <t>MESSAH</t>
  </si>
  <si>
    <t>18/04/1986</t>
  </si>
  <si>
    <t>123001531</t>
  </si>
  <si>
    <t>MESSAOUDI</t>
  </si>
  <si>
    <t>21/08/1993</t>
  </si>
  <si>
    <t>11DR0470</t>
  </si>
  <si>
    <t>Zahir</t>
  </si>
  <si>
    <t>09/02/1987</t>
  </si>
  <si>
    <t>11DR0936</t>
  </si>
  <si>
    <t>Abdeslam</t>
  </si>
  <si>
    <t>123000033</t>
  </si>
  <si>
    <t>MEZNAD</t>
  </si>
  <si>
    <t>15/10/1992</t>
  </si>
  <si>
    <t>11DR0515</t>
  </si>
  <si>
    <t>02/08/1991</t>
  </si>
  <si>
    <t>123001623</t>
  </si>
  <si>
    <t>Yazid</t>
  </si>
  <si>
    <t>22/01/1990</t>
  </si>
  <si>
    <t>113006337</t>
  </si>
  <si>
    <t>NADJMA</t>
  </si>
  <si>
    <t>WAFA</t>
  </si>
  <si>
    <t>09/09/1992</t>
  </si>
  <si>
    <t>11DR0391</t>
  </si>
  <si>
    <t>OUARET</t>
  </si>
  <si>
    <t>11DR0486</t>
  </si>
  <si>
    <t>OUCHIHA</t>
  </si>
  <si>
    <t>18/03/1990</t>
  </si>
  <si>
    <t>113006388</t>
  </si>
  <si>
    <t>OUSSAIAH</t>
  </si>
  <si>
    <t>Aimad</t>
  </si>
  <si>
    <t>09/07/1993</t>
  </si>
  <si>
    <t>11DR0693</t>
  </si>
  <si>
    <t>RACHIK</t>
  </si>
  <si>
    <t>Mounir</t>
  </si>
  <si>
    <t>31/08/1989</t>
  </si>
  <si>
    <t>Bougaa</t>
  </si>
  <si>
    <t>113010907</t>
  </si>
  <si>
    <t>REBAI</t>
  </si>
  <si>
    <t>15/07/1992</t>
  </si>
  <si>
    <t>12F005713CDR</t>
  </si>
  <si>
    <t>REDJEM</t>
  </si>
  <si>
    <t>21/11/1991</t>
  </si>
  <si>
    <t>123001255</t>
  </si>
  <si>
    <t>RILI</t>
  </si>
  <si>
    <t>Djahid</t>
  </si>
  <si>
    <t>30/12/1991</t>
  </si>
  <si>
    <t>123001226</t>
  </si>
  <si>
    <t>KASSA</t>
  </si>
  <si>
    <t>Ahcene</t>
  </si>
  <si>
    <t>08/08/1992</t>
  </si>
  <si>
    <t>11DR0688</t>
  </si>
  <si>
    <t>SAADI</t>
  </si>
  <si>
    <t>27/02/1989</t>
  </si>
  <si>
    <t>11DR1163</t>
  </si>
  <si>
    <t>123001457</t>
  </si>
  <si>
    <t>SADEDINE</t>
  </si>
  <si>
    <t>Fayçal</t>
  </si>
  <si>
    <t>27/05/1990</t>
  </si>
  <si>
    <t>11DR0528</t>
  </si>
  <si>
    <t>Wassila</t>
  </si>
  <si>
    <t>22/02/1988</t>
  </si>
  <si>
    <t>113003950</t>
  </si>
  <si>
    <t>SOUALMI</t>
  </si>
  <si>
    <t>samia</t>
  </si>
  <si>
    <t>21/08/1991</t>
  </si>
  <si>
    <t>123013369</t>
  </si>
  <si>
    <t>TAGGUEB</t>
  </si>
  <si>
    <t>Feryel</t>
  </si>
  <si>
    <t>22/08/1993</t>
  </si>
  <si>
    <t>113000101</t>
  </si>
  <si>
    <t>TAIBI</t>
  </si>
  <si>
    <t>salwa</t>
  </si>
  <si>
    <t>06/12/1989</t>
  </si>
  <si>
    <t>123001118</t>
  </si>
  <si>
    <t>TALBI</t>
  </si>
  <si>
    <t>123013968</t>
  </si>
  <si>
    <t>TAMAGUELT</t>
  </si>
  <si>
    <t>25/02/1993</t>
  </si>
  <si>
    <t>AKBOU</t>
  </si>
  <si>
    <t>113003100</t>
  </si>
  <si>
    <t>zoubida</t>
  </si>
  <si>
    <t>13/10/1992</t>
  </si>
  <si>
    <t>123001259</t>
  </si>
  <si>
    <t>TEBBACHE</t>
  </si>
  <si>
    <t>24/02/1994</t>
  </si>
  <si>
    <t>11DR1004</t>
  </si>
  <si>
    <t>TEKKOUS</t>
  </si>
  <si>
    <t>28/10/1988</t>
  </si>
  <si>
    <t>123016658</t>
  </si>
  <si>
    <t>Hadda</t>
  </si>
  <si>
    <t>113011033</t>
  </si>
  <si>
    <t>26/06/1992</t>
  </si>
  <si>
    <t>123003769</t>
  </si>
  <si>
    <t>YOUBI</t>
  </si>
  <si>
    <t>Djallal</t>
  </si>
  <si>
    <t>05/03/1993</t>
  </si>
  <si>
    <t>123001454</t>
  </si>
  <si>
    <t>ZAIDI</t>
  </si>
  <si>
    <t>25/02/1990</t>
  </si>
  <si>
    <t>123001589</t>
  </si>
  <si>
    <t>21/09/1993</t>
  </si>
  <si>
    <t>11DR0068</t>
  </si>
  <si>
    <t>ZAMIT</t>
  </si>
  <si>
    <t>Hicham</t>
  </si>
  <si>
    <t>thniat enasr</t>
  </si>
  <si>
    <t>11DR0499</t>
  </si>
  <si>
    <t>ZEGANE</t>
  </si>
  <si>
    <t>01/06/1990</t>
  </si>
  <si>
    <t>123013367</t>
  </si>
  <si>
    <t>ZEMAM</t>
  </si>
  <si>
    <t>29/01/1994</t>
  </si>
  <si>
    <t>Année Universitaire : 2014/2015</t>
  </si>
  <si>
    <t xml:space="preserve">Groupe </t>
  </si>
  <si>
    <t>10</t>
  </si>
  <si>
    <t>Groupe   10</t>
  </si>
  <si>
    <t>GPE</t>
  </si>
  <si>
    <t>Groupe : 10</t>
  </si>
  <si>
    <t>2014▪ 2015</t>
  </si>
  <si>
    <t>\</t>
  </si>
  <si>
    <t>ABS</t>
  </si>
  <si>
    <t>Exclu</t>
  </si>
  <si>
    <t>Eclu</t>
  </si>
  <si>
    <t>exclu</t>
  </si>
  <si>
    <t>abs</t>
  </si>
  <si>
    <t>Fait à Béjaia;le :</t>
  </si>
  <si>
    <t>ABD</t>
  </si>
  <si>
    <t>Rattrapage</t>
  </si>
  <si>
    <t xml:space="preserve">Procès Verbal Annuel de Délibération de la Troisième  Année </t>
  </si>
  <si>
    <t>Procès Verbal Annuel de Délibération de la Troisième  Année</t>
  </si>
  <si>
    <t>Aprésles Délibérations</t>
  </si>
  <si>
    <t>Droit et Sciences Politiques</t>
  </si>
  <si>
    <t xml:space="preserve">Droit </t>
  </si>
  <si>
    <t>Droit Economique et des Affaires</t>
  </si>
  <si>
    <t>Ajourné(e )</t>
  </si>
</sst>
</file>

<file path=xl/styles.xml><?xml version="1.0" encoding="utf-8"?>
<styleSheet xmlns="http://schemas.openxmlformats.org/spreadsheetml/2006/main">
  <numFmts count="3">
    <numFmt numFmtId="164" formatCode="00"/>
    <numFmt numFmtId="165" formatCode="00.00"/>
    <numFmt numFmtId="166" formatCode="[$-1010000]d/m/yyyy;@"/>
  </numFmts>
  <fonts count="5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theme="3" tint="0.3999755851924192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22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color theme="1"/>
      <name val="Lucida Calligraphy"/>
      <family val="4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Cambria"/>
      <family val="1"/>
      <scheme val="major"/>
    </font>
    <font>
      <b/>
      <sz val="11"/>
      <color rgb="FF0070C0"/>
      <name val="Calibri"/>
      <family val="2"/>
    </font>
    <font>
      <sz val="3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sz val="11"/>
      <color theme="1"/>
      <name val="Cambria"/>
      <family val="1"/>
      <scheme val="maj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mbria"/>
      <family val="1"/>
      <scheme val="major"/>
    </font>
    <font>
      <u/>
      <sz val="11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sz val="11"/>
      <color theme="1"/>
      <name val="Algerian"/>
      <family val="5"/>
    </font>
    <font>
      <b/>
      <sz val="10"/>
      <color theme="1"/>
      <name val="Algerian"/>
      <family val="5"/>
    </font>
    <font>
      <sz val="10"/>
      <color theme="1"/>
      <name val="Algerian"/>
      <family val="5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3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6"/>
      <color theme="1"/>
      <name val="Calibri"/>
      <family val="2"/>
      <scheme val="minor"/>
    </font>
    <font>
      <b/>
      <sz val="12"/>
      <color rgb="FF080000"/>
      <name val="Cambria"/>
      <family val="1"/>
      <scheme val="major"/>
    </font>
    <font>
      <sz val="12"/>
      <color rgb="FF080000"/>
      <name val="Cambria"/>
      <family val="1"/>
      <scheme val="major"/>
    </font>
    <font>
      <b/>
      <sz val="12"/>
      <name val="Calibri"/>
      <family val="2"/>
      <scheme val="minor"/>
    </font>
    <font>
      <b/>
      <sz val="12"/>
      <name val="Cambria"/>
      <family val="1"/>
      <scheme val="maj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gray125">
        <fgColor theme="0" tint="-0.34998626667073579"/>
        <bgColor theme="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gray0625">
        <fgColor theme="0" tint="-0.14996795556505021"/>
        <bgColor theme="0"/>
      </patternFill>
    </fill>
    <fill>
      <patternFill patternType="solid">
        <fgColor theme="0" tint="-0.14996795556505021"/>
        <bgColor theme="0" tint="-0.34998626667073579"/>
      </patternFill>
    </fill>
    <fill>
      <patternFill patternType="solid">
        <fgColor theme="0" tint="-0.14996795556505021"/>
        <bgColor auto="1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dashed">
        <color theme="3" tint="0.59996337778862885"/>
      </left>
      <right/>
      <top style="dashed">
        <color theme="3" tint="0.59996337778862885"/>
      </top>
      <bottom/>
      <diagonal/>
    </border>
    <border>
      <left/>
      <right style="dashed">
        <color theme="3" tint="0.59996337778862885"/>
      </right>
      <top style="dashed">
        <color theme="3" tint="0.59996337778862885"/>
      </top>
      <bottom/>
      <diagonal/>
    </border>
    <border>
      <left style="dashed">
        <color theme="3" tint="0.59996337778862885"/>
      </left>
      <right/>
      <top/>
      <bottom/>
      <diagonal/>
    </border>
    <border>
      <left style="dashed">
        <color theme="3" tint="0.59996337778862885"/>
      </left>
      <right/>
      <top/>
      <bottom style="dashed">
        <color theme="3" tint="0.59996337778862885"/>
      </bottom>
      <diagonal/>
    </border>
    <border>
      <left/>
      <right style="dashed">
        <color theme="3" tint="0.59996337778862885"/>
      </right>
      <top/>
      <bottom style="dashed">
        <color theme="3" tint="0.59996337778862885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3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455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Border="1"/>
    <xf numFmtId="0" fontId="1" fillId="6" borderId="0" xfId="0" applyFont="1" applyFill="1" applyBorder="1" applyAlignment="1">
      <alignment horizontal="center"/>
    </xf>
    <xf numFmtId="0" fontId="0" fillId="6" borderId="0" xfId="0" applyFill="1" applyBorder="1"/>
    <xf numFmtId="0" fontId="0" fillId="6" borderId="0" xfId="0" applyFill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0" fillId="0" borderId="11" xfId="0" applyBorder="1"/>
    <xf numFmtId="0" fontId="0" fillId="9" borderId="0" xfId="0" applyFill="1"/>
    <xf numFmtId="2" fontId="1" fillId="3" borderId="1" xfId="0" applyNumberFormat="1" applyFont="1" applyFill="1" applyBorder="1"/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2" fontId="12" fillId="0" borderId="1" xfId="0" applyNumberFormat="1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3" borderId="0" xfId="0" applyFont="1" applyFill="1" applyAlignment="1"/>
    <xf numFmtId="0" fontId="0" fillId="0" borderId="0" xfId="0" applyBorder="1" applyAlignment="1">
      <alignment horizontal="centerContinuous"/>
    </xf>
    <xf numFmtId="0" fontId="17" fillId="0" borderId="0" xfId="0" applyFont="1"/>
    <xf numFmtId="0" fontId="17" fillId="0" borderId="0" xfId="0" applyFont="1" applyBorder="1"/>
    <xf numFmtId="0" fontId="18" fillId="0" borderId="0" xfId="0" applyFont="1"/>
    <xf numFmtId="0" fontId="19" fillId="0" borderId="0" xfId="0" applyFont="1" applyBorder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14" fillId="0" borderId="0" xfId="0" applyFont="1" applyBorder="1" applyAlignment="1">
      <alignment horizontal="centerContinuous"/>
    </xf>
    <xf numFmtId="0" fontId="15" fillId="0" borderId="0" xfId="0" applyFont="1"/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Continuous"/>
    </xf>
    <xf numFmtId="0" fontId="20" fillId="0" borderId="0" xfId="0" applyFont="1" applyBorder="1"/>
    <xf numFmtId="2" fontId="23" fillId="0" borderId="1" xfId="0" applyNumberFormat="1" applyFont="1" applyBorder="1"/>
    <xf numFmtId="0" fontId="24" fillId="0" borderId="1" xfId="0" applyFont="1" applyBorder="1"/>
    <xf numFmtId="2" fontId="23" fillId="5" borderId="1" xfId="0" applyNumberFormat="1" applyFont="1" applyFill="1" applyBorder="1"/>
    <xf numFmtId="0" fontId="24" fillId="5" borderId="1" xfId="0" applyFont="1" applyFill="1" applyBorder="1"/>
    <xf numFmtId="0" fontId="23" fillId="4" borderId="1" xfId="0" applyFont="1" applyFill="1" applyBorder="1"/>
    <xf numFmtId="0" fontId="26" fillId="0" borderId="0" xfId="0" applyFont="1"/>
    <xf numFmtId="0" fontId="25" fillId="0" borderId="0" xfId="0" applyFont="1"/>
    <xf numFmtId="0" fontId="25" fillId="6" borderId="0" xfId="0" applyFont="1" applyFill="1" applyBorder="1"/>
    <xf numFmtId="0" fontId="25" fillId="0" borderId="0" xfId="0" applyFont="1" applyBorder="1"/>
    <xf numFmtId="0" fontId="14" fillId="5" borderId="16" xfId="0" applyFont="1" applyFill="1" applyBorder="1" applyAlignment="1"/>
    <xf numFmtId="0" fontId="8" fillId="4" borderId="16" xfId="0" applyFont="1" applyFill="1" applyBorder="1" applyAlignment="1"/>
    <xf numFmtId="0" fontId="23" fillId="4" borderId="1" xfId="0" applyFont="1" applyFill="1" applyBorder="1" applyAlignment="1">
      <alignment horizontal="center" vertical="center"/>
    </xf>
    <xf numFmtId="165" fontId="23" fillId="5" borderId="1" xfId="0" applyNumberFormat="1" applyFont="1" applyFill="1" applyBorder="1" applyAlignment="1">
      <alignment horizontal="center" vertical="center"/>
    </xf>
    <xf numFmtId="0" fontId="23" fillId="5" borderId="1" xfId="0" applyNumberFormat="1" applyFont="1" applyFill="1" applyBorder="1" applyAlignment="1">
      <alignment horizontal="center" vertical="center"/>
    </xf>
    <xf numFmtId="0" fontId="23" fillId="4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2" fillId="0" borderId="1" xfId="0" applyNumberFormat="1" applyFont="1" applyBorder="1"/>
    <xf numFmtId="2" fontId="22" fillId="5" borderId="1" xfId="0" applyNumberFormat="1" applyFont="1" applyFill="1" applyBorder="1"/>
    <xf numFmtId="2" fontId="22" fillId="3" borderId="1" xfId="0" applyNumberFormat="1" applyFont="1" applyFill="1" applyBorder="1"/>
    <xf numFmtId="0" fontId="22" fillId="3" borderId="1" xfId="0" applyFont="1" applyFill="1" applyBorder="1"/>
    <xf numFmtId="2" fontId="12" fillId="3" borderId="1" xfId="0" applyNumberFormat="1" applyFont="1" applyFill="1" applyBorder="1"/>
    <xf numFmtId="165" fontId="23" fillId="3" borderId="1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/>
    <xf numFmtId="0" fontId="23" fillId="3" borderId="1" xfId="0" applyFont="1" applyFill="1" applyBorder="1"/>
    <xf numFmtId="2" fontId="21" fillId="0" borderId="1" xfId="0" applyNumberFormat="1" applyFont="1" applyBorder="1"/>
    <xf numFmtId="0" fontId="24" fillId="6" borderId="0" xfId="0" applyFont="1" applyFill="1" applyBorder="1"/>
    <xf numFmtId="0" fontId="22" fillId="6" borderId="0" xfId="0" applyFont="1" applyFill="1" applyBorder="1"/>
    <xf numFmtId="2" fontId="23" fillId="6" borderId="0" xfId="0" applyNumberFormat="1" applyFont="1" applyFill="1" applyBorder="1"/>
    <xf numFmtId="0" fontId="23" fillId="6" borderId="0" xfId="0" applyFont="1" applyFill="1" applyBorder="1"/>
    <xf numFmtId="2" fontId="22" fillId="6" borderId="0" xfId="0" applyNumberFormat="1" applyFont="1" applyFill="1" applyBorder="1"/>
    <xf numFmtId="0" fontId="12" fillId="6" borderId="0" xfId="0" applyFont="1" applyFill="1" applyBorder="1"/>
    <xf numFmtId="2" fontId="12" fillId="6" borderId="0" xfId="0" applyNumberFormat="1" applyFont="1" applyFill="1" applyBorder="1"/>
    <xf numFmtId="2" fontId="27" fillId="6" borderId="0" xfId="0" applyNumberFormat="1" applyFont="1" applyFill="1" applyBorder="1" applyAlignment="1">
      <alignment vertical="center"/>
    </xf>
    <xf numFmtId="2" fontId="21" fillId="6" borderId="0" xfId="0" applyNumberFormat="1" applyFont="1" applyFill="1" applyBorder="1"/>
    <xf numFmtId="0" fontId="21" fillId="6" borderId="0" xfId="0" applyFont="1" applyFill="1" applyBorder="1"/>
    <xf numFmtId="0" fontId="20" fillId="6" borderId="0" xfId="0" applyFont="1" applyFill="1" applyBorder="1"/>
    <xf numFmtId="2" fontId="27" fillId="3" borderId="1" xfId="0" applyNumberFormat="1" applyFont="1" applyFill="1" applyBorder="1" applyAlignment="1">
      <alignment vertic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1" fontId="12" fillId="7" borderId="1" xfId="0" applyNumberFormat="1" applyFont="1" applyFill="1" applyBorder="1"/>
    <xf numFmtId="0" fontId="15" fillId="0" borderId="0" xfId="0" applyFont="1" applyAlignment="1">
      <alignment horizontal="center"/>
    </xf>
    <xf numFmtId="0" fontId="28" fillId="15" borderId="17" xfId="0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/>
    <xf numFmtId="0" fontId="31" fillId="6" borderId="0" xfId="0" applyFont="1" applyFill="1"/>
    <xf numFmtId="0" fontId="32" fillId="6" borderId="0" xfId="0" applyFont="1" applyFill="1"/>
    <xf numFmtId="0" fontId="33" fillId="0" borderId="0" xfId="0" applyFont="1"/>
    <xf numFmtId="0" fontId="7" fillId="0" borderId="0" xfId="0" applyFont="1"/>
    <xf numFmtId="0" fontId="2" fillId="6" borderId="0" xfId="0" applyFont="1" applyFill="1"/>
    <xf numFmtId="0" fontId="39" fillId="6" borderId="0" xfId="0" applyFont="1" applyFill="1"/>
    <xf numFmtId="0" fontId="39" fillId="0" borderId="0" xfId="0" applyFont="1"/>
    <xf numFmtId="0" fontId="39" fillId="6" borderId="0" xfId="0" applyFont="1" applyFill="1" applyBorder="1" applyAlignment="1"/>
    <xf numFmtId="0" fontId="2" fillId="6" borderId="0" xfId="0" applyFont="1" applyFill="1" applyAlignment="1"/>
    <xf numFmtId="0" fontId="2" fillId="6" borderId="0" xfId="0" applyFont="1" applyFill="1" applyBorder="1" applyAlignment="1"/>
    <xf numFmtId="0" fontId="33" fillId="6" borderId="0" xfId="0" applyFont="1" applyFill="1" applyBorder="1" applyAlignment="1">
      <alignment horizontal="left"/>
    </xf>
    <xf numFmtId="0" fontId="39" fillId="0" borderId="0" xfId="0" applyFont="1" applyFill="1" applyBorder="1"/>
    <xf numFmtId="0" fontId="0" fillId="0" borderId="0" xfId="0" applyFill="1" applyBorder="1"/>
    <xf numFmtId="0" fontId="0" fillId="6" borderId="30" xfId="0" applyFont="1" applyFill="1" applyBorder="1" applyAlignment="1">
      <alignment horizontal="center" vertical="center"/>
    </xf>
    <xf numFmtId="165" fontId="0" fillId="6" borderId="10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/>
    </xf>
    <xf numFmtId="165" fontId="0" fillId="6" borderId="32" xfId="0" applyNumberFormat="1" applyFont="1" applyFill="1" applyBorder="1" applyAlignment="1">
      <alignment horizontal="center" vertical="center" wrapText="1"/>
    </xf>
    <xf numFmtId="0" fontId="0" fillId="6" borderId="34" xfId="0" applyFont="1" applyFill="1" applyBorder="1" applyAlignment="1">
      <alignment horizontal="center" vertical="center" wrapText="1"/>
    </xf>
    <xf numFmtId="0" fontId="0" fillId="6" borderId="40" xfId="0" applyFont="1" applyFill="1" applyBorder="1" applyAlignment="1">
      <alignment horizontal="center" vertical="center"/>
    </xf>
    <xf numFmtId="165" fontId="0" fillId="6" borderId="36" xfId="0" applyNumberFormat="1" applyFont="1" applyFill="1" applyBorder="1" applyAlignment="1">
      <alignment horizontal="center" vertical="center" wrapText="1"/>
    </xf>
    <xf numFmtId="0" fontId="0" fillId="6" borderId="11" xfId="0" applyFont="1" applyFill="1" applyBorder="1" applyAlignment="1">
      <alignment horizontal="center" vertical="center" wrapText="1"/>
    </xf>
    <xf numFmtId="0" fontId="0" fillId="6" borderId="45" xfId="0" applyFont="1" applyFill="1" applyBorder="1" applyAlignment="1">
      <alignment horizontal="center" vertical="center"/>
    </xf>
    <xf numFmtId="165" fontId="0" fillId="6" borderId="42" xfId="0" applyNumberFormat="1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42" fillId="6" borderId="27" xfId="0" applyFont="1" applyFill="1" applyBorder="1" applyAlignment="1">
      <alignment horizontal="center" vertical="center" wrapText="1"/>
    </xf>
    <xf numFmtId="165" fontId="0" fillId="6" borderId="28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42" fillId="6" borderId="3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center" vertical="center" wrapText="1"/>
    </xf>
    <xf numFmtId="0" fontId="42" fillId="6" borderId="40" xfId="0" applyFont="1" applyFill="1" applyBorder="1" applyAlignment="1">
      <alignment horizontal="center" vertical="center" wrapText="1"/>
    </xf>
    <xf numFmtId="0" fontId="17" fillId="6" borderId="34" xfId="0" applyFont="1" applyFill="1" applyBorder="1" applyAlignment="1">
      <alignment horizontal="center" vertical="center" wrapText="1"/>
    </xf>
    <xf numFmtId="0" fontId="42" fillId="6" borderId="45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6" borderId="0" xfId="0" applyFont="1" applyFill="1"/>
    <xf numFmtId="0" fontId="43" fillId="6" borderId="0" xfId="0" applyFont="1" applyFill="1" applyBorder="1"/>
    <xf numFmtId="0" fontId="5" fillId="0" borderId="0" xfId="0" applyFont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6" borderId="0" xfId="0" applyFont="1" applyFill="1" applyAlignment="1">
      <alignment horizontal="left"/>
    </xf>
    <xf numFmtId="0" fontId="0" fillId="6" borderId="31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 textRotation="90" wrapText="1"/>
    </xf>
    <xf numFmtId="0" fontId="0" fillId="0" borderId="19" xfId="0" applyBorder="1"/>
    <xf numFmtId="0" fontId="40" fillId="6" borderId="0" xfId="0" applyFont="1" applyFill="1"/>
    <xf numFmtId="0" fontId="0" fillId="9" borderId="52" xfId="0" applyFill="1" applyBorder="1"/>
    <xf numFmtId="0" fontId="3" fillId="4" borderId="9" xfId="0" applyFont="1" applyFill="1" applyBorder="1" applyAlignment="1">
      <alignment horizontal="center"/>
    </xf>
    <xf numFmtId="0" fontId="0" fillId="9" borderId="0" xfId="0" applyFill="1" applyBorder="1"/>
    <xf numFmtId="2" fontId="1" fillId="3" borderId="29" xfId="0" applyNumberFormat="1" applyFont="1" applyFill="1" applyBorder="1"/>
    <xf numFmtId="2" fontId="23" fillId="0" borderId="16" xfId="0" applyNumberFormat="1" applyFont="1" applyBorder="1"/>
    <xf numFmtId="0" fontId="6" fillId="6" borderId="0" xfId="0" applyFont="1" applyFill="1" applyBorder="1" applyAlignment="1">
      <alignment horizontal="center"/>
    </xf>
    <xf numFmtId="1" fontId="12" fillId="6" borderId="0" xfId="0" applyNumberFormat="1" applyFont="1" applyFill="1" applyBorder="1"/>
    <xf numFmtId="165" fontId="22" fillId="3" borderId="1" xfId="0" applyNumberFormat="1" applyFont="1" applyFill="1" applyBorder="1" applyAlignment="1">
      <alignment horizontal="center" vertical="center"/>
    </xf>
    <xf numFmtId="2" fontId="22" fillId="4" borderId="1" xfId="0" applyNumberFormat="1" applyFont="1" applyFill="1" applyBorder="1"/>
    <xf numFmtId="165" fontId="22" fillId="5" borderId="1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14" fontId="1" fillId="6" borderId="0" xfId="0" applyNumberFormat="1" applyFont="1" applyFill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6" fillId="0" borderId="0" xfId="0" applyFont="1"/>
    <xf numFmtId="0" fontId="46" fillId="9" borderId="0" xfId="0" applyFont="1" applyFill="1"/>
    <xf numFmtId="0" fontId="0" fillId="0" borderId="1" xfId="0" applyBorder="1"/>
    <xf numFmtId="0" fontId="43" fillId="6" borderId="0" xfId="0" applyFont="1" applyFill="1" applyBorder="1" applyAlignment="1">
      <alignment horizontal="left"/>
    </xf>
    <xf numFmtId="0" fontId="2" fillId="0" borderId="1" xfId="0" applyFont="1" applyBorder="1"/>
    <xf numFmtId="0" fontId="11" fillId="5" borderId="6" xfId="0" applyFont="1" applyFill="1" applyBorder="1" applyAlignment="1">
      <alignment textRotation="90"/>
    </xf>
    <xf numFmtId="0" fontId="26" fillId="6" borderId="0" xfId="0" applyFont="1" applyFill="1"/>
    <xf numFmtId="2" fontId="23" fillId="6" borderId="1" xfId="0" applyNumberFormat="1" applyFont="1" applyFill="1" applyBorder="1"/>
    <xf numFmtId="0" fontId="24" fillId="6" borderId="1" xfId="0" applyFont="1" applyFill="1" applyBorder="1"/>
    <xf numFmtId="2" fontId="27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center"/>
    </xf>
    <xf numFmtId="2" fontId="21" fillId="6" borderId="1" xfId="0" applyNumberFormat="1" applyFont="1" applyFill="1" applyBorder="1"/>
    <xf numFmtId="1" fontId="12" fillId="6" borderId="1" xfId="0" applyNumberFormat="1" applyFont="1" applyFill="1" applyBorder="1"/>
    <xf numFmtId="166" fontId="22" fillId="6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6" borderId="0" xfId="0" applyFont="1" applyFill="1" applyBorder="1"/>
    <xf numFmtId="2" fontId="21" fillId="0" borderId="0" xfId="0" applyNumberFormat="1" applyFont="1" applyBorder="1"/>
    <xf numFmtId="0" fontId="0" fillId="6" borderId="1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0" fillId="6" borderId="37" xfId="0" applyFont="1" applyFill="1" applyBorder="1" applyAlignment="1">
      <alignment horizontal="center" vertical="center"/>
    </xf>
    <xf numFmtId="0" fontId="0" fillId="6" borderId="34" xfId="0" applyFont="1" applyFill="1" applyBorder="1" applyAlignment="1">
      <alignment horizontal="center" vertical="center"/>
    </xf>
    <xf numFmtId="0" fontId="0" fillId="0" borderId="1" xfId="0" applyBorder="1"/>
    <xf numFmtId="2" fontId="22" fillId="6" borderId="1" xfId="0" applyNumberFormat="1" applyFont="1" applyFill="1" applyBorder="1"/>
    <xf numFmtId="0" fontId="7" fillId="6" borderId="1" xfId="0" applyFont="1" applyFill="1" applyBorder="1" applyAlignment="1">
      <alignment horizontal="center"/>
    </xf>
    <xf numFmtId="2" fontId="12" fillId="6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47" fillId="0" borderId="0" xfId="0" applyFont="1"/>
    <xf numFmtId="0" fontId="47" fillId="0" borderId="0" xfId="0" applyFont="1" applyAlignment="1"/>
    <xf numFmtId="0" fontId="48" fillId="6" borderId="19" xfId="0" applyFont="1" applyFill="1" applyBorder="1" applyAlignment="1">
      <alignment wrapText="1"/>
    </xf>
    <xf numFmtId="0" fontId="33" fillId="6" borderId="0" xfId="0" applyFont="1" applyFill="1" applyBorder="1" applyAlignment="1"/>
    <xf numFmtId="0" fontId="7" fillId="1" borderId="6" xfId="0" applyFont="1" applyFill="1" applyBorder="1" applyAlignment="1">
      <alignment horizontal="center" vertical="center" wrapText="1"/>
    </xf>
    <xf numFmtId="0" fontId="7" fillId="1" borderId="52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0" fontId="33" fillId="6" borderId="19" xfId="0" applyFont="1" applyFill="1" applyBorder="1" applyAlignment="1"/>
    <xf numFmtId="0" fontId="2" fillId="0" borderId="19" xfId="0" applyFont="1" applyBorder="1"/>
    <xf numFmtId="14" fontId="1" fillId="6" borderId="0" xfId="0" applyNumberFormat="1" applyFont="1" applyFill="1" applyBorder="1" applyAlignment="1"/>
    <xf numFmtId="0" fontId="43" fillId="6" borderId="0" xfId="0" applyFont="1" applyFill="1"/>
    <xf numFmtId="0" fontId="2" fillId="0" borderId="19" xfId="0" applyFont="1" applyBorder="1" applyAlignment="1">
      <alignment horizontal="center"/>
    </xf>
    <xf numFmtId="0" fontId="2" fillId="6" borderId="19" xfId="0" applyFont="1" applyFill="1" applyBorder="1" applyAlignment="1">
      <alignment wrapText="1"/>
    </xf>
    <xf numFmtId="2" fontId="2" fillId="6" borderId="19" xfId="0" applyNumberFormat="1" applyFont="1" applyFill="1" applyBorder="1" applyAlignment="1">
      <alignment horizontal="left" wrapText="1"/>
    </xf>
    <xf numFmtId="0" fontId="2" fillId="6" borderId="19" xfId="0" applyFont="1" applyFill="1" applyBorder="1" applyAlignment="1"/>
    <xf numFmtId="0" fontId="2" fillId="6" borderId="19" xfId="0" applyFont="1" applyFill="1" applyBorder="1"/>
    <xf numFmtId="0" fontId="42" fillId="6" borderId="65" xfId="0" applyFont="1" applyFill="1" applyBorder="1" applyAlignment="1">
      <alignment horizontal="center" vertical="center" wrapText="1"/>
    </xf>
    <xf numFmtId="0" fontId="42" fillId="6" borderId="67" xfId="0" applyFont="1" applyFill="1" applyBorder="1" applyAlignment="1">
      <alignment horizontal="center" vertical="center" wrapText="1"/>
    </xf>
    <xf numFmtId="165" fontId="0" fillId="6" borderId="64" xfId="0" applyNumberFormat="1" applyFont="1" applyFill="1" applyBorder="1" applyAlignment="1">
      <alignment horizontal="center" vertical="center" wrapText="1"/>
    </xf>
    <xf numFmtId="0" fontId="0" fillId="6" borderId="65" xfId="0" applyFont="1" applyFill="1" applyBorder="1" applyAlignment="1">
      <alignment horizontal="center" vertical="center" wrapText="1"/>
    </xf>
    <xf numFmtId="0" fontId="2" fillId="6" borderId="60" xfId="0" applyFont="1" applyFill="1" applyBorder="1" applyAlignment="1">
      <alignment vertical="center" textRotation="90" wrapText="1"/>
    </xf>
    <xf numFmtId="0" fontId="2" fillId="20" borderId="49" xfId="0" applyFont="1" applyFill="1" applyBorder="1" applyAlignment="1">
      <alignment horizontal="center" vertical="center"/>
    </xf>
    <xf numFmtId="0" fontId="2" fillId="21" borderId="13" xfId="0" applyFont="1" applyFill="1" applyBorder="1" applyAlignment="1">
      <alignment horizontal="center" vertical="center" wrapText="1"/>
    </xf>
    <xf numFmtId="0" fontId="2" fillId="21" borderId="68" xfId="0" applyFont="1" applyFill="1" applyBorder="1" applyAlignment="1">
      <alignment horizontal="center" vertical="center" wrapText="1"/>
    </xf>
    <xf numFmtId="0" fontId="2" fillId="21" borderId="57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/>
    </xf>
    <xf numFmtId="0" fontId="0" fillId="6" borderId="9" xfId="0" applyFont="1" applyFill="1" applyBorder="1" applyAlignment="1">
      <alignment horizontal="center" vertical="center"/>
    </xf>
    <xf numFmtId="0" fontId="0" fillId="6" borderId="71" xfId="0" applyFont="1" applyFill="1" applyBorder="1" applyAlignment="1">
      <alignment horizontal="center" vertical="center"/>
    </xf>
    <xf numFmtId="165" fontId="0" fillId="6" borderId="8" xfId="0" applyNumberFormat="1" applyFont="1" applyFill="1" applyBorder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vertical="center" textRotation="90" wrapText="1"/>
    </xf>
    <xf numFmtId="0" fontId="17" fillId="6" borderId="65" xfId="0" applyFont="1" applyFill="1" applyBorder="1" applyAlignment="1">
      <alignment horizontal="center" vertical="center" wrapText="1"/>
    </xf>
    <xf numFmtId="0" fontId="0" fillId="6" borderId="73" xfId="0" applyFont="1" applyFill="1" applyBorder="1" applyAlignment="1">
      <alignment horizontal="center" vertical="center" wrapText="1"/>
    </xf>
    <xf numFmtId="0" fontId="48" fillId="6" borderId="0" xfId="0" applyFont="1" applyFill="1" applyBorder="1" applyAlignment="1">
      <alignment wrapText="1"/>
    </xf>
    <xf numFmtId="0" fontId="16" fillId="0" borderId="0" xfId="0" applyFont="1" applyAlignment="1">
      <alignment horizontal="center"/>
    </xf>
    <xf numFmtId="14" fontId="2" fillId="0" borderId="0" xfId="0" applyNumberFormat="1" applyFont="1" applyAlignment="1"/>
    <xf numFmtId="14" fontId="22" fillId="6" borderId="0" xfId="0" applyNumberFormat="1" applyFont="1" applyFill="1" applyBorder="1" applyAlignment="1"/>
    <xf numFmtId="0" fontId="0" fillId="2" borderId="0" xfId="0" applyFill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5" fillId="0" borderId="0" xfId="0" applyFont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51" fillId="0" borderId="0" xfId="0" applyFont="1" applyAlignment="1">
      <alignment horizontal="centerContinuous"/>
    </xf>
    <xf numFmtId="0" fontId="50" fillId="0" borderId="0" xfId="0" applyFont="1" applyAlignment="1">
      <alignment horizontal="centerContinuous"/>
    </xf>
    <xf numFmtId="0" fontId="50" fillId="0" borderId="0" xfId="0" applyFont="1" applyAlignment="1"/>
    <xf numFmtId="0" fontId="52" fillId="0" borderId="0" xfId="0" applyFont="1" applyBorder="1" applyAlignment="1"/>
    <xf numFmtId="0" fontId="53" fillId="0" borderId="0" xfId="0" applyFont="1"/>
    <xf numFmtId="0" fontId="3" fillId="0" borderId="60" xfId="0" applyFont="1" applyBorder="1"/>
    <xf numFmtId="0" fontId="3" fillId="0" borderId="60" xfId="0" applyFont="1" applyBorder="1" applyAlignment="1"/>
    <xf numFmtId="0" fontId="54" fillId="0" borderId="0" xfId="0" applyFont="1"/>
    <xf numFmtId="0" fontId="9" fillId="0" borderId="0" xfId="0" applyFont="1"/>
    <xf numFmtId="0" fontId="0" fillId="0" borderId="74" xfId="0" applyBorder="1"/>
    <xf numFmtId="0" fontId="0" fillId="0" borderId="75" xfId="0" applyBorder="1"/>
    <xf numFmtId="0" fontId="3" fillId="0" borderId="0" xfId="0" applyFont="1" applyAlignment="1">
      <alignment horizontal="center"/>
    </xf>
    <xf numFmtId="0" fontId="51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/>
    <xf numFmtId="0" fontId="55" fillId="4" borderId="1" xfId="0" applyFont="1" applyFill="1" applyBorder="1" applyAlignment="1">
      <alignment horizontal="center" vertical="center"/>
    </xf>
    <xf numFmtId="0" fontId="56" fillId="0" borderId="1" xfId="0" applyFont="1" applyBorder="1" applyAlignment="1">
      <alignment horizontal="center"/>
    </xf>
    <xf numFmtId="49" fontId="56" fillId="0" borderId="1" xfId="0" applyNumberFormat="1" applyFont="1" applyBorder="1" applyAlignment="1"/>
    <xf numFmtId="0" fontId="55" fillId="0" borderId="0" xfId="0" applyFont="1" applyBorder="1" applyAlignment="1"/>
    <xf numFmtId="49" fontId="55" fillId="0" borderId="0" xfId="0" applyNumberFormat="1" applyFont="1" applyBorder="1" applyAlignment="1"/>
    <xf numFmtId="0" fontId="53" fillId="6" borderId="0" xfId="0" applyFont="1" applyFill="1"/>
    <xf numFmtId="49" fontId="56" fillId="6" borderId="1" xfId="0" applyNumberFormat="1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9" fontId="56" fillId="0" borderId="11" xfId="0" applyNumberFormat="1" applyFont="1" applyBorder="1" applyAlignment="1"/>
    <xf numFmtId="49" fontId="5" fillId="0" borderId="11" xfId="0" applyNumberFormat="1" applyFont="1" applyBorder="1" applyAlignment="1">
      <alignment horizontal="center"/>
    </xf>
    <xf numFmtId="49" fontId="56" fillId="0" borderId="65" xfId="0" applyNumberFormat="1" applyFont="1" applyBorder="1" applyAlignment="1"/>
    <xf numFmtId="49" fontId="5" fillId="0" borderId="65" xfId="0" applyNumberFormat="1" applyFont="1" applyBorder="1" applyAlignment="1">
      <alignment horizontal="center"/>
    </xf>
    <xf numFmtId="0" fontId="0" fillId="0" borderId="60" xfId="0" applyBorder="1"/>
    <xf numFmtId="0" fontId="0" fillId="0" borderId="18" xfId="0" applyBorder="1"/>
    <xf numFmtId="49" fontId="56" fillId="0" borderId="73" xfId="0" applyNumberFormat="1" applyFont="1" applyBorder="1" applyAlignment="1"/>
    <xf numFmtId="49" fontId="5" fillId="0" borderId="73" xfId="0" applyNumberFormat="1" applyFont="1" applyBorder="1" applyAlignment="1">
      <alignment horizontal="center"/>
    </xf>
    <xf numFmtId="49" fontId="56" fillId="6" borderId="11" xfId="0" applyNumberFormat="1" applyFont="1" applyFill="1" applyBorder="1" applyAlignment="1"/>
    <xf numFmtId="0" fontId="6" fillId="3" borderId="3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9" fontId="56" fillId="0" borderId="0" xfId="0" applyNumberFormat="1" applyFont="1" applyBorder="1" applyAlignment="1"/>
    <xf numFmtId="2" fontId="23" fillId="0" borderId="0" xfId="0" applyNumberFormat="1" applyFont="1" applyBorder="1"/>
    <xf numFmtId="0" fontId="24" fillId="0" borderId="0" xfId="0" applyFont="1" applyBorder="1"/>
    <xf numFmtId="2" fontId="22" fillId="0" borderId="0" xfId="0" applyNumberFormat="1" applyFont="1" applyBorder="1"/>
    <xf numFmtId="2" fontId="12" fillId="0" borderId="0" xfId="0" applyNumberFormat="1" applyFont="1" applyBorder="1"/>
    <xf numFmtId="2" fontId="57" fillId="3" borderId="1" xfId="0" applyNumberFormat="1" applyFont="1" applyFill="1" applyBorder="1" applyAlignment="1">
      <alignment vertical="center"/>
    </xf>
    <xf numFmtId="2" fontId="57" fillId="3" borderId="1" xfId="0" applyNumberFormat="1" applyFont="1" applyFill="1" applyBorder="1" applyAlignment="1">
      <alignment horizontal="center" vertical="center"/>
    </xf>
    <xf numFmtId="2" fontId="58" fillId="3" borderId="1" xfId="0" applyNumberFormat="1" applyFont="1" applyFill="1" applyBorder="1" applyAlignment="1">
      <alignment vertical="center"/>
    </xf>
    <xf numFmtId="2" fontId="58" fillId="3" borderId="1" xfId="0" applyNumberFormat="1" applyFont="1" applyFill="1" applyBorder="1" applyAlignment="1">
      <alignment horizontal="center" vertical="center"/>
    </xf>
    <xf numFmtId="1" fontId="22" fillId="6" borderId="1" xfId="0" applyNumberFormat="1" applyFont="1" applyFill="1" applyBorder="1"/>
    <xf numFmtId="1" fontId="22" fillId="0" borderId="1" xfId="0" applyNumberFormat="1" applyFont="1" applyBorder="1"/>
    <xf numFmtId="14" fontId="2" fillId="0" borderId="0" xfId="0" applyNumberFormat="1" applyFont="1" applyAlignment="1">
      <alignment horizontal="center"/>
    </xf>
    <xf numFmtId="0" fontId="6" fillId="2" borderId="30" xfId="0" applyFont="1" applyFill="1" applyBorder="1" applyAlignment="1">
      <alignment horizontal="center"/>
    </xf>
    <xf numFmtId="49" fontId="56" fillId="2" borderId="1" xfId="0" applyNumberFormat="1" applyFont="1" applyFill="1" applyBorder="1" applyAlignment="1"/>
    <xf numFmtId="2" fontId="23" fillId="2" borderId="1" xfId="0" applyNumberFormat="1" applyFont="1" applyFill="1" applyBorder="1"/>
    <xf numFmtId="0" fontId="24" fillId="2" borderId="1" xfId="0" applyFont="1" applyFill="1" applyBorder="1"/>
    <xf numFmtId="2" fontId="22" fillId="2" borderId="1" xfId="0" applyNumberFormat="1" applyFont="1" applyFill="1" applyBorder="1"/>
    <xf numFmtId="0" fontId="23" fillId="2" borderId="1" xfId="0" applyFont="1" applyFill="1" applyBorder="1"/>
    <xf numFmtId="2" fontId="27" fillId="2" borderId="1" xfId="0" applyNumberFormat="1" applyFont="1" applyFill="1" applyBorder="1" applyAlignment="1">
      <alignment vertical="center"/>
    </xf>
    <xf numFmtId="1" fontId="22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1" fontId="12" fillId="2" borderId="1" xfId="0" applyNumberFormat="1" applyFont="1" applyFill="1" applyBorder="1"/>
    <xf numFmtId="2" fontId="21" fillId="2" borderId="1" xfId="0" applyNumberFormat="1" applyFont="1" applyFill="1" applyBorder="1"/>
    <xf numFmtId="0" fontId="22" fillId="2" borderId="1" xfId="0" applyFont="1" applyFill="1" applyBorder="1"/>
    <xf numFmtId="2" fontId="12" fillId="2" borderId="1" xfId="0" applyNumberFormat="1" applyFont="1" applyFill="1" applyBorder="1"/>
    <xf numFmtId="2" fontId="23" fillId="2" borderId="16" xfId="0" applyNumberFormat="1" applyFont="1" applyFill="1" applyBorder="1"/>
    <xf numFmtId="0" fontId="7" fillId="2" borderId="1" xfId="0" applyFont="1" applyFill="1" applyBorder="1" applyAlignment="1">
      <alignment horizontal="center"/>
    </xf>
    <xf numFmtId="2" fontId="57" fillId="2" borderId="1" xfId="0" applyNumberFormat="1" applyFont="1" applyFill="1" applyBorder="1" applyAlignment="1">
      <alignment vertical="center"/>
    </xf>
    <xf numFmtId="2" fontId="57" fillId="2" borderId="1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10" fillId="12" borderId="46" xfId="0" applyFont="1" applyFill="1" applyBorder="1" applyAlignment="1">
      <alignment horizontal="center" textRotation="90"/>
    </xf>
    <xf numFmtId="0" fontId="10" fillId="12" borderId="76" xfId="0" applyFont="1" applyFill="1" applyBorder="1" applyAlignment="1">
      <alignment horizontal="center" textRotation="90"/>
    </xf>
    <xf numFmtId="0" fontId="10" fillId="12" borderId="47" xfId="0" applyFont="1" applyFill="1" applyBorder="1" applyAlignment="1">
      <alignment horizontal="center" textRotation="90"/>
    </xf>
    <xf numFmtId="0" fontId="10" fillId="13" borderId="46" xfId="0" applyFont="1" applyFill="1" applyBorder="1" applyAlignment="1">
      <alignment horizontal="center" textRotation="90"/>
    </xf>
    <xf numFmtId="0" fontId="10" fillId="13" borderId="76" xfId="0" applyFont="1" applyFill="1" applyBorder="1" applyAlignment="1">
      <alignment horizontal="center" textRotation="90"/>
    </xf>
    <xf numFmtId="0" fontId="10" fillId="13" borderId="47" xfId="0" applyFont="1" applyFill="1" applyBorder="1" applyAlignment="1">
      <alignment horizontal="center" textRotation="90"/>
    </xf>
    <xf numFmtId="0" fontId="11" fillId="3" borderId="46" xfId="0" applyFont="1" applyFill="1" applyBorder="1" applyAlignment="1">
      <alignment horizontal="center" textRotation="90"/>
    </xf>
    <xf numFmtId="0" fontId="11" fillId="3" borderId="76" xfId="0" applyFont="1" applyFill="1" applyBorder="1" applyAlignment="1">
      <alignment horizontal="center" textRotation="90"/>
    </xf>
    <xf numFmtId="0" fontId="11" fillId="3" borderId="47" xfId="0" applyFont="1" applyFill="1" applyBorder="1" applyAlignment="1">
      <alignment horizontal="center" textRotation="90"/>
    </xf>
    <xf numFmtId="0" fontId="11" fillId="17" borderId="46" xfId="0" applyFont="1" applyFill="1" applyBorder="1" applyAlignment="1">
      <alignment horizontal="center" vertical="center" textRotation="90"/>
    </xf>
    <xf numFmtId="0" fontId="11" fillId="17" borderId="76" xfId="0" applyFont="1" applyFill="1" applyBorder="1" applyAlignment="1">
      <alignment horizontal="center" vertical="center" textRotation="90"/>
    </xf>
    <xf numFmtId="0" fontId="11" fillId="17" borderId="47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center" vertical="center" textRotation="90"/>
    </xf>
    <xf numFmtId="0" fontId="11" fillId="2" borderId="76" xfId="0" applyFont="1" applyFill="1" applyBorder="1" applyAlignment="1">
      <alignment horizontal="center" vertical="center" textRotation="90"/>
    </xf>
    <xf numFmtId="0" fontId="11" fillId="2" borderId="47" xfId="0" applyFont="1" applyFill="1" applyBorder="1" applyAlignment="1">
      <alignment horizontal="center" vertical="center" textRotation="90"/>
    </xf>
    <xf numFmtId="0" fontId="11" fillId="18" borderId="46" xfId="0" applyFont="1" applyFill="1" applyBorder="1" applyAlignment="1">
      <alignment horizontal="center" vertical="center" textRotation="90"/>
    </xf>
    <xf numFmtId="0" fontId="11" fillId="18" borderId="76" xfId="0" applyFont="1" applyFill="1" applyBorder="1" applyAlignment="1">
      <alignment horizontal="center" vertical="center" textRotation="90"/>
    </xf>
    <xf numFmtId="0" fontId="11" fillId="18" borderId="47" xfId="0" applyFont="1" applyFill="1" applyBorder="1" applyAlignment="1">
      <alignment horizontal="center" vertical="center" textRotation="90"/>
    </xf>
    <xf numFmtId="0" fontId="11" fillId="5" borderId="76" xfId="0" applyFont="1" applyFill="1" applyBorder="1" applyAlignment="1">
      <alignment horizontal="center" textRotation="90"/>
    </xf>
    <xf numFmtId="0" fontId="10" fillId="11" borderId="46" xfId="0" applyFont="1" applyFill="1" applyBorder="1" applyAlignment="1">
      <alignment horizontal="center" textRotation="90"/>
    </xf>
    <xf numFmtId="0" fontId="10" fillId="11" borderId="76" xfId="0" applyFont="1" applyFill="1" applyBorder="1" applyAlignment="1">
      <alignment horizontal="center" textRotation="90"/>
    </xf>
    <xf numFmtId="0" fontId="10" fillId="11" borderId="47" xfId="0" applyFont="1" applyFill="1" applyBorder="1" applyAlignment="1">
      <alignment horizontal="center" textRotation="90"/>
    </xf>
    <xf numFmtId="0" fontId="10" fillId="10" borderId="46" xfId="0" applyFont="1" applyFill="1" applyBorder="1" applyAlignment="1">
      <alignment horizontal="center" textRotation="90"/>
    </xf>
    <xf numFmtId="0" fontId="10" fillId="10" borderId="76" xfId="0" applyFont="1" applyFill="1" applyBorder="1" applyAlignment="1">
      <alignment horizontal="center" textRotation="90"/>
    </xf>
    <xf numFmtId="0" fontId="10" fillId="10" borderId="47" xfId="0" applyFont="1" applyFill="1" applyBorder="1" applyAlignment="1">
      <alignment horizontal="center" textRotation="90"/>
    </xf>
    <xf numFmtId="14" fontId="23" fillId="6" borderId="0" xfId="0" applyNumberFormat="1" applyFont="1" applyFill="1" applyBorder="1" applyAlignment="1">
      <alignment horizontal="left"/>
    </xf>
    <xf numFmtId="0" fontId="10" fillId="3" borderId="0" xfId="0" applyFont="1" applyFill="1" applyAlignment="1">
      <alignment horizontal="center" vertical="center"/>
    </xf>
    <xf numFmtId="2" fontId="23" fillId="6" borderId="0" xfId="0" applyNumberFormat="1" applyFont="1" applyFill="1" applyBorder="1" applyAlignment="1">
      <alignment horizontal="right"/>
    </xf>
    <xf numFmtId="14" fontId="22" fillId="6" borderId="0" xfId="0" applyNumberFormat="1" applyFont="1" applyFill="1" applyBorder="1" applyAlignment="1">
      <alignment horizontal="left"/>
    </xf>
    <xf numFmtId="0" fontId="14" fillId="5" borderId="1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14" fontId="22" fillId="6" borderId="0" xfId="0" applyNumberFormat="1" applyFont="1" applyFill="1" applyBorder="1" applyAlignment="1">
      <alignment horizontal="center"/>
    </xf>
    <xf numFmtId="0" fontId="50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14" fontId="1" fillId="6" borderId="0" xfId="0" applyNumberFormat="1" applyFont="1" applyFill="1" applyBorder="1" applyAlignment="1">
      <alignment horizontal="left"/>
    </xf>
    <xf numFmtId="0" fontId="2" fillId="6" borderId="19" xfId="0" applyFont="1" applyFill="1" applyBorder="1" applyAlignment="1">
      <alignment horizontal="center" wrapText="1"/>
    </xf>
    <xf numFmtId="0" fontId="31" fillId="14" borderId="46" xfId="0" applyFont="1" applyFill="1" applyBorder="1" applyAlignment="1">
      <alignment horizontal="center" vertical="center"/>
    </xf>
    <xf numFmtId="0" fontId="31" fillId="14" borderId="52" xfId="0" applyFont="1" applyFill="1" applyBorder="1" applyAlignment="1">
      <alignment horizontal="center" vertical="center"/>
    </xf>
    <xf numFmtId="0" fontId="31" fillId="14" borderId="7" xfId="0" applyFont="1" applyFill="1" applyBorder="1" applyAlignment="1">
      <alignment horizontal="center" vertical="center"/>
    </xf>
    <xf numFmtId="0" fontId="31" fillId="14" borderId="47" xfId="0" applyFont="1" applyFill="1" applyBorder="1" applyAlignment="1">
      <alignment horizontal="center" vertical="center"/>
    </xf>
    <xf numFmtId="0" fontId="31" fillId="14" borderId="60" xfId="0" applyFont="1" applyFill="1" applyBorder="1" applyAlignment="1">
      <alignment horizontal="center" vertical="center"/>
    </xf>
    <xf numFmtId="0" fontId="31" fillId="14" borderId="48" xfId="0" applyFont="1" applyFill="1" applyBorder="1" applyAlignment="1">
      <alignment horizontal="center" vertical="center"/>
    </xf>
    <xf numFmtId="0" fontId="2" fillId="14" borderId="46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17" fillId="6" borderId="70" xfId="0" applyFont="1" applyFill="1" applyBorder="1" applyAlignment="1">
      <alignment horizontal="left" vertical="center" wrapText="1"/>
    </xf>
    <xf numFmtId="0" fontId="17" fillId="6" borderId="9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44" xfId="0" applyFont="1" applyFill="1" applyBorder="1" applyAlignment="1">
      <alignment horizontal="left" vertical="center" wrapText="1"/>
    </xf>
    <xf numFmtId="0" fontId="17" fillId="6" borderId="34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17" fillId="6" borderId="5" xfId="0" applyFont="1" applyFill="1" applyBorder="1" applyAlignment="1">
      <alignment horizontal="left" vertical="center" wrapText="1"/>
    </xf>
    <xf numFmtId="0" fontId="17" fillId="6" borderId="39" xfId="0" applyFont="1" applyFill="1" applyBorder="1" applyAlignment="1">
      <alignment horizontal="left" vertical="center" wrapText="1"/>
    </xf>
    <xf numFmtId="0" fontId="17" fillId="6" borderId="37" xfId="0" applyFont="1" applyFill="1" applyBorder="1" applyAlignment="1">
      <alignment horizontal="left" vertical="center" wrapText="1"/>
    </xf>
    <xf numFmtId="0" fontId="17" fillId="6" borderId="25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165" fontId="1" fillId="6" borderId="11" xfId="0" applyNumberFormat="1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165" fontId="1" fillId="6" borderId="5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left"/>
    </xf>
    <xf numFmtId="0" fontId="2" fillId="6" borderId="0" xfId="0" applyFont="1" applyFill="1" applyAlignment="1">
      <alignment horizontal="center"/>
    </xf>
    <xf numFmtId="0" fontId="49" fillId="6" borderId="19" xfId="0" applyFont="1" applyFill="1" applyBorder="1" applyAlignment="1">
      <alignment horizontal="left" wrapText="1"/>
    </xf>
    <xf numFmtId="0" fontId="4" fillId="6" borderId="0" xfId="0" applyFont="1" applyFill="1" applyAlignment="1">
      <alignment horizontal="center" vertical="center" wrapText="1"/>
    </xf>
    <xf numFmtId="0" fontId="3" fillId="21" borderId="49" xfId="0" applyFont="1" applyFill="1" applyBorder="1" applyAlignment="1">
      <alignment horizontal="center" vertical="center"/>
    </xf>
    <xf numFmtId="0" fontId="3" fillId="21" borderId="13" xfId="0" applyFont="1" applyFill="1" applyBorder="1" applyAlignment="1">
      <alignment horizontal="center" vertical="center"/>
    </xf>
    <xf numFmtId="0" fontId="3" fillId="20" borderId="57" xfId="0" applyFont="1" applyFill="1" applyBorder="1" applyAlignment="1">
      <alignment horizontal="center" vertical="center"/>
    </xf>
    <xf numFmtId="0" fontId="3" fillId="20" borderId="58" xfId="0" applyFont="1" applyFill="1" applyBorder="1" applyAlignment="1">
      <alignment horizontal="center" vertical="center"/>
    </xf>
    <xf numFmtId="0" fontId="49" fillId="6" borderId="19" xfId="0" applyFont="1" applyFill="1" applyBorder="1" applyAlignment="1">
      <alignment horizontal="center" wrapText="1"/>
    </xf>
    <xf numFmtId="0" fontId="12" fillId="14" borderId="6" xfId="0" applyFont="1" applyFill="1" applyBorder="1" applyAlignment="1">
      <alignment horizontal="center" vertical="center" textRotation="90"/>
    </xf>
    <xf numFmtId="0" fontId="12" fillId="14" borderId="50" xfId="0" applyFont="1" applyFill="1" applyBorder="1" applyAlignment="1">
      <alignment horizontal="center" vertical="center" textRotation="90"/>
    </xf>
    <xf numFmtId="0" fontId="2" fillId="0" borderId="5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19" borderId="59" xfId="0" applyFont="1" applyFill="1" applyBorder="1" applyAlignment="1">
      <alignment horizontal="center" vertical="center"/>
    </xf>
    <xf numFmtId="0" fontId="2" fillId="19" borderId="18" xfId="0" applyFont="1" applyFill="1" applyBorder="1" applyAlignment="1">
      <alignment horizontal="center" vertical="center"/>
    </xf>
    <xf numFmtId="0" fontId="2" fillId="19" borderId="15" xfId="0" applyFont="1" applyFill="1" applyBorder="1" applyAlignment="1">
      <alignment horizontal="center" vertical="center"/>
    </xf>
    <xf numFmtId="0" fontId="2" fillId="14" borderId="59" xfId="0" applyFont="1" applyFill="1" applyBorder="1" applyAlignment="1">
      <alignment horizontal="center"/>
    </xf>
    <xf numFmtId="0" fontId="2" fillId="14" borderId="18" xfId="0" applyFont="1" applyFill="1" applyBorder="1" applyAlignment="1">
      <alignment horizontal="center"/>
    </xf>
    <xf numFmtId="0" fontId="2" fillId="14" borderId="15" xfId="0" applyFont="1" applyFill="1" applyBorder="1" applyAlignment="1">
      <alignment horizontal="center"/>
    </xf>
    <xf numFmtId="0" fontId="2" fillId="0" borderId="5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right" vertical="center"/>
    </xf>
    <xf numFmtId="0" fontId="36" fillId="6" borderId="0" xfId="0" applyFont="1" applyFill="1" applyAlignment="1">
      <alignment horizontal="right" vertical="center"/>
    </xf>
    <xf numFmtId="0" fontId="35" fillId="6" borderId="20" xfId="0" applyFont="1" applyFill="1" applyBorder="1" applyAlignment="1">
      <alignment horizontal="center" vertical="center"/>
    </xf>
    <xf numFmtId="0" fontId="35" fillId="6" borderId="21" xfId="0" applyFont="1" applyFill="1" applyBorder="1" applyAlignment="1">
      <alignment horizontal="center" vertical="center"/>
    </xf>
    <xf numFmtId="0" fontId="35" fillId="6" borderId="23" xfId="0" applyFont="1" applyFill="1" applyBorder="1" applyAlignment="1">
      <alignment horizontal="center" vertical="center"/>
    </xf>
    <xf numFmtId="0" fontId="35" fillId="6" borderId="24" xfId="0" applyFont="1" applyFill="1" applyBorder="1" applyAlignment="1">
      <alignment horizontal="center" vertical="center"/>
    </xf>
    <xf numFmtId="0" fontId="34" fillId="6" borderId="22" xfId="0" applyFont="1" applyFill="1" applyBorder="1" applyAlignment="1">
      <alignment horizontal="left" vertical="center"/>
    </xf>
    <xf numFmtId="0" fontId="38" fillId="6" borderId="0" xfId="4" applyFont="1" applyFill="1" applyBorder="1" applyAlignment="1" applyProtection="1">
      <alignment horizontal="center" vertical="center"/>
    </xf>
    <xf numFmtId="14" fontId="2" fillId="6" borderId="0" xfId="0" applyNumberFormat="1" applyFont="1" applyFill="1" applyAlignment="1">
      <alignment horizontal="center"/>
    </xf>
    <xf numFmtId="0" fontId="5" fillId="6" borderId="7" xfId="0" applyFont="1" applyFill="1" applyBorder="1" applyAlignment="1">
      <alignment horizontal="center" vertical="center" textRotation="90" wrapText="1"/>
    </xf>
    <xf numFmtId="0" fontId="5" fillId="6" borderId="12" xfId="0" applyFont="1" applyFill="1" applyBorder="1" applyAlignment="1">
      <alignment horizontal="center" vertical="center" textRotation="90" wrapText="1"/>
    </xf>
    <xf numFmtId="0" fontId="5" fillId="6" borderId="48" xfId="0" applyFont="1" applyFill="1" applyBorder="1" applyAlignment="1">
      <alignment horizontal="center" vertical="center" textRotation="90" wrapText="1"/>
    </xf>
    <xf numFmtId="165" fontId="1" fillId="6" borderId="13" xfId="0" applyNumberFormat="1" applyFont="1" applyFill="1" applyBorder="1" applyAlignment="1">
      <alignment horizontal="center" vertical="center" wrapText="1"/>
    </xf>
    <xf numFmtId="165" fontId="1" fillId="6" borderId="31" xfId="0" applyNumberFormat="1" applyFont="1" applyFill="1" applyBorder="1" applyAlignment="1">
      <alignment horizontal="center" vertical="center" wrapText="1"/>
    </xf>
    <xf numFmtId="165" fontId="1" fillId="6" borderId="35" xfId="0" applyNumberFormat="1" applyFont="1" applyFill="1" applyBorder="1" applyAlignment="1">
      <alignment horizontal="center" vertical="center" wrapText="1"/>
    </xf>
    <xf numFmtId="0" fontId="0" fillId="6" borderId="9" xfId="0" applyNumberFormat="1" applyFill="1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center" vertical="center" wrapText="1"/>
    </xf>
    <xf numFmtId="0" fontId="0" fillId="6" borderId="34" xfId="0" applyNumberFormat="1" applyFont="1" applyFill="1" applyBorder="1" applyAlignment="1">
      <alignment horizontal="center" vertical="center" wrapText="1"/>
    </xf>
    <xf numFmtId="165" fontId="1" fillId="6" borderId="41" xfId="0" applyNumberFormat="1" applyFont="1" applyFill="1" applyBorder="1" applyAlignment="1">
      <alignment horizontal="center" vertical="center" wrapText="1"/>
    </xf>
    <xf numFmtId="0" fontId="0" fillId="6" borderId="11" xfId="0" applyNumberFormat="1" applyFill="1" applyBorder="1" applyAlignment="1">
      <alignment horizontal="center" vertical="center" wrapText="1"/>
    </xf>
    <xf numFmtId="0" fontId="0" fillId="6" borderId="37" xfId="0" applyNumberFormat="1" applyFill="1" applyBorder="1" applyAlignment="1">
      <alignment horizontal="center" vertical="center" wrapText="1"/>
    </xf>
    <xf numFmtId="0" fontId="0" fillId="6" borderId="65" xfId="0" applyNumberFormat="1" applyFont="1" applyFill="1" applyBorder="1" applyAlignment="1">
      <alignment horizontal="center" vertical="center" wrapText="1"/>
    </xf>
    <xf numFmtId="165" fontId="1" fillId="6" borderId="6" xfId="0" applyNumberFormat="1" applyFont="1" applyFill="1" applyBorder="1" applyAlignment="1">
      <alignment horizontal="center" vertical="center"/>
    </xf>
    <xf numFmtId="165" fontId="1" fillId="6" borderId="50" xfId="0" applyNumberFormat="1" applyFont="1" applyFill="1" applyBorder="1" applyAlignment="1">
      <alignment horizontal="center" vertical="center"/>
    </xf>
    <xf numFmtId="165" fontId="1" fillId="6" borderId="53" xfId="0" applyNumberFormat="1" applyFont="1" applyFill="1" applyBorder="1" applyAlignment="1">
      <alignment horizontal="center" vertical="center"/>
    </xf>
    <xf numFmtId="164" fontId="1" fillId="6" borderId="72" xfId="0" applyNumberFormat="1" applyFont="1" applyFill="1" applyBorder="1" applyAlignment="1">
      <alignment horizontal="center" vertical="center"/>
    </xf>
    <xf numFmtId="164" fontId="1" fillId="6" borderId="51" xfId="0" applyNumberFormat="1" applyFont="1" applyFill="1" applyBorder="1" applyAlignment="1">
      <alignment horizontal="center" vertical="center"/>
    </xf>
    <xf numFmtId="164" fontId="1" fillId="6" borderId="5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textRotation="90" wrapText="1"/>
    </xf>
    <xf numFmtId="0" fontId="2" fillId="6" borderId="50" xfId="0" applyFont="1" applyFill="1" applyBorder="1" applyAlignment="1">
      <alignment horizontal="center" vertical="center" textRotation="90" wrapText="1"/>
    </xf>
    <xf numFmtId="0" fontId="2" fillId="6" borderId="53" xfId="0" applyFont="1" applyFill="1" applyBorder="1" applyAlignment="1">
      <alignment horizontal="center" vertical="center" textRotation="90" wrapText="1"/>
    </xf>
    <xf numFmtId="0" fontId="5" fillId="6" borderId="52" xfId="0" applyFont="1" applyFill="1" applyBorder="1" applyAlignment="1">
      <alignment horizontal="center" vertical="center" textRotation="90" wrapText="1"/>
    </xf>
    <xf numFmtId="0" fontId="5" fillId="6" borderId="0" xfId="0" applyFont="1" applyFill="1" applyBorder="1" applyAlignment="1">
      <alignment horizontal="center" vertical="center" textRotation="90" wrapText="1"/>
    </xf>
    <xf numFmtId="0" fontId="5" fillId="6" borderId="60" xfId="0" applyFont="1" applyFill="1" applyBorder="1" applyAlignment="1">
      <alignment horizontal="center" vertical="center" textRotation="90" wrapText="1"/>
    </xf>
    <xf numFmtId="165" fontId="1" fillId="6" borderId="71" xfId="0" applyNumberFormat="1" applyFont="1" applyFill="1" applyBorder="1" applyAlignment="1">
      <alignment horizontal="center" vertical="center"/>
    </xf>
    <xf numFmtId="165" fontId="1" fillId="6" borderId="30" xfId="0" applyNumberFormat="1" applyFont="1" applyFill="1" applyBorder="1" applyAlignment="1">
      <alignment horizontal="center" vertical="center"/>
    </xf>
    <xf numFmtId="165" fontId="1" fillId="6" borderId="67" xfId="0" applyNumberFormat="1" applyFont="1" applyFill="1" applyBorder="1" applyAlignment="1">
      <alignment horizontal="center" vertical="center"/>
    </xf>
    <xf numFmtId="0" fontId="41" fillId="14" borderId="69" xfId="0" applyFont="1" applyFill="1" applyBorder="1" applyAlignment="1">
      <alignment horizontal="center" vertical="center" textRotation="90"/>
    </xf>
    <xf numFmtId="0" fontId="41" fillId="14" borderId="62" xfId="0" applyFont="1" applyFill="1" applyBorder="1" applyAlignment="1">
      <alignment horizontal="center" vertical="center" textRotation="90"/>
    </xf>
    <xf numFmtId="0" fontId="41" fillId="14" borderId="63" xfId="0" applyFont="1" applyFill="1" applyBorder="1" applyAlignment="1">
      <alignment horizontal="center" vertical="center" textRotation="90"/>
    </xf>
    <xf numFmtId="0" fontId="1" fillId="16" borderId="8" xfId="0" applyFont="1" applyFill="1" applyBorder="1" applyAlignment="1">
      <alignment horizontal="center" vertical="center"/>
    </xf>
    <xf numFmtId="0" fontId="1" fillId="16" borderId="10" xfId="0" applyFont="1" applyFill="1" applyBorder="1" applyAlignment="1">
      <alignment horizontal="center" vertical="center"/>
    </xf>
    <xf numFmtId="0" fontId="1" fillId="16" borderId="32" xfId="0" applyFont="1" applyFill="1" applyBorder="1" applyAlignment="1">
      <alignment horizontal="center" vertical="center"/>
    </xf>
    <xf numFmtId="0" fontId="42" fillId="16" borderId="9" xfId="0" applyFont="1" applyFill="1" applyBorder="1" applyAlignment="1">
      <alignment horizontal="center" vertical="center" wrapText="1"/>
    </xf>
    <xf numFmtId="0" fontId="42" fillId="16" borderId="1" xfId="0" applyFont="1" applyFill="1" applyBorder="1" applyAlignment="1">
      <alignment horizontal="center" vertical="center" wrapText="1"/>
    </xf>
    <xf numFmtId="0" fontId="42" fillId="16" borderId="5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0" fillId="6" borderId="54" xfId="0" applyFont="1" applyFill="1" applyBorder="1" applyAlignment="1">
      <alignment horizontal="center" vertical="center"/>
    </xf>
    <xf numFmtId="0" fontId="0" fillId="6" borderId="29" xfId="0" applyFont="1" applyFill="1" applyBorder="1" applyAlignment="1">
      <alignment horizontal="center" vertical="center"/>
    </xf>
    <xf numFmtId="0" fontId="0" fillId="6" borderId="33" xfId="0" applyFont="1" applyFill="1" applyBorder="1" applyAlignment="1">
      <alignment horizontal="center" vertical="center"/>
    </xf>
    <xf numFmtId="0" fontId="1" fillId="16" borderId="28" xfId="0" applyFont="1" applyFill="1" applyBorder="1" applyAlignment="1">
      <alignment horizontal="center" vertical="center"/>
    </xf>
    <xf numFmtId="0" fontId="1" fillId="16" borderId="64" xfId="0" applyFont="1" applyFill="1" applyBorder="1" applyAlignment="1">
      <alignment horizontal="center" vertical="center"/>
    </xf>
    <xf numFmtId="0" fontId="42" fillId="16" borderId="11" xfId="0" applyFont="1" applyFill="1" applyBorder="1" applyAlignment="1">
      <alignment horizontal="center" vertical="center" wrapText="1"/>
    </xf>
    <xf numFmtId="0" fontId="42" fillId="16" borderId="65" xfId="0" applyFont="1" applyFill="1" applyBorder="1" applyAlignment="1">
      <alignment horizontal="center" vertical="center" wrapText="1"/>
    </xf>
    <xf numFmtId="0" fontId="0" fillId="6" borderId="11" xfId="0" applyFont="1" applyFill="1" applyBorder="1" applyAlignment="1">
      <alignment horizontal="center" vertical="center"/>
    </xf>
    <xf numFmtId="0" fontId="0" fillId="6" borderId="65" xfId="0" applyFont="1" applyFill="1" applyBorder="1" applyAlignment="1">
      <alignment horizontal="center" vertical="center"/>
    </xf>
    <xf numFmtId="0" fontId="0" fillId="6" borderId="26" xfId="0" applyFont="1" applyFill="1" applyBorder="1" applyAlignment="1">
      <alignment horizontal="center" vertical="center"/>
    </xf>
    <xf numFmtId="0" fontId="0" fillId="6" borderId="56" xfId="0" applyFont="1" applyFill="1" applyBorder="1" applyAlignment="1">
      <alignment horizontal="center" vertical="center"/>
    </xf>
    <xf numFmtId="0" fontId="1" fillId="16" borderId="36" xfId="0" applyFont="1" applyFill="1" applyBorder="1" applyAlignment="1">
      <alignment horizontal="center" vertical="center"/>
    </xf>
    <xf numFmtId="0" fontId="1" fillId="16" borderId="42" xfId="0" applyFont="1" applyFill="1" applyBorder="1" applyAlignment="1">
      <alignment horizontal="center" vertical="center"/>
    </xf>
    <xf numFmtId="0" fontId="42" fillId="16" borderId="37" xfId="0" applyFont="1" applyFill="1" applyBorder="1" applyAlignment="1">
      <alignment horizontal="center" vertical="center" wrapText="1"/>
    </xf>
    <xf numFmtId="0" fontId="42" fillId="16" borderId="34" xfId="0" applyFont="1" applyFill="1" applyBorder="1" applyAlignment="1">
      <alignment horizontal="center" vertical="center" wrapText="1"/>
    </xf>
    <xf numFmtId="0" fontId="0" fillId="6" borderId="37" xfId="0" applyFont="1" applyFill="1" applyBorder="1" applyAlignment="1">
      <alignment horizontal="center" vertical="center"/>
    </xf>
    <xf numFmtId="0" fontId="0" fillId="6" borderId="34" xfId="0" applyFont="1" applyFill="1" applyBorder="1" applyAlignment="1">
      <alignment horizontal="center" vertical="center"/>
    </xf>
    <xf numFmtId="0" fontId="0" fillId="6" borderId="38" xfId="0" applyFont="1" applyFill="1" applyBorder="1" applyAlignment="1">
      <alignment horizontal="center" vertical="center"/>
    </xf>
    <xf numFmtId="0" fontId="0" fillId="6" borderId="43" xfId="0" applyFont="1" applyFill="1" applyBorder="1" applyAlignment="1">
      <alignment horizontal="center" vertical="center"/>
    </xf>
    <xf numFmtId="0" fontId="41" fillId="14" borderId="61" xfId="0" applyFont="1" applyFill="1" applyBorder="1" applyAlignment="1">
      <alignment horizontal="center" vertical="center" textRotation="90"/>
    </xf>
    <xf numFmtId="165" fontId="1" fillId="6" borderId="65" xfId="0" applyNumberFormat="1" applyFont="1" applyFill="1" applyBorder="1" applyAlignment="1">
      <alignment horizontal="center" vertical="center" wrapText="1"/>
    </xf>
    <xf numFmtId="0" fontId="17" fillId="6" borderId="66" xfId="0" applyFont="1" applyFill="1" applyBorder="1" applyAlignment="1">
      <alignment horizontal="left" vertical="center" wrapText="1"/>
    </xf>
    <xf numFmtId="0" fontId="17" fillId="6" borderId="65" xfId="0" applyFont="1" applyFill="1" applyBorder="1" applyAlignment="1">
      <alignment horizontal="left" vertical="center" wrapText="1"/>
    </xf>
    <xf numFmtId="165" fontId="1" fillId="6" borderId="37" xfId="0" applyNumberFormat="1" applyFont="1" applyFill="1" applyBorder="1" applyAlignment="1">
      <alignment horizontal="center" vertical="center" wrapText="1"/>
    </xf>
    <xf numFmtId="165" fontId="1" fillId="6" borderId="34" xfId="0" applyNumberFormat="1" applyFont="1" applyFill="1" applyBorder="1" applyAlignment="1">
      <alignment horizontal="center" vertical="center" wrapText="1"/>
    </xf>
    <xf numFmtId="165" fontId="1" fillId="6" borderId="27" xfId="0" applyNumberFormat="1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/>
    </xf>
    <xf numFmtId="164" fontId="1" fillId="6" borderId="60" xfId="0" applyNumberFormat="1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/>
    </xf>
  </cellXfs>
  <cellStyles count="5">
    <cellStyle name="Lien hypertexte" xfId="4" builtinId="8"/>
    <cellStyle name="Normal" xfId="0" builtinId="0"/>
    <cellStyle name="Normal 2" xfId="2"/>
    <cellStyle name="Normal 2 2" xfId="1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9525</xdr:colOff>
      <xdr:row>7</xdr:row>
      <xdr:rowOff>2829</xdr:rowOff>
    </xdr:from>
    <xdr:ext cx="4171389" cy="907935"/>
    <xdr:sp macro="" textlink="">
      <xdr:nvSpPr>
        <xdr:cNvPr id="2" name="ZoneTexte 1"/>
        <xdr:cNvSpPr txBox="1"/>
      </xdr:nvSpPr>
      <xdr:spPr>
        <a:xfrm>
          <a:off x="10248900" y="1383954"/>
          <a:ext cx="4171389" cy="9079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3600">
              <a:latin typeface="+mj-lt"/>
            </a:rPr>
            <a:t>Semestre</a:t>
          </a:r>
          <a:r>
            <a:rPr lang="fr-FR" sz="7200">
              <a:latin typeface="+mj-lt"/>
            </a:rPr>
            <a:t> </a:t>
          </a:r>
          <a:r>
            <a:rPr lang="fr-FR" sz="4000">
              <a:latin typeface="+mj-lt"/>
            </a:rPr>
            <a:t>(5)</a:t>
          </a:r>
        </a:p>
      </xdr:txBody>
    </xdr:sp>
    <xdr:clientData/>
  </xdr:oneCellAnchor>
  <xdr:oneCellAnchor>
    <xdr:from>
      <xdr:col>30</xdr:col>
      <xdr:colOff>191096</xdr:colOff>
      <xdr:row>5</xdr:row>
      <xdr:rowOff>72666</xdr:rowOff>
    </xdr:from>
    <xdr:ext cx="5474870" cy="972513"/>
    <xdr:sp macro="" textlink="">
      <xdr:nvSpPr>
        <xdr:cNvPr id="3" name="ZoneTexte 2"/>
        <xdr:cNvSpPr txBox="1"/>
      </xdr:nvSpPr>
      <xdr:spPr>
        <a:xfrm rot="550023">
          <a:off x="14802446" y="1053741"/>
          <a:ext cx="5474870" cy="9725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3600">
              <a:solidFill>
                <a:schemeClr val="tx1"/>
              </a:solidFill>
              <a:latin typeface="+mj-lt"/>
              <a:ea typeface="+mn-ea"/>
              <a:cs typeface="+mn-cs"/>
            </a:rPr>
            <a:t>Semestre</a:t>
          </a:r>
          <a:r>
            <a:rPr lang="fr-FR" sz="4400">
              <a:solidFill>
                <a:schemeClr val="tx1"/>
              </a:solidFill>
              <a:latin typeface="+mj-lt"/>
              <a:ea typeface="+mn-ea"/>
              <a:cs typeface="+mn-cs"/>
            </a:rPr>
            <a:t> (6)</a:t>
          </a:r>
          <a:endParaRPr lang="fr-FR" sz="4400">
            <a:latin typeface="+mj-lt"/>
          </a:endParaRPr>
        </a:p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10</xdr:row>
      <xdr:rowOff>169205</xdr:rowOff>
    </xdr:from>
    <xdr:to>
      <xdr:col>6</xdr:col>
      <xdr:colOff>552450</xdr:colOff>
      <xdr:row>12</xdr:row>
      <xdr:rowOff>139805</xdr:rowOff>
    </xdr:to>
    <xdr:sp macro="" textlink="">
      <xdr:nvSpPr>
        <xdr:cNvPr id="3" name="ZoneTexte 2"/>
        <xdr:cNvSpPr txBox="1"/>
      </xdr:nvSpPr>
      <xdr:spPr>
        <a:xfrm>
          <a:off x="876300" y="2455205"/>
          <a:ext cx="4381500" cy="504000"/>
        </a:xfrm>
        <a:prstGeom prst="rect">
          <a:avLst/>
        </a:prstGeom>
        <a:ln w="19050" cmpd="sng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2800" b="1" u="none" kern="0" cap="none" spc="0" baseline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+mj-lt"/>
            </a:rPr>
            <a:t>A</a:t>
          </a:r>
          <a:r>
            <a:rPr lang="fr-FR" sz="2000" b="1" u="none" kern="0" cap="none" spc="0" baseline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+mj-lt"/>
            </a:rPr>
            <a:t>TTESTATION  DE  R</a:t>
          </a:r>
          <a:r>
            <a:rPr lang="fr-FR" sz="2000" b="1" u="none" kern="0" cap="none" spc="0" baseline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+mj-lt"/>
              <a:cs typeface="Calibri"/>
            </a:rPr>
            <a:t>É</a:t>
          </a:r>
          <a:r>
            <a:rPr lang="fr-FR" sz="2000" b="1" u="none" kern="0" cap="none" spc="0" baseline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+mj-lt"/>
            </a:rPr>
            <a:t>USSITE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468313</xdr:colOff>
      <xdr:row>2</xdr:row>
      <xdr:rowOff>149226</xdr:rowOff>
    </xdr:to>
    <xdr:sp macro="" textlink="">
      <xdr:nvSpPr>
        <xdr:cNvPr id="4" name="Rectangle 3"/>
        <xdr:cNvSpPr/>
      </xdr:nvSpPr>
      <xdr:spPr>
        <a:xfrm>
          <a:off x="0" y="9525"/>
          <a:ext cx="1325563" cy="600076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</xdr:row>
      <xdr:rowOff>29158</xdr:rowOff>
    </xdr:from>
    <xdr:to>
      <xdr:col>13</xdr:col>
      <xdr:colOff>438150</xdr:colOff>
      <xdr:row>9</xdr:row>
      <xdr:rowOff>123826</xdr:rowOff>
    </xdr:to>
    <xdr:sp macro="" textlink="">
      <xdr:nvSpPr>
        <xdr:cNvPr id="2" name="ZoneTexte 1"/>
        <xdr:cNvSpPr txBox="1"/>
      </xdr:nvSpPr>
      <xdr:spPr>
        <a:xfrm>
          <a:off x="3041585" y="1399592"/>
          <a:ext cx="3869677" cy="677831"/>
        </a:xfrm>
        <a:prstGeom prst="ribbon2">
          <a:avLst>
            <a:gd name="adj1" fmla="val 16969"/>
            <a:gd name="adj2" fmla="val 67259"/>
          </a:avLst>
        </a:prstGeom>
        <a:solidFill>
          <a:schemeClr val="bg1">
            <a:lumMod val="75000"/>
          </a:schemeClr>
        </a:solidFill>
        <a:ln w="12700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fr-FR" sz="1400" b="1" cap="none" spc="50">
            <a:ln w="11430">
              <a:solidFill>
                <a:schemeClr val="accent2">
                  <a:lumMod val="50000"/>
                </a:schemeClr>
              </a:solidFill>
            </a:ln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+mj-lt"/>
          </a:endParaRPr>
        </a:p>
        <a:p>
          <a:pPr algn="ctr"/>
          <a:r>
            <a:rPr lang="fr-FR" sz="1400" b="1" cap="none" spc="50">
              <a:ln w="11430">
                <a:solidFill>
                  <a:schemeClr val="accent2">
                    <a:lumMod val="50000"/>
                  </a:schemeClr>
                </a:solidFill>
              </a:ln>
              <a:solidFill>
                <a:sysClr val="windowText" lastClr="00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j-lt"/>
            </a:rPr>
            <a:t>RELEVÉ  DE  NOTES</a:t>
          </a:r>
        </a:p>
      </xdr:txBody>
    </xdr:sp>
    <xdr:clientData/>
  </xdr:twoCellAnchor>
  <xdr:twoCellAnchor>
    <xdr:from>
      <xdr:col>0</xdr:col>
      <xdr:colOff>9719</xdr:colOff>
      <xdr:row>2</xdr:row>
      <xdr:rowOff>9719</xdr:rowOff>
    </xdr:from>
    <xdr:to>
      <xdr:col>4</xdr:col>
      <xdr:colOff>356895</xdr:colOff>
      <xdr:row>5</xdr:row>
      <xdr:rowOff>55206</xdr:rowOff>
    </xdr:to>
    <xdr:sp macro="" textlink="">
      <xdr:nvSpPr>
        <xdr:cNvPr id="3" name="Rectangle 2"/>
        <xdr:cNvSpPr/>
      </xdr:nvSpPr>
      <xdr:spPr>
        <a:xfrm>
          <a:off x="9719" y="408214"/>
          <a:ext cx="2514599" cy="62865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8"/>
  <sheetViews>
    <sheetView view="pageBreakPreview" zoomScaleNormal="100" zoomScaleSheetLayoutView="100" workbookViewId="0">
      <selection activeCell="C22" sqref="C22"/>
    </sheetView>
  </sheetViews>
  <sheetFormatPr baseColWidth="10" defaultRowHeight="15"/>
  <cols>
    <col min="1" max="1" width="6.28515625" customWidth="1"/>
    <col min="2" max="2" width="18.28515625" customWidth="1"/>
    <col min="3" max="3" width="20.28515625" customWidth="1"/>
    <col min="4" max="4" width="21" customWidth="1"/>
    <col min="5" max="5" width="17.5703125" hidden="1" customWidth="1"/>
    <col min="6" max="6" width="16.85546875" hidden="1" customWidth="1"/>
    <col min="7" max="7" width="15.85546875" customWidth="1"/>
  </cols>
  <sheetData>
    <row r="1" spans="1:9" ht="18.75">
      <c r="A1" s="282" t="s">
        <v>152</v>
      </c>
      <c r="B1" s="282"/>
      <c r="C1" s="282"/>
      <c r="D1" s="282"/>
      <c r="E1" s="282"/>
      <c r="F1" s="282"/>
      <c r="G1" s="282"/>
      <c r="H1" s="228"/>
    </row>
    <row r="2" spans="1:9" ht="18.75">
      <c r="A2" s="228" t="s">
        <v>153</v>
      </c>
      <c r="B2" s="228"/>
      <c r="C2" s="228"/>
      <c r="D2" s="228"/>
      <c r="E2" s="228"/>
      <c r="F2" s="229"/>
      <c r="G2" s="229"/>
      <c r="H2" s="229"/>
    </row>
    <row r="3" spans="1:9" ht="18.75">
      <c r="A3" s="230"/>
      <c r="B3" s="282" t="s">
        <v>540</v>
      </c>
      <c r="C3" s="282"/>
      <c r="D3" s="282"/>
      <c r="E3" s="229"/>
      <c r="F3" s="229"/>
      <c r="G3" s="229"/>
      <c r="H3" s="229"/>
    </row>
    <row r="4" spans="1:9">
      <c r="B4" s="25"/>
      <c r="C4" s="25"/>
      <c r="D4" s="25"/>
      <c r="E4" s="24"/>
      <c r="F4" s="24"/>
      <c r="G4" s="24"/>
      <c r="H4" s="24"/>
    </row>
    <row r="5" spans="1:9" ht="16.5">
      <c r="A5" s="219" t="s">
        <v>541</v>
      </c>
      <c r="B5" s="25"/>
      <c r="D5" s="25"/>
      <c r="E5" s="24"/>
      <c r="F5" s="24"/>
      <c r="G5" s="24"/>
      <c r="H5" s="24"/>
    </row>
    <row r="6" spans="1:9" ht="18.75">
      <c r="A6" s="219" t="s">
        <v>83</v>
      </c>
      <c r="B6" s="8"/>
      <c r="D6" s="218"/>
      <c r="E6" s="218"/>
      <c r="F6" s="218"/>
      <c r="G6" s="218"/>
      <c r="H6" s="218"/>
    </row>
    <row r="7" spans="1:9" ht="18.75">
      <c r="A7" s="219" t="s">
        <v>554</v>
      </c>
      <c r="B7" s="8"/>
      <c r="D7" s="218"/>
      <c r="E7" s="218"/>
      <c r="F7" s="218"/>
      <c r="H7" s="218"/>
    </row>
    <row r="8" spans="1:9" ht="15" customHeight="1">
      <c r="A8" s="219"/>
      <c r="B8" s="8"/>
      <c r="D8" s="218"/>
      <c r="F8" s="218"/>
      <c r="G8" s="218"/>
      <c r="H8" s="218"/>
    </row>
    <row r="9" spans="1:9" ht="18">
      <c r="A9" s="231" t="s">
        <v>555</v>
      </c>
      <c r="B9" s="231"/>
      <c r="C9" s="231"/>
      <c r="D9" s="231"/>
      <c r="E9" s="231"/>
    </row>
    <row r="10" spans="1:9" ht="14.25" customHeight="1"/>
    <row r="11" spans="1:9" ht="29.25" customHeight="1">
      <c r="A11" s="232" t="s">
        <v>17</v>
      </c>
      <c r="B11" s="232" t="s">
        <v>18</v>
      </c>
      <c r="C11" s="232" t="s">
        <v>1</v>
      </c>
      <c r="D11" s="232" t="s">
        <v>556</v>
      </c>
      <c r="E11" s="232" t="s">
        <v>557</v>
      </c>
      <c r="F11" s="232" t="s">
        <v>558</v>
      </c>
      <c r="G11" s="239" t="s">
        <v>1291</v>
      </c>
      <c r="H11" s="220"/>
      <c r="I11" s="220"/>
    </row>
    <row r="12" spans="1:9" s="220" customFormat="1" ht="21" customHeight="1">
      <c r="A12" s="233">
        <v>1</v>
      </c>
      <c r="B12" s="234" t="s">
        <v>559</v>
      </c>
      <c r="C12" s="234" t="s">
        <v>295</v>
      </c>
      <c r="D12" s="234" t="s">
        <v>402</v>
      </c>
      <c r="E12" s="234" t="s">
        <v>560</v>
      </c>
      <c r="F12" s="234" t="s">
        <v>561</v>
      </c>
      <c r="G12" s="240" t="s">
        <v>504</v>
      </c>
    </row>
    <row r="13" spans="1:9" s="220" customFormat="1" ht="21" customHeight="1">
      <c r="A13" s="233">
        <v>2</v>
      </c>
      <c r="B13" s="234" t="s">
        <v>562</v>
      </c>
      <c r="C13" s="234" t="s">
        <v>296</v>
      </c>
      <c r="D13" s="234" t="s">
        <v>61</v>
      </c>
      <c r="E13" s="234" t="s">
        <v>563</v>
      </c>
      <c r="F13" s="234" t="s">
        <v>8</v>
      </c>
      <c r="G13" s="240" t="s">
        <v>504</v>
      </c>
    </row>
    <row r="14" spans="1:9" s="220" customFormat="1" ht="21" customHeight="1">
      <c r="A14" s="233">
        <v>3</v>
      </c>
      <c r="B14" s="234" t="s">
        <v>19</v>
      </c>
      <c r="C14" s="234" t="s">
        <v>20</v>
      </c>
      <c r="D14" s="234" t="s">
        <v>21</v>
      </c>
      <c r="E14" s="234" t="s">
        <v>297</v>
      </c>
      <c r="F14" s="234" t="s">
        <v>5</v>
      </c>
      <c r="G14" s="240" t="s">
        <v>504</v>
      </c>
    </row>
    <row r="15" spans="1:9" s="220" customFormat="1" ht="21" customHeight="1">
      <c r="A15" s="233">
        <v>4</v>
      </c>
      <c r="B15" s="234" t="s">
        <v>564</v>
      </c>
      <c r="C15" s="234" t="s">
        <v>565</v>
      </c>
      <c r="D15" s="234" t="s">
        <v>566</v>
      </c>
      <c r="E15" s="234" t="s">
        <v>567</v>
      </c>
      <c r="F15" s="234" t="s">
        <v>32</v>
      </c>
      <c r="G15" s="240" t="s">
        <v>504</v>
      </c>
    </row>
    <row r="16" spans="1:9" s="220" customFormat="1" ht="21" customHeight="1">
      <c r="A16" s="233">
        <v>5</v>
      </c>
      <c r="B16" s="234" t="s">
        <v>568</v>
      </c>
      <c r="C16" s="234" t="s">
        <v>569</v>
      </c>
      <c r="D16" s="234" t="s">
        <v>303</v>
      </c>
      <c r="E16" s="234" t="s">
        <v>570</v>
      </c>
      <c r="F16" s="234" t="s">
        <v>5</v>
      </c>
      <c r="G16" s="240" t="s">
        <v>504</v>
      </c>
    </row>
    <row r="17" spans="1:7" s="220" customFormat="1" ht="21" customHeight="1">
      <c r="A17" s="233">
        <v>6</v>
      </c>
      <c r="B17" s="234" t="s">
        <v>571</v>
      </c>
      <c r="C17" s="234" t="s">
        <v>569</v>
      </c>
      <c r="D17" s="234" t="s">
        <v>572</v>
      </c>
      <c r="E17" s="234" t="s">
        <v>573</v>
      </c>
      <c r="F17" s="234" t="s">
        <v>5</v>
      </c>
      <c r="G17" s="240" t="s">
        <v>504</v>
      </c>
    </row>
    <row r="18" spans="1:7" s="220" customFormat="1" ht="21" customHeight="1">
      <c r="A18" s="233">
        <v>7</v>
      </c>
      <c r="B18" s="234" t="s">
        <v>574</v>
      </c>
      <c r="C18" s="234" t="s">
        <v>575</v>
      </c>
      <c r="D18" s="234" t="s">
        <v>21</v>
      </c>
      <c r="E18" s="234" t="s">
        <v>576</v>
      </c>
      <c r="F18" s="234" t="s">
        <v>5</v>
      </c>
      <c r="G18" s="240" t="s">
        <v>504</v>
      </c>
    </row>
    <row r="19" spans="1:7" s="220" customFormat="1" ht="21" customHeight="1">
      <c r="A19" s="233">
        <v>8</v>
      </c>
      <c r="B19" s="234" t="s">
        <v>577</v>
      </c>
      <c r="C19" s="234" t="s">
        <v>578</v>
      </c>
      <c r="D19" s="234" t="s">
        <v>579</v>
      </c>
      <c r="E19" s="234" t="s">
        <v>580</v>
      </c>
      <c r="F19" s="234" t="s">
        <v>244</v>
      </c>
      <c r="G19" s="240" t="s">
        <v>504</v>
      </c>
    </row>
    <row r="20" spans="1:7" s="220" customFormat="1" ht="21" customHeight="1">
      <c r="A20" s="233">
        <v>9</v>
      </c>
      <c r="B20" s="234" t="s">
        <v>581</v>
      </c>
      <c r="C20" s="234" t="s">
        <v>231</v>
      </c>
      <c r="D20" s="234" t="s">
        <v>28</v>
      </c>
      <c r="E20" s="234" t="s">
        <v>582</v>
      </c>
      <c r="F20" s="234" t="s">
        <v>5</v>
      </c>
      <c r="G20" s="240" t="s">
        <v>504</v>
      </c>
    </row>
    <row r="21" spans="1:7" s="220" customFormat="1" ht="21" customHeight="1">
      <c r="A21" s="233">
        <v>10</v>
      </c>
      <c r="B21" s="234" t="s">
        <v>583</v>
      </c>
      <c r="C21" s="234" t="s">
        <v>584</v>
      </c>
      <c r="D21" s="234" t="s">
        <v>585</v>
      </c>
      <c r="E21" s="234" t="s">
        <v>586</v>
      </c>
      <c r="F21" s="234" t="s">
        <v>68</v>
      </c>
      <c r="G21" s="240" t="s">
        <v>504</v>
      </c>
    </row>
    <row r="22" spans="1:7" s="220" customFormat="1" ht="21" customHeight="1">
      <c r="A22" s="233">
        <v>11</v>
      </c>
      <c r="B22" s="234" t="s">
        <v>587</v>
      </c>
      <c r="C22" s="234" t="s">
        <v>588</v>
      </c>
      <c r="D22" s="234" t="s">
        <v>51</v>
      </c>
      <c r="E22" s="234" t="s">
        <v>589</v>
      </c>
      <c r="F22" s="234" t="s">
        <v>45</v>
      </c>
      <c r="G22" s="240" t="s">
        <v>504</v>
      </c>
    </row>
    <row r="23" spans="1:7" s="220" customFormat="1" ht="21" customHeight="1">
      <c r="A23" s="233">
        <v>12</v>
      </c>
      <c r="B23" s="234" t="s">
        <v>298</v>
      </c>
      <c r="C23" s="234" t="s">
        <v>301</v>
      </c>
      <c r="D23" s="234" t="s">
        <v>22</v>
      </c>
      <c r="E23" s="234" t="s">
        <v>299</v>
      </c>
      <c r="F23" s="234" t="s">
        <v>300</v>
      </c>
      <c r="G23" s="240" t="s">
        <v>504</v>
      </c>
    </row>
    <row r="24" spans="1:7" s="220" customFormat="1" ht="21" customHeight="1">
      <c r="A24" s="233">
        <v>13</v>
      </c>
      <c r="B24" s="234" t="s">
        <v>590</v>
      </c>
      <c r="C24" s="234" t="s">
        <v>591</v>
      </c>
      <c r="D24" s="234" t="s">
        <v>592</v>
      </c>
      <c r="E24" s="234" t="s">
        <v>593</v>
      </c>
      <c r="F24" s="234" t="s">
        <v>60</v>
      </c>
      <c r="G24" s="240" t="s">
        <v>504</v>
      </c>
    </row>
    <row r="25" spans="1:7" s="220" customFormat="1" ht="21" customHeight="1">
      <c r="A25" s="233">
        <v>14</v>
      </c>
      <c r="B25" s="234" t="s">
        <v>594</v>
      </c>
      <c r="C25" s="234" t="s">
        <v>595</v>
      </c>
      <c r="D25" s="234" t="s">
        <v>596</v>
      </c>
      <c r="E25" s="234" t="s">
        <v>597</v>
      </c>
      <c r="F25" s="234" t="s">
        <v>244</v>
      </c>
      <c r="G25" s="240" t="s">
        <v>504</v>
      </c>
    </row>
    <row r="26" spans="1:7" s="220" customFormat="1" ht="21" customHeight="1">
      <c r="A26" s="233">
        <v>15</v>
      </c>
      <c r="B26" s="234" t="s">
        <v>598</v>
      </c>
      <c r="C26" s="234" t="s">
        <v>599</v>
      </c>
      <c r="D26" s="234" t="s">
        <v>600</v>
      </c>
      <c r="E26" s="234" t="s">
        <v>601</v>
      </c>
      <c r="F26" s="234" t="s">
        <v>602</v>
      </c>
      <c r="G26" s="240" t="s">
        <v>504</v>
      </c>
    </row>
    <row r="27" spans="1:7" s="220" customFormat="1" ht="21" customHeight="1">
      <c r="A27" s="233">
        <v>16</v>
      </c>
      <c r="B27" s="234" t="s">
        <v>603</v>
      </c>
      <c r="C27" s="234" t="s">
        <v>604</v>
      </c>
      <c r="D27" s="234" t="s">
        <v>277</v>
      </c>
      <c r="E27" s="234" t="s">
        <v>605</v>
      </c>
      <c r="F27" s="234" t="s">
        <v>561</v>
      </c>
      <c r="G27" s="240" t="s">
        <v>504</v>
      </c>
    </row>
    <row r="28" spans="1:7" s="220" customFormat="1" ht="21" customHeight="1">
      <c r="A28" s="233">
        <v>17</v>
      </c>
      <c r="B28" s="234" t="s">
        <v>606</v>
      </c>
      <c r="C28" s="234" t="s">
        <v>607</v>
      </c>
      <c r="D28" s="234" t="s">
        <v>277</v>
      </c>
      <c r="E28" s="234" t="s">
        <v>608</v>
      </c>
      <c r="F28" s="234" t="s">
        <v>5</v>
      </c>
      <c r="G28" s="240" t="s">
        <v>504</v>
      </c>
    </row>
    <row r="29" spans="1:7" s="220" customFormat="1" ht="21" customHeight="1">
      <c r="A29" s="233">
        <v>18</v>
      </c>
      <c r="B29" s="234" t="s">
        <v>609</v>
      </c>
      <c r="C29" s="234" t="s">
        <v>610</v>
      </c>
      <c r="D29" s="234" t="s">
        <v>6</v>
      </c>
      <c r="E29" s="234" t="s">
        <v>611</v>
      </c>
      <c r="F29" s="234" t="s">
        <v>5</v>
      </c>
      <c r="G29" s="240" t="s">
        <v>504</v>
      </c>
    </row>
    <row r="30" spans="1:7" s="220" customFormat="1" ht="21" customHeight="1">
      <c r="A30" s="233">
        <v>19</v>
      </c>
      <c r="B30" s="234" t="s">
        <v>612</v>
      </c>
      <c r="C30" s="234" t="s">
        <v>613</v>
      </c>
      <c r="D30" s="234" t="s">
        <v>614</v>
      </c>
      <c r="E30" s="234" t="s">
        <v>589</v>
      </c>
      <c r="F30" s="234" t="s">
        <v>26</v>
      </c>
      <c r="G30" s="240" t="s">
        <v>504</v>
      </c>
    </row>
    <row r="31" spans="1:7" s="220" customFormat="1" ht="21" customHeight="1">
      <c r="A31" s="233">
        <v>20</v>
      </c>
      <c r="B31" s="234" t="s">
        <v>615</v>
      </c>
      <c r="C31" s="234" t="s">
        <v>232</v>
      </c>
      <c r="D31" s="234" t="s">
        <v>616</v>
      </c>
      <c r="E31" s="234" t="s">
        <v>617</v>
      </c>
      <c r="F31" s="234" t="s">
        <v>8</v>
      </c>
      <c r="G31" s="240" t="s">
        <v>504</v>
      </c>
    </row>
    <row r="32" spans="1:7" s="220" customFormat="1" ht="21" customHeight="1">
      <c r="A32" s="233">
        <v>21</v>
      </c>
      <c r="B32" s="234" t="s">
        <v>618</v>
      </c>
      <c r="C32" s="234" t="s">
        <v>619</v>
      </c>
      <c r="D32" s="234" t="s">
        <v>25</v>
      </c>
      <c r="E32" s="234" t="s">
        <v>620</v>
      </c>
      <c r="F32" s="234" t="s">
        <v>5</v>
      </c>
      <c r="G32" s="240" t="s">
        <v>504</v>
      </c>
    </row>
    <row r="33" spans="1:7" s="220" customFormat="1" ht="21" customHeight="1">
      <c r="A33" s="233">
        <v>22</v>
      </c>
      <c r="B33" s="234" t="s">
        <v>621</v>
      </c>
      <c r="C33" s="234" t="s">
        <v>233</v>
      </c>
      <c r="D33" s="234" t="s">
        <v>330</v>
      </c>
      <c r="E33" s="234" t="s">
        <v>622</v>
      </c>
      <c r="F33" s="234" t="s">
        <v>40</v>
      </c>
      <c r="G33" s="240" t="s">
        <v>504</v>
      </c>
    </row>
    <row r="34" spans="1:7" s="220" customFormat="1" ht="21" customHeight="1">
      <c r="A34" s="233">
        <v>23</v>
      </c>
      <c r="B34" s="234" t="s">
        <v>623</v>
      </c>
      <c r="C34" s="234" t="s">
        <v>624</v>
      </c>
      <c r="D34" s="234" t="s">
        <v>625</v>
      </c>
      <c r="E34" s="234" t="s">
        <v>626</v>
      </c>
      <c r="F34" s="234" t="s">
        <v>8</v>
      </c>
      <c r="G34" s="240" t="s">
        <v>504</v>
      </c>
    </row>
    <row r="35" spans="1:7" s="220" customFormat="1" ht="21" customHeight="1">
      <c r="A35" s="233">
        <v>24</v>
      </c>
      <c r="B35" s="234" t="s">
        <v>627</v>
      </c>
      <c r="C35" s="234" t="s">
        <v>628</v>
      </c>
      <c r="D35" s="234" t="s">
        <v>80</v>
      </c>
      <c r="E35" s="234" t="s">
        <v>629</v>
      </c>
      <c r="F35" s="234" t="s">
        <v>244</v>
      </c>
      <c r="G35" s="240" t="s">
        <v>504</v>
      </c>
    </row>
    <row r="36" spans="1:7" s="220" customFormat="1" ht="21" customHeight="1">
      <c r="A36" s="233">
        <v>25</v>
      </c>
      <c r="B36" s="234" t="s">
        <v>234</v>
      </c>
      <c r="C36" s="234" t="s">
        <v>235</v>
      </c>
      <c r="D36" s="234" t="s">
        <v>74</v>
      </c>
      <c r="E36" s="234" t="s">
        <v>304</v>
      </c>
      <c r="F36" s="234" t="s">
        <v>5</v>
      </c>
      <c r="G36" s="240" t="s">
        <v>504</v>
      </c>
    </row>
    <row r="37" spans="1:7" s="220" customFormat="1" ht="21" customHeight="1">
      <c r="A37" s="233">
        <v>26</v>
      </c>
      <c r="B37" s="234" t="s">
        <v>630</v>
      </c>
      <c r="C37" s="234" t="s">
        <v>631</v>
      </c>
      <c r="D37" s="234" t="s">
        <v>28</v>
      </c>
      <c r="E37" s="234" t="s">
        <v>632</v>
      </c>
      <c r="F37" s="234" t="s">
        <v>5</v>
      </c>
      <c r="G37" s="240" t="s">
        <v>504</v>
      </c>
    </row>
    <row r="38" spans="1:7" s="220" customFormat="1" ht="21" customHeight="1">
      <c r="A38" s="233">
        <v>27</v>
      </c>
      <c r="B38" s="234" t="s">
        <v>633</v>
      </c>
      <c r="C38" s="234" t="s">
        <v>634</v>
      </c>
      <c r="D38" s="234" t="s">
        <v>635</v>
      </c>
      <c r="E38" s="234" t="s">
        <v>636</v>
      </c>
      <c r="F38" s="234" t="s">
        <v>443</v>
      </c>
      <c r="G38" s="240" t="s">
        <v>504</v>
      </c>
    </row>
    <row r="39" spans="1:7" s="220" customFormat="1" ht="21" customHeight="1">
      <c r="A39" s="233">
        <v>28</v>
      </c>
      <c r="B39" s="234" t="s">
        <v>307</v>
      </c>
      <c r="C39" s="234" t="s">
        <v>236</v>
      </c>
      <c r="D39" s="234" t="s">
        <v>16</v>
      </c>
      <c r="E39" s="234" t="s">
        <v>308</v>
      </c>
      <c r="F39" s="234" t="s">
        <v>8</v>
      </c>
      <c r="G39" s="240" t="s">
        <v>504</v>
      </c>
    </row>
    <row r="40" spans="1:7" s="220" customFormat="1" ht="21" customHeight="1">
      <c r="A40" s="233">
        <v>29</v>
      </c>
      <c r="B40" s="234" t="s">
        <v>637</v>
      </c>
      <c r="C40" s="234" t="s">
        <v>236</v>
      </c>
      <c r="D40" s="234" t="s">
        <v>337</v>
      </c>
      <c r="E40" s="234" t="s">
        <v>638</v>
      </c>
      <c r="F40" s="234" t="s">
        <v>8</v>
      </c>
      <c r="G40" s="240" t="s">
        <v>504</v>
      </c>
    </row>
    <row r="41" spans="1:7" s="220" customFormat="1" ht="21" customHeight="1">
      <c r="A41" s="233">
        <v>30</v>
      </c>
      <c r="B41" s="234" t="s">
        <v>641</v>
      </c>
      <c r="C41" s="234" t="s">
        <v>29</v>
      </c>
      <c r="D41" s="234" t="s">
        <v>642</v>
      </c>
      <c r="E41" s="234" t="s">
        <v>447</v>
      </c>
      <c r="F41" s="234" t="s">
        <v>643</v>
      </c>
      <c r="G41" s="240" t="s">
        <v>505</v>
      </c>
    </row>
    <row r="42" spans="1:7" s="220" customFormat="1" ht="21" customHeight="1">
      <c r="A42" s="233">
        <v>31</v>
      </c>
      <c r="B42" s="234" t="s">
        <v>237</v>
      </c>
      <c r="C42" s="234" t="s">
        <v>29</v>
      </c>
      <c r="D42" s="234" t="s">
        <v>70</v>
      </c>
      <c r="E42" s="234" t="s">
        <v>311</v>
      </c>
      <c r="F42" s="234" t="s">
        <v>68</v>
      </c>
      <c r="G42" s="240" t="s">
        <v>505</v>
      </c>
    </row>
    <row r="43" spans="1:7" s="220" customFormat="1" ht="21" customHeight="1">
      <c r="A43" s="233">
        <v>32</v>
      </c>
      <c r="B43" s="234" t="s">
        <v>238</v>
      </c>
      <c r="C43" s="234" t="s">
        <v>239</v>
      </c>
      <c r="D43" s="234" t="s">
        <v>65</v>
      </c>
      <c r="E43" s="234" t="s">
        <v>314</v>
      </c>
      <c r="F43" s="234" t="s">
        <v>8</v>
      </c>
      <c r="G43" s="240" t="s">
        <v>505</v>
      </c>
    </row>
    <row r="44" spans="1:7" s="220" customFormat="1" ht="21" customHeight="1">
      <c r="A44" s="233">
        <v>33</v>
      </c>
      <c r="B44" s="234" t="s">
        <v>312</v>
      </c>
      <c r="C44" s="234" t="s">
        <v>239</v>
      </c>
      <c r="D44" s="234" t="s">
        <v>35</v>
      </c>
      <c r="E44" s="234" t="s">
        <v>313</v>
      </c>
      <c r="F44" s="234" t="s">
        <v>561</v>
      </c>
      <c r="G44" s="240" t="s">
        <v>505</v>
      </c>
    </row>
    <row r="45" spans="1:7" s="220" customFormat="1" ht="21" customHeight="1">
      <c r="A45" s="233">
        <v>34</v>
      </c>
      <c r="B45" s="234" t="s">
        <v>644</v>
      </c>
      <c r="C45" s="234" t="s">
        <v>645</v>
      </c>
      <c r="D45" s="234" t="s">
        <v>646</v>
      </c>
      <c r="E45" s="234" t="s">
        <v>647</v>
      </c>
      <c r="F45" s="234" t="s">
        <v>648</v>
      </c>
      <c r="G45" s="240" t="s">
        <v>505</v>
      </c>
    </row>
    <row r="46" spans="1:7" s="220" customFormat="1" ht="21" customHeight="1">
      <c r="A46" s="233">
        <v>35</v>
      </c>
      <c r="B46" s="234" t="s">
        <v>649</v>
      </c>
      <c r="C46" s="234" t="s">
        <v>572</v>
      </c>
      <c r="D46" s="234" t="s">
        <v>650</v>
      </c>
      <c r="E46" s="234" t="s">
        <v>651</v>
      </c>
      <c r="F46" s="234" t="s">
        <v>60</v>
      </c>
      <c r="G46" s="240" t="s">
        <v>505</v>
      </c>
    </row>
    <row r="47" spans="1:7" s="220" customFormat="1" ht="21" customHeight="1">
      <c r="A47" s="233">
        <v>36</v>
      </c>
      <c r="B47" s="234" t="s">
        <v>652</v>
      </c>
      <c r="C47" s="234" t="s">
        <v>653</v>
      </c>
      <c r="D47" s="234" t="s">
        <v>654</v>
      </c>
      <c r="E47" s="234" t="s">
        <v>655</v>
      </c>
      <c r="F47" s="234" t="s">
        <v>5</v>
      </c>
      <c r="G47" s="240" t="s">
        <v>505</v>
      </c>
    </row>
    <row r="48" spans="1:7" s="220" customFormat="1" ht="21" customHeight="1">
      <c r="A48" s="233">
        <v>37</v>
      </c>
      <c r="B48" s="234" t="s">
        <v>656</v>
      </c>
      <c r="C48" s="234" t="s">
        <v>657</v>
      </c>
      <c r="D48" s="234" t="s">
        <v>658</v>
      </c>
      <c r="E48" s="234" t="s">
        <v>659</v>
      </c>
      <c r="F48" s="234" t="s">
        <v>5</v>
      </c>
      <c r="G48" s="240" t="s">
        <v>505</v>
      </c>
    </row>
    <row r="49" spans="1:7" s="220" customFormat="1" ht="21" customHeight="1">
      <c r="A49" s="233">
        <v>38</v>
      </c>
      <c r="B49" s="234" t="s">
        <v>660</v>
      </c>
      <c r="C49" s="234" t="s">
        <v>241</v>
      </c>
      <c r="D49" s="234" t="s">
        <v>294</v>
      </c>
      <c r="E49" s="234" t="s">
        <v>661</v>
      </c>
      <c r="F49" s="234" t="s">
        <v>8</v>
      </c>
      <c r="G49" s="240" t="s">
        <v>505</v>
      </c>
    </row>
    <row r="50" spans="1:7" s="220" customFormat="1" ht="21" customHeight="1">
      <c r="A50" s="233">
        <v>39</v>
      </c>
      <c r="B50" s="234" t="s">
        <v>662</v>
      </c>
      <c r="C50" s="234" t="s">
        <v>241</v>
      </c>
      <c r="D50" s="234" t="s">
        <v>70</v>
      </c>
      <c r="E50" s="234" t="s">
        <v>663</v>
      </c>
      <c r="F50" s="234" t="s">
        <v>602</v>
      </c>
      <c r="G50" s="240" t="s">
        <v>505</v>
      </c>
    </row>
    <row r="51" spans="1:7" s="220" customFormat="1" ht="21" customHeight="1">
      <c r="A51" s="233">
        <v>40</v>
      </c>
      <c r="B51" s="234" t="s">
        <v>664</v>
      </c>
      <c r="C51" s="234" t="s">
        <v>665</v>
      </c>
      <c r="D51" s="234" t="s">
        <v>240</v>
      </c>
      <c r="E51" s="234" t="s">
        <v>666</v>
      </c>
      <c r="F51" s="234" t="s">
        <v>5</v>
      </c>
      <c r="G51" s="240" t="s">
        <v>505</v>
      </c>
    </row>
    <row r="52" spans="1:7" s="220" customFormat="1" ht="21" customHeight="1">
      <c r="A52" s="233">
        <v>41</v>
      </c>
      <c r="B52" s="234" t="s">
        <v>315</v>
      </c>
      <c r="C52" s="234" t="s">
        <v>318</v>
      </c>
      <c r="D52" s="234" t="s">
        <v>319</v>
      </c>
      <c r="E52" s="234" t="s">
        <v>316</v>
      </c>
      <c r="F52" s="234" t="s">
        <v>317</v>
      </c>
      <c r="G52" s="240" t="s">
        <v>505</v>
      </c>
    </row>
    <row r="53" spans="1:7" s="220" customFormat="1" ht="21" customHeight="1">
      <c r="A53" s="233">
        <v>42</v>
      </c>
      <c r="B53" s="234" t="s">
        <v>667</v>
      </c>
      <c r="C53" s="234" t="s">
        <v>322</v>
      </c>
      <c r="D53" s="234" t="s">
        <v>668</v>
      </c>
      <c r="E53" s="234" t="s">
        <v>669</v>
      </c>
      <c r="F53" s="234" t="s">
        <v>302</v>
      </c>
      <c r="G53" s="240" t="s">
        <v>505</v>
      </c>
    </row>
    <row r="54" spans="1:7" s="220" customFormat="1" ht="21" customHeight="1">
      <c r="A54" s="233">
        <v>43</v>
      </c>
      <c r="B54" s="234" t="s">
        <v>320</v>
      </c>
      <c r="C54" s="234" t="s">
        <v>322</v>
      </c>
      <c r="D54" s="234" t="s">
        <v>323</v>
      </c>
      <c r="E54" s="234" t="s">
        <v>321</v>
      </c>
      <c r="F54" s="234" t="s">
        <v>8</v>
      </c>
      <c r="G54" s="240" t="s">
        <v>505</v>
      </c>
    </row>
    <row r="55" spans="1:7" s="220" customFormat="1" ht="21" customHeight="1">
      <c r="A55" s="233">
        <v>44</v>
      </c>
      <c r="B55" s="234" t="s">
        <v>670</v>
      </c>
      <c r="C55" s="234" t="s">
        <v>671</v>
      </c>
      <c r="D55" s="234" t="s">
        <v>672</v>
      </c>
      <c r="E55" s="234" t="s">
        <v>673</v>
      </c>
      <c r="F55" s="234" t="s">
        <v>244</v>
      </c>
      <c r="G55" s="240" t="s">
        <v>505</v>
      </c>
    </row>
    <row r="56" spans="1:7" s="220" customFormat="1" ht="21" customHeight="1">
      <c r="A56" s="233">
        <v>45</v>
      </c>
      <c r="B56" s="234" t="s">
        <v>674</v>
      </c>
      <c r="C56" s="234" t="s">
        <v>675</v>
      </c>
      <c r="D56" s="234" t="s">
        <v>42</v>
      </c>
      <c r="E56" s="234" t="s">
        <v>676</v>
      </c>
      <c r="F56" s="234" t="s">
        <v>5</v>
      </c>
      <c r="G56" s="240" t="s">
        <v>505</v>
      </c>
    </row>
    <row r="57" spans="1:7" s="220" customFormat="1" ht="21" customHeight="1">
      <c r="A57" s="233">
        <v>46</v>
      </c>
      <c r="B57" s="234" t="s">
        <v>677</v>
      </c>
      <c r="C57" s="234" t="s">
        <v>242</v>
      </c>
      <c r="D57" s="234" t="s">
        <v>334</v>
      </c>
      <c r="E57" s="234" t="s">
        <v>678</v>
      </c>
      <c r="F57" s="234" t="s">
        <v>45</v>
      </c>
      <c r="G57" s="240" t="s">
        <v>505</v>
      </c>
    </row>
    <row r="58" spans="1:7" s="220" customFormat="1" ht="21" customHeight="1">
      <c r="A58" s="233">
        <v>47</v>
      </c>
      <c r="B58" s="234" t="s">
        <v>679</v>
      </c>
      <c r="C58" s="234" t="s">
        <v>242</v>
      </c>
      <c r="D58" s="234" t="s">
        <v>680</v>
      </c>
      <c r="E58" s="234" t="s">
        <v>681</v>
      </c>
      <c r="F58" s="234" t="s">
        <v>5</v>
      </c>
      <c r="G58" s="240" t="s">
        <v>505</v>
      </c>
    </row>
    <row r="59" spans="1:7" s="220" customFormat="1" ht="21" customHeight="1">
      <c r="A59" s="233">
        <v>48</v>
      </c>
      <c r="B59" s="234" t="s">
        <v>682</v>
      </c>
      <c r="C59" s="234" t="s">
        <v>683</v>
      </c>
      <c r="D59" s="234" t="s">
        <v>251</v>
      </c>
      <c r="E59" s="234" t="s">
        <v>684</v>
      </c>
      <c r="F59" s="234" t="s">
        <v>685</v>
      </c>
      <c r="G59" s="240" t="s">
        <v>505</v>
      </c>
    </row>
    <row r="60" spans="1:7" s="220" customFormat="1" ht="21" customHeight="1">
      <c r="A60" s="233">
        <v>49</v>
      </c>
      <c r="B60" s="234" t="s">
        <v>686</v>
      </c>
      <c r="C60" s="234" t="s">
        <v>687</v>
      </c>
      <c r="D60" s="234" t="s">
        <v>688</v>
      </c>
      <c r="E60" s="234" t="s">
        <v>689</v>
      </c>
      <c r="F60" s="234" t="s">
        <v>690</v>
      </c>
      <c r="G60" s="240" t="s">
        <v>505</v>
      </c>
    </row>
    <row r="61" spans="1:7" s="220" customFormat="1" ht="21" customHeight="1">
      <c r="A61" s="233">
        <v>50</v>
      </c>
      <c r="B61" s="234" t="s">
        <v>691</v>
      </c>
      <c r="C61" s="234" t="s">
        <v>692</v>
      </c>
      <c r="D61" s="234" t="s">
        <v>693</v>
      </c>
      <c r="E61" s="234" t="s">
        <v>694</v>
      </c>
      <c r="F61" s="234" t="s">
        <v>695</v>
      </c>
      <c r="G61" s="240" t="s">
        <v>505</v>
      </c>
    </row>
    <row r="62" spans="1:7" s="220" customFormat="1" ht="21" customHeight="1">
      <c r="A62" s="233">
        <v>51</v>
      </c>
      <c r="B62" s="234" t="s">
        <v>696</v>
      </c>
      <c r="C62" s="234" t="s">
        <v>692</v>
      </c>
      <c r="D62" s="234" t="s">
        <v>697</v>
      </c>
      <c r="E62" s="234" t="s">
        <v>698</v>
      </c>
      <c r="F62" s="234" t="s">
        <v>60</v>
      </c>
      <c r="G62" s="240" t="s">
        <v>505</v>
      </c>
    </row>
    <row r="63" spans="1:7" s="220" customFormat="1" ht="21" customHeight="1">
      <c r="A63" s="233">
        <v>52</v>
      </c>
      <c r="B63" s="234" t="s">
        <v>699</v>
      </c>
      <c r="C63" s="234" t="s">
        <v>692</v>
      </c>
      <c r="D63" s="234" t="s">
        <v>451</v>
      </c>
      <c r="E63" s="234" t="s">
        <v>700</v>
      </c>
      <c r="F63" s="234" t="s">
        <v>60</v>
      </c>
      <c r="G63" s="240" t="s">
        <v>505</v>
      </c>
    </row>
    <row r="64" spans="1:7" s="220" customFormat="1" ht="21" customHeight="1">
      <c r="A64" s="233">
        <v>53</v>
      </c>
      <c r="B64" s="234" t="s">
        <v>701</v>
      </c>
      <c r="C64" s="234" t="s">
        <v>692</v>
      </c>
      <c r="D64" s="234" t="s">
        <v>44</v>
      </c>
      <c r="E64" s="234" t="s">
        <v>702</v>
      </c>
      <c r="F64" s="234" t="s">
        <v>302</v>
      </c>
      <c r="G64" s="240" t="s">
        <v>505</v>
      </c>
    </row>
    <row r="65" spans="1:7" s="220" customFormat="1" ht="21" customHeight="1">
      <c r="A65" s="233">
        <v>54</v>
      </c>
      <c r="B65" s="234" t="s">
        <v>703</v>
      </c>
      <c r="C65" s="234" t="s">
        <v>704</v>
      </c>
      <c r="D65" s="234" t="s">
        <v>271</v>
      </c>
      <c r="E65" s="234" t="s">
        <v>705</v>
      </c>
      <c r="F65" s="234" t="s">
        <v>602</v>
      </c>
      <c r="G65" s="240" t="s">
        <v>505</v>
      </c>
    </row>
    <row r="66" spans="1:7" s="220" customFormat="1" ht="21" customHeight="1">
      <c r="A66" s="233">
        <v>55</v>
      </c>
      <c r="B66" s="234" t="s">
        <v>706</v>
      </c>
      <c r="C66" s="234" t="s">
        <v>707</v>
      </c>
      <c r="D66" s="234" t="s">
        <v>28</v>
      </c>
      <c r="E66" s="234" t="s">
        <v>708</v>
      </c>
      <c r="F66" s="234" t="s">
        <v>5</v>
      </c>
      <c r="G66" s="240" t="s">
        <v>505</v>
      </c>
    </row>
    <row r="67" spans="1:7" s="220" customFormat="1" ht="21" customHeight="1">
      <c r="A67" s="233">
        <v>56</v>
      </c>
      <c r="B67" s="234" t="s">
        <v>709</v>
      </c>
      <c r="C67" s="234" t="s">
        <v>710</v>
      </c>
      <c r="D67" s="234" t="s">
        <v>329</v>
      </c>
      <c r="E67" s="234" t="s">
        <v>711</v>
      </c>
      <c r="F67" s="234" t="s">
        <v>8</v>
      </c>
      <c r="G67" s="240" t="s">
        <v>505</v>
      </c>
    </row>
    <row r="68" spans="1:7" s="220" customFormat="1" ht="21" customHeight="1">
      <c r="A68" s="233">
        <v>57</v>
      </c>
      <c r="B68" s="234" t="s">
        <v>712</v>
      </c>
      <c r="C68" s="234" t="s">
        <v>713</v>
      </c>
      <c r="D68" s="234" t="s">
        <v>289</v>
      </c>
      <c r="E68" s="234" t="s">
        <v>714</v>
      </c>
      <c r="F68" s="234" t="s">
        <v>276</v>
      </c>
      <c r="G68" s="240" t="s">
        <v>505</v>
      </c>
    </row>
    <row r="69" spans="1:7" s="220" customFormat="1" ht="21" customHeight="1">
      <c r="A69" s="233">
        <v>58</v>
      </c>
      <c r="B69" s="234" t="s">
        <v>715</v>
      </c>
      <c r="C69" s="234" t="s">
        <v>713</v>
      </c>
      <c r="D69" s="234" t="s">
        <v>716</v>
      </c>
      <c r="E69" s="234" t="s">
        <v>717</v>
      </c>
      <c r="F69" s="234" t="s">
        <v>276</v>
      </c>
      <c r="G69" s="240" t="s">
        <v>505</v>
      </c>
    </row>
    <row r="70" spans="1:7" s="220" customFormat="1" ht="21" customHeight="1">
      <c r="A70" s="233">
        <v>59</v>
      </c>
      <c r="B70" s="234" t="s">
        <v>718</v>
      </c>
      <c r="C70" s="234" t="s">
        <v>719</v>
      </c>
      <c r="D70" s="234" t="s">
        <v>720</v>
      </c>
      <c r="E70" s="234" t="s">
        <v>721</v>
      </c>
      <c r="F70" s="234" t="s">
        <v>45</v>
      </c>
      <c r="G70" s="240" t="s">
        <v>505</v>
      </c>
    </row>
    <row r="71" spans="1:7" s="220" customFormat="1" ht="21" customHeight="1">
      <c r="A71" s="233">
        <v>60</v>
      </c>
      <c r="B71" s="234" t="s">
        <v>325</v>
      </c>
      <c r="C71" s="234" t="s">
        <v>328</v>
      </c>
      <c r="D71" s="234" t="s">
        <v>329</v>
      </c>
      <c r="E71" s="234" t="s">
        <v>326</v>
      </c>
      <c r="F71" s="234" t="s">
        <v>327</v>
      </c>
      <c r="G71" s="240" t="s">
        <v>506</v>
      </c>
    </row>
    <row r="72" spans="1:7" s="220" customFormat="1" ht="21" customHeight="1">
      <c r="A72" s="233">
        <v>61</v>
      </c>
      <c r="B72" s="234" t="s">
        <v>722</v>
      </c>
      <c r="C72" s="234" t="s">
        <v>723</v>
      </c>
      <c r="D72" s="234" t="s">
        <v>36</v>
      </c>
      <c r="E72" s="234" t="s">
        <v>724</v>
      </c>
      <c r="F72" s="234" t="s">
        <v>5</v>
      </c>
      <c r="G72" s="240" t="s">
        <v>506</v>
      </c>
    </row>
    <row r="73" spans="1:7" s="220" customFormat="1" ht="21" customHeight="1">
      <c r="A73" s="233">
        <v>62</v>
      </c>
      <c r="B73" s="234" t="s">
        <v>725</v>
      </c>
      <c r="C73" s="234" t="s">
        <v>331</v>
      </c>
      <c r="D73" s="234" t="s">
        <v>726</v>
      </c>
      <c r="E73" s="234" t="s">
        <v>727</v>
      </c>
      <c r="F73" s="234" t="s">
        <v>45</v>
      </c>
      <c r="G73" s="240" t="s">
        <v>506</v>
      </c>
    </row>
    <row r="74" spans="1:7" s="220" customFormat="1" ht="21" customHeight="1">
      <c r="A74" s="233">
        <v>63</v>
      </c>
      <c r="B74" s="234" t="s">
        <v>728</v>
      </c>
      <c r="C74" s="234" t="s">
        <v>729</v>
      </c>
      <c r="D74" s="234" t="s">
        <v>30</v>
      </c>
      <c r="E74" s="234" t="s">
        <v>431</v>
      </c>
      <c r="F74" s="234" t="s">
        <v>50</v>
      </c>
      <c r="G74" s="240" t="s">
        <v>506</v>
      </c>
    </row>
    <row r="75" spans="1:7" s="220" customFormat="1" ht="21" customHeight="1">
      <c r="A75" s="233">
        <v>64</v>
      </c>
      <c r="B75" s="234" t="s">
        <v>730</v>
      </c>
      <c r="C75" s="234" t="s">
        <v>731</v>
      </c>
      <c r="D75" s="234" t="s">
        <v>732</v>
      </c>
      <c r="E75" s="234" t="s">
        <v>733</v>
      </c>
      <c r="F75" s="234" t="s">
        <v>45</v>
      </c>
      <c r="G75" s="240" t="s">
        <v>506</v>
      </c>
    </row>
    <row r="76" spans="1:7" s="220" customFormat="1" ht="21" customHeight="1">
      <c r="A76" s="233">
        <v>65</v>
      </c>
      <c r="B76" s="234" t="s">
        <v>734</v>
      </c>
      <c r="C76" s="234" t="s">
        <v>735</v>
      </c>
      <c r="D76" s="234" t="s">
        <v>736</v>
      </c>
      <c r="E76" s="234" t="s">
        <v>737</v>
      </c>
      <c r="F76" s="234" t="s">
        <v>8</v>
      </c>
      <c r="G76" s="240" t="s">
        <v>506</v>
      </c>
    </row>
    <row r="77" spans="1:7" s="220" customFormat="1" ht="21" customHeight="1">
      <c r="A77" s="233">
        <v>66</v>
      </c>
      <c r="B77" s="234" t="s">
        <v>246</v>
      </c>
      <c r="C77" s="234" t="s">
        <v>247</v>
      </c>
      <c r="D77" s="234" t="s">
        <v>248</v>
      </c>
      <c r="E77" s="234" t="s">
        <v>333</v>
      </c>
      <c r="F77" s="234" t="s">
        <v>5</v>
      </c>
      <c r="G77" s="240" t="s">
        <v>506</v>
      </c>
    </row>
    <row r="78" spans="1:7" s="220" customFormat="1" ht="21" customHeight="1">
      <c r="A78" s="233">
        <v>67</v>
      </c>
      <c r="B78" s="234" t="s">
        <v>249</v>
      </c>
      <c r="C78" s="234" t="s">
        <v>250</v>
      </c>
      <c r="D78" s="234" t="s">
        <v>65</v>
      </c>
      <c r="E78" s="234" t="s">
        <v>335</v>
      </c>
      <c r="F78" s="234" t="s">
        <v>5</v>
      </c>
      <c r="G78" s="240" t="s">
        <v>506</v>
      </c>
    </row>
    <row r="79" spans="1:7" s="220" customFormat="1" ht="21" customHeight="1">
      <c r="A79" s="233">
        <v>68</v>
      </c>
      <c r="B79" s="234" t="s">
        <v>252</v>
      </c>
      <c r="C79" s="234" t="s">
        <v>46</v>
      </c>
      <c r="D79" s="234" t="s">
        <v>253</v>
      </c>
      <c r="E79" s="234" t="s">
        <v>336</v>
      </c>
      <c r="F79" s="234" t="s">
        <v>8</v>
      </c>
      <c r="G79" s="240" t="s">
        <v>506</v>
      </c>
    </row>
    <row r="80" spans="1:7" s="220" customFormat="1" ht="21" customHeight="1">
      <c r="A80" s="233">
        <v>69</v>
      </c>
      <c r="B80" s="234" t="s">
        <v>738</v>
      </c>
      <c r="C80" s="234" t="s">
        <v>739</v>
      </c>
      <c r="D80" s="234" t="s">
        <v>16</v>
      </c>
      <c r="E80" s="234" t="s">
        <v>740</v>
      </c>
      <c r="F80" s="234" t="s">
        <v>49</v>
      </c>
      <c r="G80" s="240" t="s">
        <v>506</v>
      </c>
    </row>
    <row r="81" spans="1:7" s="220" customFormat="1" ht="21" customHeight="1">
      <c r="A81" s="233">
        <v>70</v>
      </c>
      <c r="B81" s="234" t="s">
        <v>255</v>
      </c>
      <c r="C81" s="234" t="s">
        <v>256</v>
      </c>
      <c r="D81" s="234" t="s">
        <v>33</v>
      </c>
      <c r="E81" s="234" t="s">
        <v>338</v>
      </c>
      <c r="F81" s="234" t="s">
        <v>32</v>
      </c>
      <c r="G81" s="240" t="s">
        <v>506</v>
      </c>
    </row>
    <row r="82" spans="1:7" s="220" customFormat="1" ht="21" customHeight="1">
      <c r="A82" s="233">
        <v>71</v>
      </c>
      <c r="B82" s="234" t="s">
        <v>339</v>
      </c>
      <c r="C82" s="234" t="s">
        <v>341</v>
      </c>
      <c r="D82" s="234" t="s">
        <v>28</v>
      </c>
      <c r="E82" s="234" t="s">
        <v>340</v>
      </c>
      <c r="F82" s="234" t="s">
        <v>23</v>
      </c>
      <c r="G82" s="240" t="s">
        <v>506</v>
      </c>
    </row>
    <row r="83" spans="1:7" s="220" customFormat="1" ht="21" customHeight="1">
      <c r="A83" s="233">
        <v>72</v>
      </c>
      <c r="B83" s="234" t="s">
        <v>741</v>
      </c>
      <c r="C83" s="234" t="s">
        <v>742</v>
      </c>
      <c r="D83" s="234" t="s">
        <v>330</v>
      </c>
      <c r="E83" s="234" t="s">
        <v>743</v>
      </c>
      <c r="F83" s="234" t="s">
        <v>5</v>
      </c>
      <c r="G83" s="240" t="s">
        <v>506</v>
      </c>
    </row>
    <row r="84" spans="1:7" s="220" customFormat="1" ht="21" customHeight="1">
      <c r="A84" s="233">
        <v>73</v>
      </c>
      <c r="B84" s="234" t="s">
        <v>744</v>
      </c>
      <c r="C84" s="234" t="s">
        <v>745</v>
      </c>
      <c r="D84" s="234" t="s">
        <v>746</v>
      </c>
      <c r="E84" s="234" t="s">
        <v>747</v>
      </c>
      <c r="F84" s="234" t="s">
        <v>5</v>
      </c>
      <c r="G84" s="240" t="s">
        <v>506</v>
      </c>
    </row>
    <row r="85" spans="1:7" s="220" customFormat="1" ht="21" customHeight="1">
      <c r="A85" s="233">
        <v>74</v>
      </c>
      <c r="B85" s="234" t="s">
        <v>748</v>
      </c>
      <c r="C85" s="234" t="s">
        <v>749</v>
      </c>
      <c r="D85" s="234" t="s">
        <v>750</v>
      </c>
      <c r="E85" s="234" t="s">
        <v>751</v>
      </c>
      <c r="F85" s="234" t="s">
        <v>38</v>
      </c>
      <c r="G85" s="240" t="s">
        <v>506</v>
      </c>
    </row>
    <row r="86" spans="1:7" s="220" customFormat="1" ht="21" customHeight="1">
      <c r="A86" s="233">
        <v>75</v>
      </c>
      <c r="B86" s="234" t="s">
        <v>752</v>
      </c>
      <c r="C86" s="234" t="s">
        <v>753</v>
      </c>
      <c r="D86" s="234" t="s">
        <v>754</v>
      </c>
      <c r="E86" s="234" t="s">
        <v>755</v>
      </c>
      <c r="F86" s="234" t="s">
        <v>23</v>
      </c>
      <c r="G86" s="240" t="s">
        <v>506</v>
      </c>
    </row>
    <row r="87" spans="1:7" s="220" customFormat="1" ht="21" customHeight="1">
      <c r="A87" s="233">
        <v>76</v>
      </c>
      <c r="B87" s="234" t="s">
        <v>756</v>
      </c>
      <c r="C87" s="234" t="s">
        <v>757</v>
      </c>
      <c r="D87" s="234" t="s">
        <v>36</v>
      </c>
      <c r="E87" s="234" t="s">
        <v>758</v>
      </c>
      <c r="F87" s="234" t="s">
        <v>8</v>
      </c>
      <c r="G87" s="240" t="s">
        <v>506</v>
      </c>
    </row>
    <row r="88" spans="1:7" s="220" customFormat="1" ht="21" customHeight="1">
      <c r="A88" s="233">
        <v>77</v>
      </c>
      <c r="B88" s="234" t="s">
        <v>759</v>
      </c>
      <c r="C88" s="234" t="s">
        <v>760</v>
      </c>
      <c r="D88" s="234" t="s">
        <v>44</v>
      </c>
      <c r="E88" s="234" t="s">
        <v>761</v>
      </c>
      <c r="F88" s="234" t="s">
        <v>63</v>
      </c>
      <c r="G88" s="240" t="s">
        <v>506</v>
      </c>
    </row>
    <row r="89" spans="1:7" s="220" customFormat="1" ht="21" customHeight="1">
      <c r="A89" s="233">
        <v>78</v>
      </c>
      <c r="B89" s="234" t="s">
        <v>762</v>
      </c>
      <c r="C89" s="234" t="s">
        <v>763</v>
      </c>
      <c r="D89" s="234" t="s">
        <v>764</v>
      </c>
      <c r="E89" s="234" t="s">
        <v>765</v>
      </c>
      <c r="F89" s="234" t="s">
        <v>766</v>
      </c>
      <c r="G89" s="240" t="s">
        <v>506</v>
      </c>
    </row>
    <row r="90" spans="1:7" s="220" customFormat="1" ht="21" customHeight="1">
      <c r="A90" s="233">
        <v>79</v>
      </c>
      <c r="B90" s="234" t="s">
        <v>259</v>
      </c>
      <c r="C90" s="234" t="s">
        <v>258</v>
      </c>
      <c r="D90" s="234" t="s">
        <v>260</v>
      </c>
      <c r="E90" s="234" t="s">
        <v>344</v>
      </c>
      <c r="F90" s="234" t="s">
        <v>5</v>
      </c>
      <c r="G90" s="240" t="s">
        <v>506</v>
      </c>
    </row>
    <row r="91" spans="1:7" s="220" customFormat="1" ht="21" customHeight="1">
      <c r="A91" s="233">
        <v>80</v>
      </c>
      <c r="B91" s="234" t="s">
        <v>767</v>
      </c>
      <c r="C91" s="234" t="s">
        <v>768</v>
      </c>
      <c r="D91" s="234" t="s">
        <v>264</v>
      </c>
      <c r="E91" s="234" t="s">
        <v>769</v>
      </c>
      <c r="F91" s="234" t="s">
        <v>5</v>
      </c>
      <c r="G91" s="240" t="s">
        <v>506</v>
      </c>
    </row>
    <row r="92" spans="1:7" s="220" customFormat="1" ht="21" customHeight="1">
      <c r="A92" s="233">
        <v>81</v>
      </c>
      <c r="B92" s="234" t="s">
        <v>346</v>
      </c>
      <c r="C92" s="234" t="s">
        <v>348</v>
      </c>
      <c r="D92" s="234" t="s">
        <v>349</v>
      </c>
      <c r="E92" s="234" t="s">
        <v>347</v>
      </c>
      <c r="F92" s="234" t="s">
        <v>43</v>
      </c>
      <c r="G92" s="240" t="s">
        <v>506</v>
      </c>
    </row>
    <row r="93" spans="1:7" s="220" customFormat="1" ht="21" customHeight="1">
      <c r="A93" s="233">
        <v>82</v>
      </c>
      <c r="B93" s="234" t="s">
        <v>770</v>
      </c>
      <c r="C93" s="234" t="s">
        <v>771</v>
      </c>
      <c r="D93" s="234" t="s">
        <v>614</v>
      </c>
      <c r="E93" s="234" t="s">
        <v>772</v>
      </c>
      <c r="F93" s="234" t="s">
        <v>773</v>
      </c>
      <c r="G93" s="240" t="s">
        <v>506</v>
      </c>
    </row>
    <row r="94" spans="1:7" s="220" customFormat="1" ht="21" customHeight="1">
      <c r="A94" s="233">
        <v>83</v>
      </c>
      <c r="B94" s="234" t="s">
        <v>350</v>
      </c>
      <c r="C94" s="234" t="s">
        <v>352</v>
      </c>
      <c r="D94" s="234" t="s">
        <v>353</v>
      </c>
      <c r="E94" s="234" t="s">
        <v>351</v>
      </c>
      <c r="F94" s="234" t="s">
        <v>561</v>
      </c>
      <c r="G94" s="240" t="s">
        <v>506</v>
      </c>
    </row>
    <row r="95" spans="1:7" s="220" customFormat="1" ht="21" customHeight="1">
      <c r="A95" s="233">
        <v>84</v>
      </c>
      <c r="B95" s="234" t="s">
        <v>774</v>
      </c>
      <c r="C95" s="234" t="s">
        <v>775</v>
      </c>
      <c r="D95" s="234" t="s">
        <v>776</v>
      </c>
      <c r="E95" s="234" t="s">
        <v>777</v>
      </c>
      <c r="F95" s="234" t="s">
        <v>32</v>
      </c>
      <c r="G95" s="240" t="s">
        <v>506</v>
      </c>
    </row>
    <row r="96" spans="1:7" s="220" customFormat="1" ht="21" customHeight="1">
      <c r="A96" s="233">
        <v>85</v>
      </c>
      <c r="B96" s="234" t="s">
        <v>778</v>
      </c>
      <c r="C96" s="234" t="s">
        <v>779</v>
      </c>
      <c r="D96" s="234" t="s">
        <v>780</v>
      </c>
      <c r="E96" s="234" t="s">
        <v>781</v>
      </c>
      <c r="F96" s="234" t="s">
        <v>244</v>
      </c>
      <c r="G96" s="240" t="s">
        <v>506</v>
      </c>
    </row>
    <row r="97" spans="1:7" s="220" customFormat="1" ht="21" customHeight="1">
      <c r="A97" s="233">
        <v>86</v>
      </c>
      <c r="B97" s="234" t="s">
        <v>782</v>
      </c>
      <c r="C97" s="234" t="s">
        <v>261</v>
      </c>
      <c r="D97" s="234" t="s">
        <v>245</v>
      </c>
      <c r="E97" s="234" t="s">
        <v>783</v>
      </c>
      <c r="F97" s="234" t="s">
        <v>49</v>
      </c>
      <c r="G97" s="240" t="s">
        <v>507</v>
      </c>
    </row>
    <row r="98" spans="1:7" s="220" customFormat="1" ht="21" customHeight="1">
      <c r="A98" s="233">
        <v>87</v>
      </c>
      <c r="B98" s="234" t="s">
        <v>784</v>
      </c>
      <c r="C98" s="234" t="s">
        <v>785</v>
      </c>
      <c r="D98" s="234" t="s">
        <v>25</v>
      </c>
      <c r="E98" s="234" t="s">
        <v>786</v>
      </c>
      <c r="F98" s="234" t="s">
        <v>400</v>
      </c>
      <c r="G98" s="240" t="s">
        <v>507</v>
      </c>
    </row>
    <row r="99" spans="1:7" s="220" customFormat="1" ht="21" customHeight="1">
      <c r="A99" s="233">
        <v>88</v>
      </c>
      <c r="B99" s="234" t="s">
        <v>787</v>
      </c>
      <c r="C99" s="234" t="s">
        <v>785</v>
      </c>
      <c r="D99" s="234" t="s">
        <v>788</v>
      </c>
      <c r="E99" s="234" t="s">
        <v>789</v>
      </c>
      <c r="F99" s="234" t="s">
        <v>400</v>
      </c>
      <c r="G99" s="240" t="s">
        <v>507</v>
      </c>
    </row>
    <row r="100" spans="1:7" s="220" customFormat="1" ht="21" customHeight="1">
      <c r="A100" s="233">
        <v>89</v>
      </c>
      <c r="B100" s="234" t="s">
        <v>790</v>
      </c>
      <c r="C100" s="234" t="s">
        <v>785</v>
      </c>
      <c r="D100" s="234" t="s">
        <v>28</v>
      </c>
      <c r="E100" s="234" t="s">
        <v>791</v>
      </c>
      <c r="F100" s="234" t="s">
        <v>792</v>
      </c>
      <c r="G100" s="240" t="s">
        <v>507</v>
      </c>
    </row>
    <row r="101" spans="1:7" s="220" customFormat="1" ht="21" customHeight="1">
      <c r="A101" s="233">
        <v>90</v>
      </c>
      <c r="B101" s="234" t="s">
        <v>793</v>
      </c>
      <c r="C101" s="234" t="s">
        <v>794</v>
      </c>
      <c r="D101" s="234" t="s">
        <v>278</v>
      </c>
      <c r="E101" s="234" t="s">
        <v>795</v>
      </c>
      <c r="F101" s="234" t="s">
        <v>796</v>
      </c>
      <c r="G101" s="240" t="s">
        <v>507</v>
      </c>
    </row>
    <row r="102" spans="1:7" s="220" customFormat="1" ht="21" customHeight="1">
      <c r="A102" s="233">
        <v>91</v>
      </c>
      <c r="B102" s="234" t="s">
        <v>797</v>
      </c>
      <c r="C102" s="234" t="s">
        <v>798</v>
      </c>
      <c r="D102" s="234" t="s">
        <v>10</v>
      </c>
      <c r="E102" s="234" t="s">
        <v>799</v>
      </c>
      <c r="F102" s="234" t="s">
        <v>244</v>
      </c>
      <c r="G102" s="240" t="s">
        <v>507</v>
      </c>
    </row>
    <row r="103" spans="1:7" s="220" customFormat="1" ht="21" customHeight="1">
      <c r="A103" s="233">
        <v>92</v>
      </c>
      <c r="B103" s="234" t="s">
        <v>800</v>
      </c>
      <c r="C103" s="234" t="s">
        <v>801</v>
      </c>
      <c r="D103" s="234" t="s">
        <v>802</v>
      </c>
      <c r="E103" s="234" t="s">
        <v>803</v>
      </c>
      <c r="F103" s="234" t="s">
        <v>23</v>
      </c>
      <c r="G103" s="240" t="s">
        <v>507</v>
      </c>
    </row>
    <row r="104" spans="1:7" s="220" customFormat="1" ht="21" customHeight="1">
      <c r="A104" s="233">
        <v>93</v>
      </c>
      <c r="B104" s="234" t="s">
        <v>355</v>
      </c>
      <c r="C104" s="234" t="s">
        <v>357</v>
      </c>
      <c r="D104" s="234" t="s">
        <v>71</v>
      </c>
      <c r="E104" s="234" t="s">
        <v>356</v>
      </c>
      <c r="F104" s="234" t="s">
        <v>5</v>
      </c>
      <c r="G104" s="240" t="s">
        <v>507</v>
      </c>
    </row>
    <row r="105" spans="1:7" s="220" customFormat="1" ht="21" customHeight="1">
      <c r="A105" s="233">
        <v>94</v>
      </c>
      <c r="B105" s="234" t="s">
        <v>804</v>
      </c>
      <c r="C105" s="234" t="s">
        <v>805</v>
      </c>
      <c r="D105" s="234" t="s">
        <v>806</v>
      </c>
      <c r="E105" s="234" t="s">
        <v>807</v>
      </c>
      <c r="F105" s="234" t="s">
        <v>302</v>
      </c>
      <c r="G105" s="240" t="s">
        <v>507</v>
      </c>
    </row>
    <row r="106" spans="1:7" s="220" customFormat="1" ht="21" customHeight="1">
      <c r="A106" s="233">
        <v>95</v>
      </c>
      <c r="B106" s="234" t="s">
        <v>808</v>
      </c>
      <c r="C106" s="234" t="s">
        <v>805</v>
      </c>
      <c r="D106" s="234" t="s">
        <v>809</v>
      </c>
      <c r="E106" s="234" t="s">
        <v>810</v>
      </c>
      <c r="F106" s="234" t="s">
        <v>244</v>
      </c>
      <c r="G106" s="240" t="s">
        <v>507</v>
      </c>
    </row>
    <row r="107" spans="1:7" s="220" customFormat="1" ht="21" customHeight="1">
      <c r="A107" s="233">
        <v>96</v>
      </c>
      <c r="B107" s="234" t="s">
        <v>811</v>
      </c>
      <c r="C107" s="234" t="s">
        <v>812</v>
      </c>
      <c r="D107" s="234" t="s">
        <v>813</v>
      </c>
      <c r="E107" s="234" t="s">
        <v>814</v>
      </c>
      <c r="F107" s="234" t="s">
        <v>48</v>
      </c>
      <c r="G107" s="240" t="s">
        <v>507</v>
      </c>
    </row>
    <row r="108" spans="1:7" s="220" customFormat="1" ht="21" customHeight="1">
      <c r="A108" s="233">
        <v>97</v>
      </c>
      <c r="B108" s="234" t="s">
        <v>359</v>
      </c>
      <c r="C108" s="234" t="s">
        <v>361</v>
      </c>
      <c r="D108" s="234" t="s">
        <v>330</v>
      </c>
      <c r="E108" s="234" t="s">
        <v>360</v>
      </c>
      <c r="F108" s="234" t="s">
        <v>23</v>
      </c>
      <c r="G108" s="240" t="s">
        <v>507</v>
      </c>
    </row>
    <row r="109" spans="1:7" s="220" customFormat="1" ht="21" customHeight="1">
      <c r="A109" s="233">
        <v>98</v>
      </c>
      <c r="B109" s="234" t="s">
        <v>362</v>
      </c>
      <c r="C109" s="234" t="s">
        <v>365</v>
      </c>
      <c r="D109" s="234" t="s">
        <v>37</v>
      </c>
      <c r="E109" s="234" t="s">
        <v>363</v>
      </c>
      <c r="F109" s="234" t="s">
        <v>364</v>
      </c>
      <c r="G109" s="240" t="s">
        <v>507</v>
      </c>
    </row>
    <row r="110" spans="1:7" s="220" customFormat="1" ht="21" customHeight="1">
      <c r="A110" s="233">
        <v>99</v>
      </c>
      <c r="B110" s="234" t="s">
        <v>262</v>
      </c>
      <c r="C110" s="234" t="s">
        <v>263</v>
      </c>
      <c r="D110" s="234" t="s">
        <v>36</v>
      </c>
      <c r="E110" s="234" t="s">
        <v>366</v>
      </c>
      <c r="F110" s="234" t="s">
        <v>5</v>
      </c>
      <c r="G110" s="240" t="s">
        <v>507</v>
      </c>
    </row>
    <row r="111" spans="1:7" s="220" customFormat="1" ht="21" customHeight="1">
      <c r="A111" s="233">
        <v>100</v>
      </c>
      <c r="B111" s="234" t="s">
        <v>815</v>
      </c>
      <c r="C111" s="234" t="s">
        <v>816</v>
      </c>
      <c r="D111" s="234" t="s">
        <v>306</v>
      </c>
      <c r="E111" s="234" t="s">
        <v>482</v>
      </c>
      <c r="F111" s="234" t="s">
        <v>8</v>
      </c>
      <c r="G111" s="240" t="s">
        <v>507</v>
      </c>
    </row>
    <row r="112" spans="1:7" s="220" customFormat="1" ht="21" customHeight="1">
      <c r="A112" s="233">
        <v>101</v>
      </c>
      <c r="B112" s="234" t="s">
        <v>367</v>
      </c>
      <c r="C112" s="234" t="s">
        <v>369</v>
      </c>
      <c r="D112" s="234" t="s">
        <v>370</v>
      </c>
      <c r="E112" s="234" t="s">
        <v>368</v>
      </c>
      <c r="F112" s="234" t="s">
        <v>5</v>
      </c>
      <c r="G112" s="240" t="s">
        <v>507</v>
      </c>
    </row>
    <row r="113" spans="1:10" s="220" customFormat="1" ht="21" customHeight="1">
      <c r="A113" s="233">
        <v>102</v>
      </c>
      <c r="B113" s="234" t="s">
        <v>817</v>
      </c>
      <c r="C113" s="234" t="s">
        <v>369</v>
      </c>
      <c r="D113" s="234" t="s">
        <v>28</v>
      </c>
      <c r="E113" s="234" t="s">
        <v>818</v>
      </c>
      <c r="F113" s="234" t="s">
        <v>5</v>
      </c>
      <c r="G113" s="240" t="s">
        <v>507</v>
      </c>
    </row>
    <row r="114" spans="1:10" s="220" customFormat="1" ht="21" customHeight="1">
      <c r="A114" s="233">
        <v>103</v>
      </c>
      <c r="B114" s="234" t="s">
        <v>371</v>
      </c>
      <c r="C114" s="234" t="s">
        <v>373</v>
      </c>
      <c r="D114" s="234" t="s">
        <v>374</v>
      </c>
      <c r="E114" s="234" t="s">
        <v>372</v>
      </c>
      <c r="F114" s="234" t="s">
        <v>5</v>
      </c>
      <c r="G114" s="240" t="s">
        <v>507</v>
      </c>
    </row>
    <row r="115" spans="1:10" s="220" customFormat="1" ht="21" customHeight="1">
      <c r="A115" s="233">
        <v>104</v>
      </c>
      <c r="B115" s="234" t="s">
        <v>375</v>
      </c>
      <c r="C115" s="234" t="s">
        <v>377</v>
      </c>
      <c r="D115" s="234" t="s">
        <v>277</v>
      </c>
      <c r="E115" s="234" t="s">
        <v>376</v>
      </c>
      <c r="F115" s="234" t="s">
        <v>23</v>
      </c>
      <c r="G115" s="240" t="s">
        <v>507</v>
      </c>
    </row>
    <row r="116" spans="1:10" s="220" customFormat="1" ht="21" customHeight="1">
      <c r="A116" s="233">
        <v>105</v>
      </c>
      <c r="B116" s="234" t="s">
        <v>819</v>
      </c>
      <c r="C116" s="234" t="s">
        <v>820</v>
      </c>
      <c r="D116" s="234" t="s">
        <v>821</v>
      </c>
      <c r="E116" s="234" t="s">
        <v>822</v>
      </c>
      <c r="F116" s="234" t="s">
        <v>823</v>
      </c>
      <c r="G116" s="240" t="s">
        <v>507</v>
      </c>
    </row>
    <row r="117" spans="1:10" s="220" customFormat="1" ht="21" customHeight="1">
      <c r="A117" s="233">
        <v>106</v>
      </c>
      <c r="B117" s="234" t="s">
        <v>824</v>
      </c>
      <c r="C117" s="234" t="s">
        <v>825</v>
      </c>
      <c r="D117" s="234" t="s">
        <v>14</v>
      </c>
      <c r="E117" s="234" t="s">
        <v>826</v>
      </c>
      <c r="F117" s="234" t="s">
        <v>827</v>
      </c>
      <c r="G117" s="240" t="s">
        <v>507</v>
      </c>
    </row>
    <row r="118" spans="1:10" s="220" customFormat="1" ht="21" customHeight="1">
      <c r="A118" s="233">
        <v>107</v>
      </c>
      <c r="B118" s="234" t="s">
        <v>378</v>
      </c>
      <c r="C118" s="234" t="s">
        <v>380</v>
      </c>
      <c r="D118" s="234" t="s">
        <v>381</v>
      </c>
      <c r="E118" s="234" t="s">
        <v>379</v>
      </c>
      <c r="F118" s="234" t="s">
        <v>5</v>
      </c>
      <c r="G118" s="240" t="s">
        <v>507</v>
      </c>
    </row>
    <row r="119" spans="1:10" s="220" customFormat="1" ht="21" customHeight="1">
      <c r="A119" s="233">
        <v>108</v>
      </c>
      <c r="B119" s="234" t="s">
        <v>828</v>
      </c>
      <c r="C119" s="234" t="s">
        <v>382</v>
      </c>
      <c r="D119" s="234" t="s">
        <v>37</v>
      </c>
      <c r="E119" s="234" t="s">
        <v>829</v>
      </c>
      <c r="F119" s="234" t="s">
        <v>830</v>
      </c>
      <c r="G119" s="240" t="s">
        <v>507</v>
      </c>
    </row>
    <row r="120" spans="1:10" s="220" customFormat="1" ht="21" customHeight="1">
      <c r="A120" s="233">
        <v>109</v>
      </c>
      <c r="B120" s="234" t="s">
        <v>383</v>
      </c>
      <c r="C120" s="234" t="s">
        <v>386</v>
      </c>
      <c r="D120" s="234" t="s">
        <v>387</v>
      </c>
      <c r="E120" s="234" t="s">
        <v>384</v>
      </c>
      <c r="F120" s="234" t="s">
        <v>385</v>
      </c>
      <c r="G120" s="240" t="s">
        <v>507</v>
      </c>
    </row>
    <row r="121" spans="1:10" s="220" customFormat="1" ht="21" customHeight="1">
      <c r="A121" s="233">
        <v>110</v>
      </c>
      <c r="B121" s="234" t="s">
        <v>831</v>
      </c>
      <c r="C121" s="234" t="s">
        <v>832</v>
      </c>
      <c r="D121" s="234" t="s">
        <v>273</v>
      </c>
      <c r="E121" s="234" t="s">
        <v>833</v>
      </c>
      <c r="F121" s="234" t="s">
        <v>5</v>
      </c>
      <c r="G121" s="240" t="s">
        <v>507</v>
      </c>
    </row>
    <row r="122" spans="1:10" s="220" customFormat="1" ht="21" customHeight="1">
      <c r="A122" s="233">
        <v>111</v>
      </c>
      <c r="B122" s="234" t="s">
        <v>834</v>
      </c>
      <c r="C122" s="234" t="s">
        <v>835</v>
      </c>
      <c r="D122" s="234" t="s">
        <v>836</v>
      </c>
      <c r="E122" s="234" t="s">
        <v>419</v>
      </c>
      <c r="F122" s="234" t="s">
        <v>32</v>
      </c>
      <c r="G122" s="240" t="s">
        <v>507</v>
      </c>
    </row>
    <row r="123" spans="1:10" s="220" customFormat="1" ht="21" customHeight="1">
      <c r="A123" s="233">
        <v>112</v>
      </c>
      <c r="B123" s="234" t="s">
        <v>837</v>
      </c>
      <c r="C123" s="234" t="s">
        <v>838</v>
      </c>
      <c r="D123" s="234" t="s">
        <v>839</v>
      </c>
      <c r="E123" s="234" t="s">
        <v>840</v>
      </c>
      <c r="F123" s="234" t="s">
        <v>5</v>
      </c>
      <c r="G123" s="240" t="s">
        <v>507</v>
      </c>
    </row>
    <row r="124" spans="1:10" s="220" customFormat="1" ht="21" customHeight="1">
      <c r="A124" s="233">
        <v>113</v>
      </c>
      <c r="B124" s="234" t="s">
        <v>841</v>
      </c>
      <c r="C124" s="234" t="s">
        <v>842</v>
      </c>
      <c r="D124" s="234" t="s">
        <v>754</v>
      </c>
      <c r="E124" s="234" t="s">
        <v>843</v>
      </c>
      <c r="F124" s="234" t="s">
        <v>5</v>
      </c>
      <c r="G124" s="240" t="s">
        <v>507</v>
      </c>
    </row>
    <row r="125" spans="1:10" s="220" customFormat="1" ht="21" customHeight="1">
      <c r="A125" s="233">
        <v>114</v>
      </c>
      <c r="B125" s="234" t="s">
        <v>844</v>
      </c>
      <c r="C125" s="234" t="s">
        <v>845</v>
      </c>
      <c r="D125" s="234" t="s">
        <v>846</v>
      </c>
      <c r="E125" s="234" t="s">
        <v>847</v>
      </c>
      <c r="F125" s="234" t="s">
        <v>23</v>
      </c>
      <c r="G125" s="240" t="s">
        <v>507</v>
      </c>
    </row>
    <row r="126" spans="1:10" s="11" customFormat="1" ht="21" customHeight="1">
      <c r="A126" s="233">
        <v>115</v>
      </c>
      <c r="B126" s="234" t="s">
        <v>848</v>
      </c>
      <c r="C126" s="234" t="s">
        <v>723</v>
      </c>
      <c r="D126" s="234" t="s">
        <v>10</v>
      </c>
      <c r="E126" s="234" t="s">
        <v>849</v>
      </c>
      <c r="F126" s="234" t="s">
        <v>244</v>
      </c>
      <c r="G126" s="240" t="s">
        <v>508</v>
      </c>
      <c r="H126" s="237"/>
      <c r="I126" s="237"/>
      <c r="J126" s="237"/>
    </row>
    <row r="127" spans="1:10" s="220" customFormat="1" ht="21" customHeight="1">
      <c r="A127" s="233">
        <v>116</v>
      </c>
      <c r="B127" s="238" t="s">
        <v>850</v>
      </c>
      <c r="C127" s="238" t="s">
        <v>851</v>
      </c>
      <c r="D127" s="238" t="s">
        <v>680</v>
      </c>
      <c r="E127" s="238" t="s">
        <v>852</v>
      </c>
      <c r="F127" s="238" t="s">
        <v>302</v>
      </c>
      <c r="G127" s="240" t="s">
        <v>508</v>
      </c>
    </row>
    <row r="128" spans="1:10" s="220" customFormat="1" ht="21" customHeight="1">
      <c r="A128" s="233">
        <v>117</v>
      </c>
      <c r="B128" s="234" t="s">
        <v>853</v>
      </c>
      <c r="C128" s="234" t="s">
        <v>854</v>
      </c>
      <c r="D128" s="234" t="s">
        <v>855</v>
      </c>
      <c r="E128" s="234" t="s">
        <v>379</v>
      </c>
      <c r="F128" s="234" t="s">
        <v>285</v>
      </c>
      <c r="G128" s="240" t="s">
        <v>508</v>
      </c>
    </row>
    <row r="129" spans="1:7" s="220" customFormat="1" ht="21" customHeight="1">
      <c r="A129" s="233">
        <v>118</v>
      </c>
      <c r="B129" s="234" t="s">
        <v>856</v>
      </c>
      <c r="C129" s="234" t="s">
        <v>857</v>
      </c>
      <c r="D129" s="234" t="s">
        <v>64</v>
      </c>
      <c r="E129" s="234" t="s">
        <v>858</v>
      </c>
      <c r="F129" s="234" t="s">
        <v>859</v>
      </c>
      <c r="G129" s="240" t="s">
        <v>508</v>
      </c>
    </row>
    <row r="130" spans="1:7" s="220" customFormat="1" ht="21" customHeight="1">
      <c r="A130" s="233">
        <v>119</v>
      </c>
      <c r="B130" s="234" t="s">
        <v>860</v>
      </c>
      <c r="C130" s="234" t="s">
        <v>861</v>
      </c>
      <c r="D130" s="234" t="s">
        <v>862</v>
      </c>
      <c r="E130" s="234" t="s">
        <v>863</v>
      </c>
      <c r="F130" s="234" t="s">
        <v>15</v>
      </c>
      <c r="G130" s="240" t="s">
        <v>508</v>
      </c>
    </row>
    <row r="131" spans="1:7" s="220" customFormat="1" ht="21" customHeight="1">
      <c r="A131" s="233">
        <v>120</v>
      </c>
      <c r="B131" s="234" t="s">
        <v>864</v>
      </c>
      <c r="C131" s="234" t="s">
        <v>865</v>
      </c>
      <c r="D131" s="234" t="s">
        <v>866</v>
      </c>
      <c r="E131" s="234" t="s">
        <v>867</v>
      </c>
      <c r="F131" s="234" t="s">
        <v>8</v>
      </c>
      <c r="G131" s="240" t="s">
        <v>508</v>
      </c>
    </row>
    <row r="132" spans="1:7" s="220" customFormat="1" ht="21" customHeight="1">
      <c r="A132" s="233">
        <v>121</v>
      </c>
      <c r="B132" s="234" t="s">
        <v>868</v>
      </c>
      <c r="C132" s="234" t="s">
        <v>869</v>
      </c>
      <c r="D132" s="234" t="s">
        <v>870</v>
      </c>
      <c r="E132" s="234" t="s">
        <v>871</v>
      </c>
      <c r="F132" s="234" t="s">
        <v>872</v>
      </c>
      <c r="G132" s="240" t="s">
        <v>508</v>
      </c>
    </row>
    <row r="133" spans="1:7" s="220" customFormat="1" ht="21" customHeight="1">
      <c r="A133" s="233">
        <v>122</v>
      </c>
      <c r="B133" s="234" t="s">
        <v>388</v>
      </c>
      <c r="C133" s="234" t="s">
        <v>389</v>
      </c>
      <c r="D133" s="234" t="s">
        <v>240</v>
      </c>
      <c r="E133" s="234" t="s">
        <v>305</v>
      </c>
      <c r="F133" s="234" t="s">
        <v>561</v>
      </c>
      <c r="G133" s="240" t="s">
        <v>508</v>
      </c>
    </row>
    <row r="134" spans="1:7" s="220" customFormat="1" ht="21" customHeight="1">
      <c r="A134" s="233">
        <v>123</v>
      </c>
      <c r="B134" s="234" t="s">
        <v>391</v>
      </c>
      <c r="C134" s="234" t="s">
        <v>390</v>
      </c>
      <c r="D134" s="234" t="s">
        <v>393</v>
      </c>
      <c r="E134" s="234" t="s">
        <v>392</v>
      </c>
      <c r="F134" s="234" t="s">
        <v>32</v>
      </c>
      <c r="G134" s="240" t="s">
        <v>508</v>
      </c>
    </row>
    <row r="135" spans="1:7" s="220" customFormat="1" ht="21" customHeight="1">
      <c r="A135" s="233">
        <v>124</v>
      </c>
      <c r="B135" s="234" t="s">
        <v>873</v>
      </c>
      <c r="C135" s="234" t="s">
        <v>874</v>
      </c>
      <c r="D135" s="234" t="s">
        <v>875</v>
      </c>
      <c r="E135" s="234" t="s">
        <v>876</v>
      </c>
      <c r="F135" s="234" t="s">
        <v>23</v>
      </c>
      <c r="G135" s="240" t="s">
        <v>508</v>
      </c>
    </row>
    <row r="136" spans="1:7" s="220" customFormat="1" ht="21" customHeight="1">
      <c r="A136" s="233">
        <v>125</v>
      </c>
      <c r="B136" s="234" t="s">
        <v>877</v>
      </c>
      <c r="C136" s="234" t="s">
        <v>878</v>
      </c>
      <c r="D136" s="234" t="s">
        <v>614</v>
      </c>
      <c r="E136" s="234" t="s">
        <v>879</v>
      </c>
      <c r="F136" s="234" t="s">
        <v>5</v>
      </c>
      <c r="G136" s="240" t="s">
        <v>508</v>
      </c>
    </row>
    <row r="137" spans="1:7" s="220" customFormat="1" ht="21" customHeight="1">
      <c r="A137" s="233">
        <v>126</v>
      </c>
      <c r="B137" s="234" t="s">
        <v>394</v>
      </c>
      <c r="C137" s="234" t="s">
        <v>396</v>
      </c>
      <c r="D137" s="234" t="s">
        <v>57</v>
      </c>
      <c r="E137" s="234" t="s">
        <v>395</v>
      </c>
      <c r="F137" s="234" t="s">
        <v>5</v>
      </c>
      <c r="G137" s="240" t="s">
        <v>508</v>
      </c>
    </row>
    <row r="138" spans="1:7" s="220" customFormat="1" ht="21" customHeight="1">
      <c r="A138" s="233">
        <v>127</v>
      </c>
      <c r="B138" s="234" t="s">
        <v>880</v>
      </c>
      <c r="C138" s="234" t="s">
        <v>881</v>
      </c>
      <c r="D138" s="234" t="s">
        <v>882</v>
      </c>
      <c r="E138" s="234" t="s">
        <v>486</v>
      </c>
      <c r="F138" s="234" t="s">
        <v>883</v>
      </c>
      <c r="G138" s="240" t="s">
        <v>508</v>
      </c>
    </row>
    <row r="139" spans="1:7" s="220" customFormat="1" ht="21" customHeight="1">
      <c r="A139" s="233">
        <v>128</v>
      </c>
      <c r="B139" s="234" t="s">
        <v>884</v>
      </c>
      <c r="C139" s="234" t="s">
        <v>885</v>
      </c>
      <c r="D139" s="234" t="s">
        <v>354</v>
      </c>
      <c r="E139" s="234" t="s">
        <v>886</v>
      </c>
      <c r="F139" s="234" t="s">
        <v>26</v>
      </c>
      <c r="G139" s="240" t="s">
        <v>508</v>
      </c>
    </row>
    <row r="140" spans="1:7" s="220" customFormat="1" ht="21" customHeight="1">
      <c r="A140" s="233">
        <v>129</v>
      </c>
      <c r="B140" s="234" t="s">
        <v>887</v>
      </c>
      <c r="C140" s="234" t="s">
        <v>888</v>
      </c>
      <c r="D140" s="234" t="s">
        <v>445</v>
      </c>
      <c r="E140" s="234" t="s">
        <v>368</v>
      </c>
      <c r="F140" s="234" t="s">
        <v>63</v>
      </c>
      <c r="G140" s="240" t="s">
        <v>508</v>
      </c>
    </row>
    <row r="141" spans="1:7" s="220" customFormat="1" ht="21" customHeight="1">
      <c r="A141" s="233">
        <v>130</v>
      </c>
      <c r="B141" s="234" t="s">
        <v>889</v>
      </c>
      <c r="C141" s="234" t="s">
        <v>890</v>
      </c>
      <c r="D141" s="234" t="s">
        <v>240</v>
      </c>
      <c r="E141" s="234" t="s">
        <v>345</v>
      </c>
      <c r="F141" s="234" t="s">
        <v>8</v>
      </c>
      <c r="G141" s="240" t="s">
        <v>508</v>
      </c>
    </row>
    <row r="142" spans="1:7" s="220" customFormat="1" ht="21" customHeight="1">
      <c r="A142" s="233">
        <v>131</v>
      </c>
      <c r="B142" s="234" t="s">
        <v>891</v>
      </c>
      <c r="C142" s="234" t="s">
        <v>892</v>
      </c>
      <c r="D142" s="234" t="s">
        <v>893</v>
      </c>
      <c r="E142" s="234" t="s">
        <v>894</v>
      </c>
      <c r="F142" s="234" t="s">
        <v>8</v>
      </c>
      <c r="G142" s="240" t="s">
        <v>508</v>
      </c>
    </row>
    <row r="143" spans="1:7" s="220" customFormat="1" ht="21" customHeight="1">
      <c r="A143" s="233">
        <v>132</v>
      </c>
      <c r="B143" s="234" t="s">
        <v>895</v>
      </c>
      <c r="C143" s="234" t="s">
        <v>896</v>
      </c>
      <c r="D143" s="234" t="s">
        <v>47</v>
      </c>
      <c r="E143" s="234" t="s">
        <v>897</v>
      </c>
      <c r="F143" s="234" t="s">
        <v>8</v>
      </c>
      <c r="G143" s="240" t="s">
        <v>508</v>
      </c>
    </row>
    <row r="144" spans="1:7" s="220" customFormat="1" ht="21" customHeight="1">
      <c r="A144" s="233">
        <v>133</v>
      </c>
      <c r="B144" s="234" t="s">
        <v>898</v>
      </c>
      <c r="C144" s="234" t="s">
        <v>401</v>
      </c>
      <c r="D144" s="234" t="s">
        <v>36</v>
      </c>
      <c r="E144" s="234" t="s">
        <v>899</v>
      </c>
      <c r="F144" s="234" t="s">
        <v>900</v>
      </c>
      <c r="G144" s="240" t="s">
        <v>508</v>
      </c>
    </row>
    <row r="145" spans="1:7" s="220" customFormat="1" ht="21" customHeight="1">
      <c r="A145" s="233">
        <v>134</v>
      </c>
      <c r="B145" s="234" t="s">
        <v>901</v>
      </c>
      <c r="C145" s="234" t="s">
        <v>401</v>
      </c>
      <c r="D145" s="234" t="s">
        <v>28</v>
      </c>
      <c r="E145" s="234" t="s">
        <v>902</v>
      </c>
      <c r="F145" s="234" t="s">
        <v>48</v>
      </c>
      <c r="G145" s="240" t="s">
        <v>508</v>
      </c>
    </row>
    <row r="146" spans="1:7" s="220" customFormat="1" ht="21" customHeight="1">
      <c r="A146" s="233">
        <v>135</v>
      </c>
      <c r="B146" s="234" t="s">
        <v>398</v>
      </c>
      <c r="C146" s="234" t="s">
        <v>401</v>
      </c>
      <c r="D146" s="234" t="s">
        <v>402</v>
      </c>
      <c r="E146" s="234" t="s">
        <v>399</v>
      </c>
      <c r="F146" s="234" t="s">
        <v>400</v>
      </c>
      <c r="G146" s="240" t="s">
        <v>508</v>
      </c>
    </row>
    <row r="147" spans="1:7" s="220" customFormat="1" ht="21" customHeight="1">
      <c r="A147" s="233">
        <v>136</v>
      </c>
      <c r="B147" s="234" t="s">
        <v>903</v>
      </c>
      <c r="C147" s="234" t="s">
        <v>904</v>
      </c>
      <c r="D147" s="234" t="s">
        <v>905</v>
      </c>
      <c r="E147" s="234" t="s">
        <v>906</v>
      </c>
      <c r="F147" s="234" t="s">
        <v>695</v>
      </c>
      <c r="G147" s="240" t="s">
        <v>508</v>
      </c>
    </row>
    <row r="148" spans="1:7" s="220" customFormat="1" ht="21" customHeight="1">
      <c r="A148" s="233">
        <v>137</v>
      </c>
      <c r="B148" s="234" t="s">
        <v>907</v>
      </c>
      <c r="C148" s="234" t="s">
        <v>908</v>
      </c>
      <c r="D148" s="234" t="s">
        <v>909</v>
      </c>
      <c r="E148" s="234" t="s">
        <v>910</v>
      </c>
      <c r="F148" s="234" t="s">
        <v>15</v>
      </c>
      <c r="G148" s="240" t="s">
        <v>508</v>
      </c>
    </row>
    <row r="149" spans="1:7" s="220" customFormat="1" ht="21" customHeight="1">
      <c r="A149" s="233">
        <v>138</v>
      </c>
      <c r="B149" s="234" t="s">
        <v>911</v>
      </c>
      <c r="C149" s="234" t="s">
        <v>908</v>
      </c>
      <c r="D149" s="234" t="s">
        <v>912</v>
      </c>
      <c r="E149" s="234" t="s">
        <v>913</v>
      </c>
      <c r="F149" s="234" t="s">
        <v>45</v>
      </c>
      <c r="G149" s="240" t="s">
        <v>508</v>
      </c>
    </row>
    <row r="150" spans="1:7" s="220" customFormat="1" ht="21" customHeight="1">
      <c r="A150" s="233">
        <v>139</v>
      </c>
      <c r="B150" s="234" t="s">
        <v>914</v>
      </c>
      <c r="C150" s="234" t="s">
        <v>915</v>
      </c>
      <c r="D150" s="234" t="s">
        <v>10</v>
      </c>
      <c r="E150" s="234" t="s">
        <v>916</v>
      </c>
      <c r="F150" s="234" t="s">
        <v>45</v>
      </c>
      <c r="G150" s="240" t="s">
        <v>508</v>
      </c>
    </row>
    <row r="151" spans="1:7" s="220" customFormat="1" ht="21" customHeight="1">
      <c r="A151" s="233">
        <v>140</v>
      </c>
      <c r="B151" s="234" t="s">
        <v>917</v>
      </c>
      <c r="C151" s="234" t="s">
        <v>918</v>
      </c>
      <c r="D151" s="234" t="s">
        <v>919</v>
      </c>
      <c r="E151" s="234" t="s">
        <v>920</v>
      </c>
      <c r="F151" s="234" t="s">
        <v>921</v>
      </c>
      <c r="G151" s="240" t="s">
        <v>508</v>
      </c>
    </row>
    <row r="152" spans="1:7" s="220" customFormat="1" ht="21" customHeight="1">
      <c r="A152" s="233">
        <v>141</v>
      </c>
      <c r="B152" s="234" t="s">
        <v>922</v>
      </c>
      <c r="C152" s="234" t="s">
        <v>923</v>
      </c>
      <c r="D152" s="234" t="s">
        <v>924</v>
      </c>
      <c r="E152" s="234" t="s">
        <v>925</v>
      </c>
      <c r="F152" s="234" t="s">
        <v>926</v>
      </c>
      <c r="G152" s="240" t="s">
        <v>508</v>
      </c>
    </row>
    <row r="153" spans="1:7" s="220" customFormat="1" ht="21" customHeight="1">
      <c r="A153" s="233">
        <v>142</v>
      </c>
      <c r="B153" s="234" t="s">
        <v>927</v>
      </c>
      <c r="C153" s="234" t="s">
        <v>923</v>
      </c>
      <c r="D153" s="234" t="s">
        <v>51</v>
      </c>
      <c r="E153" s="234" t="s">
        <v>928</v>
      </c>
      <c r="F153" s="234" t="s">
        <v>309</v>
      </c>
      <c r="G153" s="240" t="s">
        <v>508</v>
      </c>
    </row>
    <row r="154" spans="1:7" s="220" customFormat="1" ht="21" customHeight="1">
      <c r="A154" s="233">
        <v>143</v>
      </c>
      <c r="B154" s="234" t="s">
        <v>929</v>
      </c>
      <c r="C154" s="234" t="s">
        <v>930</v>
      </c>
      <c r="D154" s="234" t="s">
        <v>30</v>
      </c>
      <c r="E154" s="234" t="s">
        <v>931</v>
      </c>
      <c r="F154" s="234" t="s">
        <v>244</v>
      </c>
      <c r="G154" s="240" t="s">
        <v>508</v>
      </c>
    </row>
    <row r="155" spans="1:7" s="220" customFormat="1" ht="21" customHeight="1">
      <c r="A155" s="233">
        <v>144</v>
      </c>
      <c r="B155" s="234" t="s">
        <v>932</v>
      </c>
      <c r="C155" s="234" t="s">
        <v>933</v>
      </c>
      <c r="D155" s="234" t="s">
        <v>934</v>
      </c>
      <c r="E155" s="234" t="s">
        <v>935</v>
      </c>
      <c r="F155" s="234" t="s">
        <v>8</v>
      </c>
      <c r="G155" s="240" t="s">
        <v>508</v>
      </c>
    </row>
    <row r="156" spans="1:7" s="220" customFormat="1" ht="21" customHeight="1">
      <c r="A156" s="233">
        <v>145</v>
      </c>
      <c r="B156" s="234" t="s">
        <v>936</v>
      </c>
      <c r="C156" s="234" t="s">
        <v>937</v>
      </c>
      <c r="D156" s="234" t="s">
        <v>646</v>
      </c>
      <c r="E156" s="234" t="s">
        <v>938</v>
      </c>
      <c r="F156" s="234" t="s">
        <v>5</v>
      </c>
      <c r="G156" s="240" t="s">
        <v>509</v>
      </c>
    </row>
    <row r="157" spans="1:7" s="220" customFormat="1" ht="21" customHeight="1">
      <c r="A157" s="233">
        <v>146</v>
      </c>
      <c r="B157" s="234" t="s">
        <v>404</v>
      </c>
      <c r="C157" s="234" t="s">
        <v>406</v>
      </c>
      <c r="D157" s="234" t="s">
        <v>407</v>
      </c>
      <c r="E157" s="234" t="s">
        <v>405</v>
      </c>
      <c r="F157" s="234" t="s">
        <v>5</v>
      </c>
      <c r="G157" s="240" t="s">
        <v>509</v>
      </c>
    </row>
    <row r="158" spans="1:7" s="220" customFormat="1" ht="21" customHeight="1">
      <c r="A158" s="233">
        <v>147</v>
      </c>
      <c r="B158" s="234" t="s">
        <v>939</v>
      </c>
      <c r="C158" s="234" t="s">
        <v>940</v>
      </c>
      <c r="D158" s="234" t="s">
        <v>941</v>
      </c>
      <c r="E158" s="234" t="s">
        <v>781</v>
      </c>
      <c r="F158" s="234" t="s">
        <v>5</v>
      </c>
      <c r="G158" s="240" t="s">
        <v>509</v>
      </c>
    </row>
    <row r="159" spans="1:7" s="220" customFormat="1" ht="21" customHeight="1">
      <c r="A159" s="233">
        <v>148</v>
      </c>
      <c r="B159" s="234" t="s">
        <v>265</v>
      </c>
      <c r="C159" s="234" t="s">
        <v>266</v>
      </c>
      <c r="D159" s="234" t="s">
        <v>267</v>
      </c>
      <c r="E159" s="234" t="s">
        <v>408</v>
      </c>
      <c r="F159" s="234" t="s">
        <v>268</v>
      </c>
      <c r="G159" s="240" t="s">
        <v>509</v>
      </c>
    </row>
    <row r="160" spans="1:7" s="220" customFormat="1" ht="21" customHeight="1">
      <c r="A160" s="233">
        <v>149</v>
      </c>
      <c r="B160" s="234" t="s">
        <v>942</v>
      </c>
      <c r="C160" s="234" t="s">
        <v>943</v>
      </c>
      <c r="D160" s="234" t="s">
        <v>28</v>
      </c>
      <c r="E160" s="234" t="s">
        <v>944</v>
      </c>
      <c r="F160" s="234" t="s">
        <v>945</v>
      </c>
      <c r="G160" s="240" t="s">
        <v>509</v>
      </c>
    </row>
    <row r="161" spans="1:7" s="220" customFormat="1" ht="21" customHeight="1">
      <c r="A161" s="233">
        <v>150</v>
      </c>
      <c r="B161" s="234" t="s">
        <v>52</v>
      </c>
      <c r="C161" s="234" t="s">
        <v>53</v>
      </c>
      <c r="D161" s="234" t="s">
        <v>54</v>
      </c>
      <c r="E161" s="234" t="s">
        <v>409</v>
      </c>
      <c r="F161" s="234" t="s">
        <v>55</v>
      </c>
      <c r="G161" s="240" t="s">
        <v>509</v>
      </c>
    </row>
    <row r="162" spans="1:7" s="220" customFormat="1" ht="21" customHeight="1">
      <c r="A162" s="233">
        <v>151</v>
      </c>
      <c r="B162" s="234" t="s">
        <v>946</v>
      </c>
      <c r="C162" s="234" t="s">
        <v>947</v>
      </c>
      <c r="D162" s="234" t="s">
        <v>25</v>
      </c>
      <c r="E162" s="234" t="s">
        <v>948</v>
      </c>
      <c r="F162" s="234" t="s">
        <v>49</v>
      </c>
      <c r="G162" s="240" t="s">
        <v>509</v>
      </c>
    </row>
    <row r="163" spans="1:7" s="220" customFormat="1" ht="21" customHeight="1">
      <c r="A163" s="233">
        <v>152</v>
      </c>
      <c r="B163" s="234" t="s">
        <v>949</v>
      </c>
      <c r="C163" s="234" t="s">
        <v>950</v>
      </c>
      <c r="D163" s="234" t="s">
        <v>36</v>
      </c>
      <c r="E163" s="234" t="s">
        <v>951</v>
      </c>
      <c r="F163" s="234" t="s">
        <v>5</v>
      </c>
      <c r="G163" s="240" t="s">
        <v>509</v>
      </c>
    </row>
    <row r="164" spans="1:7" s="220" customFormat="1" ht="21" customHeight="1">
      <c r="A164" s="233">
        <v>153</v>
      </c>
      <c r="B164" s="234" t="s">
        <v>410</v>
      </c>
      <c r="C164" s="234" t="s">
        <v>412</v>
      </c>
      <c r="D164" s="234" t="s">
        <v>413</v>
      </c>
      <c r="E164" s="234" t="s">
        <v>411</v>
      </c>
      <c r="F164" s="234" t="s">
        <v>23</v>
      </c>
      <c r="G164" s="240" t="s">
        <v>509</v>
      </c>
    </row>
    <row r="165" spans="1:7" s="220" customFormat="1" ht="21" customHeight="1">
      <c r="A165" s="233">
        <v>154</v>
      </c>
      <c r="B165" s="234" t="s">
        <v>952</v>
      </c>
      <c r="C165" s="234" t="s">
        <v>953</v>
      </c>
      <c r="D165" s="234" t="s">
        <v>39</v>
      </c>
      <c r="E165" s="234" t="s">
        <v>954</v>
      </c>
      <c r="F165" s="234" t="s">
        <v>5</v>
      </c>
      <c r="G165" s="240" t="s">
        <v>509</v>
      </c>
    </row>
    <row r="166" spans="1:7" s="220" customFormat="1" ht="21" customHeight="1">
      <c r="A166" s="233">
        <v>155</v>
      </c>
      <c r="B166" s="234" t="s">
        <v>955</v>
      </c>
      <c r="C166" s="234" t="s">
        <v>956</v>
      </c>
      <c r="D166" s="234" t="s">
        <v>957</v>
      </c>
      <c r="E166" s="234" t="s">
        <v>958</v>
      </c>
      <c r="F166" s="234" t="s">
        <v>5</v>
      </c>
      <c r="G166" s="240" t="s">
        <v>509</v>
      </c>
    </row>
    <row r="167" spans="1:7" s="220" customFormat="1" ht="21" customHeight="1">
      <c r="A167" s="233">
        <v>156</v>
      </c>
      <c r="B167" s="234" t="s">
        <v>959</v>
      </c>
      <c r="C167" s="234" t="s">
        <v>960</v>
      </c>
      <c r="D167" s="234" t="s">
        <v>802</v>
      </c>
      <c r="E167" s="234" t="s">
        <v>961</v>
      </c>
      <c r="F167" s="234" t="s">
        <v>32</v>
      </c>
      <c r="G167" s="240" t="s">
        <v>509</v>
      </c>
    </row>
    <row r="168" spans="1:7" s="220" customFormat="1" ht="21" customHeight="1">
      <c r="A168" s="233">
        <v>157</v>
      </c>
      <c r="B168" s="234" t="s">
        <v>269</v>
      </c>
      <c r="C168" s="234" t="s">
        <v>270</v>
      </c>
      <c r="D168" s="234" t="s">
        <v>42</v>
      </c>
      <c r="E168" s="234" t="s">
        <v>414</v>
      </c>
      <c r="F168" s="234" t="s">
        <v>32</v>
      </c>
      <c r="G168" s="240" t="s">
        <v>509</v>
      </c>
    </row>
    <row r="169" spans="1:7" s="220" customFormat="1" ht="21" customHeight="1">
      <c r="A169" s="233">
        <v>158</v>
      </c>
      <c r="B169" s="234" t="s">
        <v>962</v>
      </c>
      <c r="C169" s="234" t="s">
        <v>963</v>
      </c>
      <c r="D169" s="234" t="s">
        <v>964</v>
      </c>
      <c r="E169" s="234" t="s">
        <v>965</v>
      </c>
      <c r="F169" s="234" t="s">
        <v>5</v>
      </c>
      <c r="G169" s="240" t="s">
        <v>509</v>
      </c>
    </row>
    <row r="170" spans="1:7" s="220" customFormat="1" ht="21" customHeight="1">
      <c r="A170" s="233">
        <v>159</v>
      </c>
      <c r="B170" s="234" t="s">
        <v>966</v>
      </c>
      <c r="C170" s="234" t="s">
        <v>967</v>
      </c>
      <c r="D170" s="234" t="s">
        <v>74</v>
      </c>
      <c r="E170" s="234" t="s">
        <v>968</v>
      </c>
      <c r="F170" s="234" t="s">
        <v>5</v>
      </c>
      <c r="G170" s="240" t="s">
        <v>509</v>
      </c>
    </row>
    <row r="171" spans="1:7" s="220" customFormat="1" ht="21" customHeight="1">
      <c r="A171" s="233">
        <v>160</v>
      </c>
      <c r="B171" s="234" t="s">
        <v>969</v>
      </c>
      <c r="C171" s="234" t="s">
        <v>970</v>
      </c>
      <c r="D171" s="234" t="s">
        <v>971</v>
      </c>
      <c r="E171" s="234" t="s">
        <v>972</v>
      </c>
      <c r="F171" s="234" t="s">
        <v>40</v>
      </c>
      <c r="G171" s="240" t="s">
        <v>509</v>
      </c>
    </row>
    <row r="172" spans="1:7" s="220" customFormat="1" ht="21" customHeight="1">
      <c r="A172" s="233">
        <v>161</v>
      </c>
      <c r="B172" s="234" t="s">
        <v>973</v>
      </c>
      <c r="C172" s="234" t="s">
        <v>974</v>
      </c>
      <c r="D172" s="234" t="s">
        <v>600</v>
      </c>
      <c r="E172" s="234" t="s">
        <v>975</v>
      </c>
      <c r="F172" s="234" t="s">
        <v>5</v>
      </c>
      <c r="G172" s="240" t="s">
        <v>509</v>
      </c>
    </row>
    <row r="173" spans="1:7" s="220" customFormat="1" ht="21" customHeight="1">
      <c r="A173" s="233">
        <v>162</v>
      </c>
      <c r="B173" s="234" t="s">
        <v>976</v>
      </c>
      <c r="C173" s="234" t="s">
        <v>977</v>
      </c>
      <c r="D173" s="234" t="s">
        <v>978</v>
      </c>
      <c r="E173" s="234" t="s">
        <v>979</v>
      </c>
      <c r="F173" s="234" t="s">
        <v>302</v>
      </c>
      <c r="G173" s="240" t="s">
        <v>509</v>
      </c>
    </row>
    <row r="174" spans="1:7" s="220" customFormat="1" ht="21" customHeight="1">
      <c r="A174" s="233">
        <v>163</v>
      </c>
      <c r="B174" s="234" t="s">
        <v>980</v>
      </c>
      <c r="C174" s="234" t="s">
        <v>981</v>
      </c>
      <c r="D174" s="234" t="s">
        <v>337</v>
      </c>
      <c r="E174" s="234" t="s">
        <v>982</v>
      </c>
      <c r="F174" s="234" t="s">
        <v>8</v>
      </c>
      <c r="G174" s="240" t="s">
        <v>509</v>
      </c>
    </row>
    <row r="175" spans="1:7" s="220" customFormat="1" ht="21" customHeight="1">
      <c r="A175" s="233">
        <v>164</v>
      </c>
      <c r="B175" s="234" t="s">
        <v>983</v>
      </c>
      <c r="C175" s="234" t="s">
        <v>984</v>
      </c>
      <c r="D175" s="234" t="s">
        <v>985</v>
      </c>
      <c r="E175" s="234" t="s">
        <v>986</v>
      </c>
      <c r="F175" s="234" t="s">
        <v>244</v>
      </c>
      <c r="G175" s="240" t="s">
        <v>509</v>
      </c>
    </row>
    <row r="176" spans="1:7" s="220" customFormat="1" ht="21" customHeight="1">
      <c r="A176" s="233">
        <v>165</v>
      </c>
      <c r="B176" s="234" t="s">
        <v>415</v>
      </c>
      <c r="C176" s="234" t="s">
        <v>417</v>
      </c>
      <c r="D176" s="234" t="s">
        <v>418</v>
      </c>
      <c r="E176" s="234" t="s">
        <v>416</v>
      </c>
      <c r="F176" s="234" t="s">
        <v>8</v>
      </c>
      <c r="G176" s="240" t="s">
        <v>509</v>
      </c>
    </row>
    <row r="177" spans="1:7" s="220" customFormat="1" ht="21" customHeight="1">
      <c r="A177" s="233">
        <v>166</v>
      </c>
      <c r="B177" s="234" t="s">
        <v>987</v>
      </c>
      <c r="C177" s="234" t="s">
        <v>988</v>
      </c>
      <c r="D177" s="234" t="s">
        <v>42</v>
      </c>
      <c r="E177" s="234" t="s">
        <v>989</v>
      </c>
      <c r="F177" s="234" t="s">
        <v>244</v>
      </c>
      <c r="G177" s="240" t="s">
        <v>509</v>
      </c>
    </row>
    <row r="178" spans="1:7" s="220" customFormat="1" ht="21" customHeight="1">
      <c r="A178" s="233">
        <v>167</v>
      </c>
      <c r="B178" s="234" t="s">
        <v>990</v>
      </c>
      <c r="C178" s="234" t="s">
        <v>988</v>
      </c>
      <c r="D178" s="234" t="s">
        <v>991</v>
      </c>
      <c r="E178" s="234" t="s">
        <v>992</v>
      </c>
      <c r="F178" s="234" t="s">
        <v>5</v>
      </c>
      <c r="G178" s="240" t="s">
        <v>509</v>
      </c>
    </row>
    <row r="179" spans="1:7" s="220" customFormat="1" ht="21" customHeight="1">
      <c r="A179" s="233">
        <v>168</v>
      </c>
      <c r="B179" s="234" t="s">
        <v>993</v>
      </c>
      <c r="C179" s="234" t="s">
        <v>994</v>
      </c>
      <c r="D179" s="234" t="s">
        <v>995</v>
      </c>
      <c r="E179" s="234" t="s">
        <v>563</v>
      </c>
      <c r="F179" s="234" t="s">
        <v>5</v>
      </c>
      <c r="G179" s="240" t="s">
        <v>509</v>
      </c>
    </row>
    <row r="180" spans="1:7" s="220" customFormat="1" ht="21" customHeight="1">
      <c r="A180" s="233">
        <v>169</v>
      </c>
      <c r="B180" s="234" t="s">
        <v>996</v>
      </c>
      <c r="C180" s="234" t="s">
        <v>997</v>
      </c>
      <c r="D180" s="234" t="s">
        <v>240</v>
      </c>
      <c r="E180" s="234" t="s">
        <v>998</v>
      </c>
      <c r="F180" s="234" t="s">
        <v>5</v>
      </c>
      <c r="G180" s="240" t="s">
        <v>509</v>
      </c>
    </row>
    <row r="181" spans="1:7" s="220" customFormat="1" ht="21" customHeight="1">
      <c r="A181" s="233">
        <v>170</v>
      </c>
      <c r="B181" s="234" t="s">
        <v>999</v>
      </c>
      <c r="C181" s="234" t="s">
        <v>1000</v>
      </c>
      <c r="D181" s="234" t="s">
        <v>1001</v>
      </c>
      <c r="E181" s="234" t="s">
        <v>1002</v>
      </c>
      <c r="F181" s="234" t="s">
        <v>1003</v>
      </c>
      <c r="G181" s="240" t="s">
        <v>509</v>
      </c>
    </row>
    <row r="182" spans="1:7" s="220" customFormat="1" ht="21" customHeight="1">
      <c r="A182" s="233">
        <v>171</v>
      </c>
      <c r="B182" s="234" t="s">
        <v>1004</v>
      </c>
      <c r="C182" s="234" t="s">
        <v>1005</v>
      </c>
      <c r="D182" s="234" t="s">
        <v>1006</v>
      </c>
      <c r="E182" s="234" t="s">
        <v>1007</v>
      </c>
      <c r="F182" s="234" t="s">
        <v>8</v>
      </c>
      <c r="G182" s="240" t="s">
        <v>509</v>
      </c>
    </row>
    <row r="183" spans="1:7" s="220" customFormat="1" ht="21" customHeight="1">
      <c r="A183" s="233">
        <v>172</v>
      </c>
      <c r="B183" s="234" t="s">
        <v>1008</v>
      </c>
      <c r="C183" s="234" t="s">
        <v>56</v>
      </c>
      <c r="D183" s="234" t="s">
        <v>1009</v>
      </c>
      <c r="E183" s="234" t="s">
        <v>1010</v>
      </c>
      <c r="F183" s="234" t="s">
        <v>244</v>
      </c>
      <c r="G183" s="240" t="s">
        <v>509</v>
      </c>
    </row>
    <row r="184" spans="1:7" s="220" customFormat="1" ht="21" customHeight="1">
      <c r="A184" s="233">
        <v>173</v>
      </c>
      <c r="B184" s="234" t="s">
        <v>1011</v>
      </c>
      <c r="C184" s="234" t="s">
        <v>56</v>
      </c>
      <c r="D184" s="234" t="s">
        <v>1012</v>
      </c>
      <c r="E184" s="234" t="s">
        <v>1013</v>
      </c>
      <c r="F184" s="234" t="s">
        <v>7</v>
      </c>
      <c r="G184" s="240" t="s">
        <v>510</v>
      </c>
    </row>
    <row r="185" spans="1:7" s="220" customFormat="1" ht="21" customHeight="1">
      <c r="A185" s="233">
        <v>174</v>
      </c>
      <c r="B185" s="234" t="s">
        <v>1014</v>
      </c>
      <c r="C185" s="234" t="s">
        <v>1015</v>
      </c>
      <c r="D185" s="234" t="s">
        <v>1016</v>
      </c>
      <c r="E185" s="234" t="s">
        <v>1017</v>
      </c>
      <c r="F185" s="234" t="s">
        <v>244</v>
      </c>
      <c r="G185" s="240" t="s">
        <v>510</v>
      </c>
    </row>
    <row r="186" spans="1:7" s="220" customFormat="1" ht="21" customHeight="1">
      <c r="A186" s="233">
        <v>175</v>
      </c>
      <c r="B186" s="234" t="s">
        <v>1018</v>
      </c>
      <c r="C186" s="234" t="s">
        <v>272</v>
      </c>
      <c r="D186" s="234" t="s">
        <v>10</v>
      </c>
      <c r="E186" s="234" t="s">
        <v>1019</v>
      </c>
      <c r="F186" s="234" t="s">
        <v>8</v>
      </c>
      <c r="G186" s="240" t="s">
        <v>510</v>
      </c>
    </row>
    <row r="187" spans="1:7" s="220" customFormat="1" ht="21" customHeight="1">
      <c r="A187" s="233">
        <v>176</v>
      </c>
      <c r="B187" s="234" t="s">
        <v>1020</v>
      </c>
      <c r="C187" s="234" t="s">
        <v>1021</v>
      </c>
      <c r="D187" s="234" t="s">
        <v>1022</v>
      </c>
      <c r="E187" s="234" t="s">
        <v>1023</v>
      </c>
      <c r="F187" s="234" t="s">
        <v>1024</v>
      </c>
      <c r="G187" s="240" t="s">
        <v>510</v>
      </c>
    </row>
    <row r="188" spans="1:7" s="220" customFormat="1" ht="21" customHeight="1">
      <c r="A188" s="233">
        <v>177</v>
      </c>
      <c r="B188" s="234" t="s">
        <v>1025</v>
      </c>
      <c r="C188" s="234" t="s">
        <v>1026</v>
      </c>
      <c r="D188" s="234" t="s">
        <v>67</v>
      </c>
      <c r="E188" s="234" t="s">
        <v>1027</v>
      </c>
      <c r="F188" s="234" t="s">
        <v>8</v>
      </c>
      <c r="G188" s="240" t="s">
        <v>510</v>
      </c>
    </row>
    <row r="189" spans="1:7" s="220" customFormat="1" ht="21" customHeight="1">
      <c r="A189" s="233">
        <v>178</v>
      </c>
      <c r="B189" s="234" t="s">
        <v>1028</v>
      </c>
      <c r="C189" s="234" t="s">
        <v>1029</v>
      </c>
      <c r="D189" s="234" t="s">
        <v>1030</v>
      </c>
      <c r="E189" s="234" t="s">
        <v>1031</v>
      </c>
      <c r="F189" s="234" t="s">
        <v>244</v>
      </c>
      <c r="G189" s="240" t="s">
        <v>510</v>
      </c>
    </row>
    <row r="190" spans="1:7" s="220" customFormat="1" ht="21" customHeight="1">
      <c r="A190" s="233">
        <v>179</v>
      </c>
      <c r="B190" s="234" t="s">
        <v>1032</v>
      </c>
      <c r="C190" s="234" t="s">
        <v>1033</v>
      </c>
      <c r="D190" s="234" t="s">
        <v>1034</v>
      </c>
      <c r="E190" s="234" t="s">
        <v>1035</v>
      </c>
      <c r="F190" s="234" t="s">
        <v>23</v>
      </c>
      <c r="G190" s="240" t="s">
        <v>510</v>
      </c>
    </row>
    <row r="191" spans="1:7" s="220" customFormat="1" ht="21" customHeight="1">
      <c r="A191" s="233">
        <v>180</v>
      </c>
      <c r="B191" s="234" t="s">
        <v>1036</v>
      </c>
      <c r="C191" s="234" t="s">
        <v>275</v>
      </c>
      <c r="D191" s="234" t="s">
        <v>450</v>
      </c>
      <c r="E191" s="234" t="s">
        <v>1037</v>
      </c>
      <c r="F191" s="234"/>
      <c r="G191" s="240" t="s">
        <v>510</v>
      </c>
    </row>
    <row r="192" spans="1:7" s="220" customFormat="1" ht="21" customHeight="1">
      <c r="A192" s="233">
        <v>181</v>
      </c>
      <c r="B192" s="234" t="s">
        <v>1038</v>
      </c>
      <c r="C192" s="234" t="s">
        <v>275</v>
      </c>
      <c r="D192" s="234" t="s">
        <v>42</v>
      </c>
      <c r="E192" s="234" t="s">
        <v>1039</v>
      </c>
      <c r="F192" s="234" t="s">
        <v>23</v>
      </c>
      <c r="G192" s="240" t="s">
        <v>510</v>
      </c>
    </row>
    <row r="193" spans="1:7" s="220" customFormat="1" ht="21" customHeight="1">
      <c r="A193" s="233">
        <v>182</v>
      </c>
      <c r="B193" s="234" t="s">
        <v>274</v>
      </c>
      <c r="C193" s="234" t="s">
        <v>275</v>
      </c>
      <c r="D193" s="234" t="s">
        <v>70</v>
      </c>
      <c r="E193" s="234" t="s">
        <v>420</v>
      </c>
      <c r="F193" s="234" t="s">
        <v>276</v>
      </c>
      <c r="G193" s="240" t="s">
        <v>510</v>
      </c>
    </row>
    <row r="194" spans="1:7" s="220" customFormat="1" ht="21" customHeight="1">
      <c r="A194" s="233">
        <v>183</v>
      </c>
      <c r="B194" s="234" t="s">
        <v>1040</v>
      </c>
      <c r="C194" s="234" t="s">
        <v>275</v>
      </c>
      <c r="D194" s="234" t="s">
        <v>1041</v>
      </c>
      <c r="E194" s="234" t="s">
        <v>1042</v>
      </c>
      <c r="F194" s="234" t="s">
        <v>1043</v>
      </c>
      <c r="G194" s="240" t="s">
        <v>510</v>
      </c>
    </row>
    <row r="195" spans="1:7" s="220" customFormat="1" ht="21" customHeight="1">
      <c r="A195" s="233">
        <v>184</v>
      </c>
      <c r="B195" s="234" t="s">
        <v>1044</v>
      </c>
      <c r="C195" s="234" t="s">
        <v>1045</v>
      </c>
      <c r="D195" s="234" t="s">
        <v>1046</v>
      </c>
      <c r="E195" s="234" t="s">
        <v>1047</v>
      </c>
      <c r="F195" s="234" t="s">
        <v>1043</v>
      </c>
      <c r="G195" s="240" t="s">
        <v>510</v>
      </c>
    </row>
    <row r="196" spans="1:7" s="220" customFormat="1" ht="21" customHeight="1">
      <c r="A196" s="233">
        <v>185</v>
      </c>
      <c r="B196" s="234" t="s">
        <v>1048</v>
      </c>
      <c r="C196" s="234" t="s">
        <v>1049</v>
      </c>
      <c r="D196" s="234" t="s">
        <v>403</v>
      </c>
      <c r="E196" s="234" t="s">
        <v>1050</v>
      </c>
      <c r="F196" s="234" t="s">
        <v>9</v>
      </c>
      <c r="G196" s="240" t="s">
        <v>510</v>
      </c>
    </row>
    <row r="197" spans="1:7" s="220" customFormat="1" ht="21" customHeight="1">
      <c r="A197" s="233">
        <v>186</v>
      </c>
      <c r="B197" s="234" t="s">
        <v>1051</v>
      </c>
      <c r="C197" s="234" t="s">
        <v>1052</v>
      </c>
      <c r="D197" s="234" t="s">
        <v>31</v>
      </c>
      <c r="E197" s="234" t="s">
        <v>1053</v>
      </c>
      <c r="F197" s="234" t="s">
        <v>5</v>
      </c>
      <c r="G197" s="240" t="s">
        <v>510</v>
      </c>
    </row>
    <row r="198" spans="1:7" s="220" customFormat="1" ht="21" customHeight="1">
      <c r="A198" s="233">
        <v>187</v>
      </c>
      <c r="B198" s="234" t="s">
        <v>1054</v>
      </c>
      <c r="C198" s="234" t="s">
        <v>1055</v>
      </c>
      <c r="D198" s="234" t="s">
        <v>24</v>
      </c>
      <c r="E198" s="234" t="s">
        <v>1056</v>
      </c>
      <c r="F198" s="234" t="s">
        <v>23</v>
      </c>
      <c r="G198" s="240" t="s">
        <v>510</v>
      </c>
    </row>
    <row r="199" spans="1:7" s="220" customFormat="1" ht="21" customHeight="1">
      <c r="A199" s="233">
        <v>188</v>
      </c>
      <c r="B199" s="234" t="s">
        <v>1057</v>
      </c>
      <c r="C199" s="234" t="s">
        <v>1058</v>
      </c>
      <c r="D199" s="234" t="s">
        <v>12</v>
      </c>
      <c r="E199" s="234" t="s">
        <v>1059</v>
      </c>
      <c r="F199" s="234" t="s">
        <v>40</v>
      </c>
      <c r="G199" s="240" t="s">
        <v>510</v>
      </c>
    </row>
    <row r="200" spans="1:7" s="220" customFormat="1" ht="21" customHeight="1">
      <c r="A200" s="233">
        <v>189</v>
      </c>
      <c r="B200" s="234" t="s">
        <v>1060</v>
      </c>
      <c r="C200" s="234" t="s">
        <v>1061</v>
      </c>
      <c r="D200" s="234" t="s">
        <v>36</v>
      </c>
      <c r="E200" s="234" t="s">
        <v>1062</v>
      </c>
      <c r="F200" s="234" t="s">
        <v>1063</v>
      </c>
      <c r="G200" s="240" t="s">
        <v>510</v>
      </c>
    </row>
    <row r="201" spans="1:7" s="220" customFormat="1" ht="21" customHeight="1">
      <c r="A201" s="233">
        <v>190</v>
      </c>
      <c r="B201" s="234" t="s">
        <v>421</v>
      </c>
      <c r="C201" s="234" t="s">
        <v>422</v>
      </c>
      <c r="D201" s="234" t="s">
        <v>34</v>
      </c>
      <c r="E201" s="234" t="s">
        <v>408</v>
      </c>
      <c r="F201" s="234" t="s">
        <v>8</v>
      </c>
      <c r="G201" s="240" t="s">
        <v>510</v>
      </c>
    </row>
    <row r="202" spans="1:7" s="220" customFormat="1" ht="21" customHeight="1">
      <c r="A202" s="233">
        <v>191</v>
      </c>
      <c r="B202" s="234" t="s">
        <v>1064</v>
      </c>
      <c r="C202" s="234" t="s">
        <v>1065</v>
      </c>
      <c r="D202" s="234" t="s">
        <v>10</v>
      </c>
      <c r="E202" s="234" t="s">
        <v>1066</v>
      </c>
      <c r="F202" s="234" t="s">
        <v>49</v>
      </c>
      <c r="G202" s="240" t="s">
        <v>510</v>
      </c>
    </row>
    <row r="203" spans="1:7" s="220" customFormat="1" ht="21" customHeight="1">
      <c r="A203" s="233">
        <v>192</v>
      </c>
      <c r="B203" s="234" t="s">
        <v>1067</v>
      </c>
      <c r="C203" s="234" t="s">
        <v>1068</v>
      </c>
      <c r="D203" s="234" t="s">
        <v>1069</v>
      </c>
      <c r="E203" s="234" t="s">
        <v>1070</v>
      </c>
      <c r="F203" s="234" t="s">
        <v>872</v>
      </c>
      <c r="G203" s="240" t="s">
        <v>510</v>
      </c>
    </row>
    <row r="204" spans="1:7" s="220" customFormat="1" ht="21" customHeight="1">
      <c r="A204" s="233">
        <v>193</v>
      </c>
      <c r="B204" s="234" t="s">
        <v>1071</v>
      </c>
      <c r="C204" s="234" t="s">
        <v>1072</v>
      </c>
      <c r="D204" s="234" t="s">
        <v>1073</v>
      </c>
      <c r="E204" s="234" t="s">
        <v>494</v>
      </c>
      <c r="F204" s="234" t="s">
        <v>5</v>
      </c>
      <c r="G204" s="240" t="s">
        <v>510</v>
      </c>
    </row>
    <row r="205" spans="1:7" s="220" customFormat="1" ht="21" customHeight="1">
      <c r="A205" s="233">
        <v>194</v>
      </c>
      <c r="B205" s="234" t="s">
        <v>1074</v>
      </c>
      <c r="C205" s="234" t="s">
        <v>1075</v>
      </c>
      <c r="D205" s="234" t="s">
        <v>680</v>
      </c>
      <c r="E205" s="234" t="s">
        <v>1076</v>
      </c>
      <c r="F205" s="234" t="s">
        <v>5</v>
      </c>
      <c r="G205" s="240" t="s">
        <v>510</v>
      </c>
    </row>
    <row r="206" spans="1:7" s="220" customFormat="1" ht="21" customHeight="1">
      <c r="A206" s="233">
        <v>195</v>
      </c>
      <c r="B206" s="234" t="s">
        <v>1077</v>
      </c>
      <c r="C206" s="234" t="s">
        <v>1078</v>
      </c>
      <c r="D206" s="234" t="s">
        <v>1079</v>
      </c>
      <c r="E206" s="234" t="s">
        <v>1080</v>
      </c>
      <c r="F206" s="234" t="s">
        <v>45</v>
      </c>
      <c r="G206" s="240" t="s">
        <v>510</v>
      </c>
    </row>
    <row r="207" spans="1:7" s="220" customFormat="1" ht="21" customHeight="1">
      <c r="A207" s="233">
        <v>196</v>
      </c>
      <c r="B207" s="234" t="s">
        <v>1081</v>
      </c>
      <c r="C207" s="234" t="s">
        <v>1082</v>
      </c>
      <c r="D207" s="234" t="s">
        <v>54</v>
      </c>
      <c r="E207" s="234" t="s">
        <v>1083</v>
      </c>
      <c r="F207" s="234" t="s">
        <v>59</v>
      </c>
      <c r="G207" s="240" t="s">
        <v>510</v>
      </c>
    </row>
    <row r="208" spans="1:7" s="220" customFormat="1" ht="21" customHeight="1">
      <c r="A208" s="233">
        <v>197</v>
      </c>
      <c r="B208" s="234" t="s">
        <v>424</v>
      </c>
      <c r="C208" s="234" t="s">
        <v>426</v>
      </c>
      <c r="D208" s="234" t="s">
        <v>427</v>
      </c>
      <c r="E208" s="234" t="s">
        <v>425</v>
      </c>
      <c r="F208" s="234" t="s">
        <v>32</v>
      </c>
      <c r="G208" s="240" t="s">
        <v>510</v>
      </c>
    </row>
    <row r="209" spans="1:10" s="220" customFormat="1" ht="21" customHeight="1">
      <c r="A209" s="233">
        <v>198</v>
      </c>
      <c r="B209" s="234" t="s">
        <v>1084</v>
      </c>
      <c r="C209" s="234" t="s">
        <v>428</v>
      </c>
      <c r="D209" s="234" t="s">
        <v>1085</v>
      </c>
      <c r="E209" s="234" t="s">
        <v>356</v>
      </c>
      <c r="F209" s="234" t="s">
        <v>45</v>
      </c>
      <c r="G209" s="240" t="s">
        <v>510</v>
      </c>
    </row>
    <row r="210" spans="1:10" s="220" customFormat="1" ht="21" customHeight="1">
      <c r="A210" s="233">
        <v>199</v>
      </c>
      <c r="B210" s="234" t="s">
        <v>1086</v>
      </c>
      <c r="C210" s="234" t="s">
        <v>1087</v>
      </c>
      <c r="D210" s="234" t="s">
        <v>36</v>
      </c>
      <c r="E210" s="234" t="s">
        <v>1088</v>
      </c>
      <c r="F210" s="234" t="s">
        <v>26</v>
      </c>
      <c r="G210" s="240" t="s">
        <v>510</v>
      </c>
    </row>
    <row r="211" spans="1:10" s="220" customFormat="1" ht="21" customHeight="1">
      <c r="A211" s="233">
        <v>200</v>
      </c>
      <c r="B211" s="234" t="s">
        <v>1089</v>
      </c>
      <c r="C211" s="234" t="s">
        <v>1090</v>
      </c>
      <c r="D211" s="234" t="s">
        <v>13</v>
      </c>
      <c r="E211" s="234" t="s">
        <v>1091</v>
      </c>
      <c r="F211" s="234" t="s">
        <v>302</v>
      </c>
      <c r="G211" s="240" t="s">
        <v>510</v>
      </c>
    </row>
    <row r="212" spans="1:10" s="11" customFormat="1" ht="21" customHeight="1">
      <c r="A212" s="233">
        <v>201</v>
      </c>
      <c r="B212" s="234" t="s">
        <v>1092</v>
      </c>
      <c r="C212" s="234" t="s">
        <v>1093</v>
      </c>
      <c r="D212" s="234" t="s">
        <v>12</v>
      </c>
      <c r="E212" s="234" t="s">
        <v>1094</v>
      </c>
      <c r="F212" s="234" t="s">
        <v>302</v>
      </c>
      <c r="G212" s="240" t="s">
        <v>511</v>
      </c>
      <c r="H212" s="237"/>
      <c r="I212" s="237"/>
      <c r="J212" s="237"/>
    </row>
    <row r="213" spans="1:10" s="220" customFormat="1" ht="21" customHeight="1">
      <c r="A213" s="233">
        <v>202</v>
      </c>
      <c r="B213" s="234" t="s">
        <v>430</v>
      </c>
      <c r="C213" s="234" t="s">
        <v>432</v>
      </c>
      <c r="D213" s="234" t="s">
        <v>12</v>
      </c>
      <c r="E213" s="234" t="s">
        <v>431</v>
      </c>
      <c r="F213" s="234" t="s">
        <v>40</v>
      </c>
      <c r="G213" s="240" t="s">
        <v>511</v>
      </c>
    </row>
    <row r="214" spans="1:10" s="220" customFormat="1" ht="21" customHeight="1">
      <c r="A214" s="233">
        <v>203</v>
      </c>
      <c r="B214" s="234" t="s">
        <v>1095</v>
      </c>
      <c r="C214" s="234" t="s">
        <v>1096</v>
      </c>
      <c r="D214" s="234" t="s">
        <v>1097</v>
      </c>
      <c r="E214" s="234" t="s">
        <v>1053</v>
      </c>
      <c r="F214" s="234" t="s">
        <v>285</v>
      </c>
      <c r="G214" s="240" t="s">
        <v>511</v>
      </c>
    </row>
    <row r="215" spans="1:10" s="220" customFormat="1" ht="21" customHeight="1">
      <c r="A215" s="233">
        <v>204</v>
      </c>
      <c r="B215" s="234" t="s">
        <v>1098</v>
      </c>
      <c r="C215" s="234" t="s">
        <v>1099</v>
      </c>
      <c r="D215" s="234" t="s">
        <v>41</v>
      </c>
      <c r="E215" s="234" t="s">
        <v>1100</v>
      </c>
      <c r="F215" s="234" t="s">
        <v>385</v>
      </c>
      <c r="G215" s="240" t="s">
        <v>511</v>
      </c>
    </row>
    <row r="216" spans="1:10" s="220" customFormat="1" ht="21" customHeight="1">
      <c r="A216" s="233">
        <v>205</v>
      </c>
      <c r="B216" s="234" t="s">
        <v>1101</v>
      </c>
      <c r="C216" s="234" t="s">
        <v>1102</v>
      </c>
      <c r="D216" s="234" t="s">
        <v>1103</v>
      </c>
      <c r="E216" s="234" t="s">
        <v>1104</v>
      </c>
      <c r="F216" s="234" t="s">
        <v>302</v>
      </c>
      <c r="G216" s="240" t="s">
        <v>511</v>
      </c>
    </row>
    <row r="217" spans="1:10" s="220" customFormat="1" ht="21" customHeight="1">
      <c r="A217" s="233">
        <v>206</v>
      </c>
      <c r="B217" s="234" t="s">
        <v>433</v>
      </c>
      <c r="C217" s="234" t="s">
        <v>435</v>
      </c>
      <c r="D217" s="234" t="s">
        <v>358</v>
      </c>
      <c r="E217" s="234" t="s">
        <v>434</v>
      </c>
      <c r="F217" s="234" t="s">
        <v>43</v>
      </c>
      <c r="G217" s="240" t="s">
        <v>511</v>
      </c>
    </row>
    <row r="218" spans="1:10" s="220" customFormat="1" ht="21" customHeight="1">
      <c r="A218" s="233">
        <v>207</v>
      </c>
      <c r="B218" s="234" t="s">
        <v>1105</v>
      </c>
      <c r="C218" s="234" t="s">
        <v>62</v>
      </c>
      <c r="D218" s="234" t="s">
        <v>1106</v>
      </c>
      <c r="E218" s="234" t="s">
        <v>1107</v>
      </c>
      <c r="F218" s="234" t="s">
        <v>1108</v>
      </c>
      <c r="G218" s="240" t="s">
        <v>511</v>
      </c>
    </row>
    <row r="219" spans="1:10" s="220" customFormat="1" ht="21" customHeight="1">
      <c r="A219" s="233">
        <v>208</v>
      </c>
      <c r="B219" s="234" t="s">
        <v>436</v>
      </c>
      <c r="C219" s="234" t="s">
        <v>438</v>
      </c>
      <c r="D219" s="234" t="s">
        <v>73</v>
      </c>
      <c r="E219" s="234" t="s">
        <v>437</v>
      </c>
      <c r="F219" s="234" t="s">
        <v>8</v>
      </c>
      <c r="G219" s="240" t="s">
        <v>511</v>
      </c>
    </row>
    <row r="220" spans="1:10" s="220" customFormat="1" ht="21" customHeight="1">
      <c r="A220" s="233">
        <v>209</v>
      </c>
      <c r="B220" s="234" t="s">
        <v>439</v>
      </c>
      <c r="C220" s="234" t="s">
        <v>441</v>
      </c>
      <c r="D220" s="234" t="s">
        <v>442</v>
      </c>
      <c r="E220" s="234" t="s">
        <v>440</v>
      </c>
      <c r="F220" s="234" t="s">
        <v>63</v>
      </c>
      <c r="G220" s="240" t="s">
        <v>511</v>
      </c>
    </row>
    <row r="221" spans="1:10" s="220" customFormat="1" ht="21" customHeight="1">
      <c r="A221" s="233">
        <v>210</v>
      </c>
      <c r="B221" s="234" t="s">
        <v>1109</v>
      </c>
      <c r="C221" s="234" t="s">
        <v>1110</v>
      </c>
      <c r="D221" s="234" t="s">
        <v>1111</v>
      </c>
      <c r="E221" s="234" t="s">
        <v>1112</v>
      </c>
      <c r="F221" s="234" t="s">
        <v>302</v>
      </c>
      <c r="G221" s="240" t="s">
        <v>511</v>
      </c>
    </row>
    <row r="222" spans="1:10" s="220" customFormat="1" ht="21" customHeight="1">
      <c r="A222" s="233">
        <v>211</v>
      </c>
      <c r="B222" s="234" t="s">
        <v>1113</v>
      </c>
      <c r="C222" s="234" t="s">
        <v>1114</v>
      </c>
      <c r="D222" s="234" t="s">
        <v>24</v>
      </c>
      <c r="E222" s="234" t="s">
        <v>343</v>
      </c>
      <c r="F222" s="234" t="s">
        <v>872</v>
      </c>
      <c r="G222" s="240" t="s">
        <v>511</v>
      </c>
    </row>
    <row r="223" spans="1:10" s="220" customFormat="1" ht="21" customHeight="1">
      <c r="A223" s="233">
        <v>212</v>
      </c>
      <c r="B223" s="234" t="s">
        <v>279</v>
      </c>
      <c r="C223" s="234" t="s">
        <v>11</v>
      </c>
      <c r="D223" s="234" t="s">
        <v>280</v>
      </c>
      <c r="E223" s="234" t="s">
        <v>444</v>
      </c>
      <c r="F223" s="234" t="s">
        <v>5</v>
      </c>
      <c r="G223" s="240" t="s">
        <v>511</v>
      </c>
    </row>
    <row r="224" spans="1:10" s="220" customFormat="1" ht="21" customHeight="1">
      <c r="A224" s="233">
        <v>213</v>
      </c>
      <c r="B224" s="234" t="s">
        <v>1115</v>
      </c>
      <c r="C224" s="234" t="s">
        <v>1116</v>
      </c>
      <c r="D224" s="234" t="s">
        <v>33</v>
      </c>
      <c r="E224" s="234" t="s">
        <v>1117</v>
      </c>
      <c r="F224" s="234" t="s">
        <v>561</v>
      </c>
      <c r="G224" s="240" t="s">
        <v>511</v>
      </c>
    </row>
    <row r="225" spans="1:7" s="220" customFormat="1" ht="21" customHeight="1">
      <c r="A225" s="233">
        <v>214</v>
      </c>
      <c r="B225" s="234" t="s">
        <v>1118</v>
      </c>
      <c r="C225" s="234" t="s">
        <v>1116</v>
      </c>
      <c r="D225" s="234" t="s">
        <v>24</v>
      </c>
      <c r="E225" s="234" t="s">
        <v>1119</v>
      </c>
      <c r="F225" s="234" t="s">
        <v>561</v>
      </c>
      <c r="G225" s="240" t="s">
        <v>511</v>
      </c>
    </row>
    <row r="226" spans="1:7" s="220" customFormat="1" ht="21" customHeight="1">
      <c r="A226" s="233">
        <v>215</v>
      </c>
      <c r="B226" s="234" t="s">
        <v>1120</v>
      </c>
      <c r="C226" s="234" t="s">
        <v>1121</v>
      </c>
      <c r="D226" s="234" t="s">
        <v>31</v>
      </c>
      <c r="E226" s="234" t="s">
        <v>1122</v>
      </c>
      <c r="F226" s="234" t="s">
        <v>1123</v>
      </c>
      <c r="G226" s="240" t="s">
        <v>511</v>
      </c>
    </row>
    <row r="227" spans="1:7" s="220" customFormat="1" ht="21" customHeight="1">
      <c r="A227" s="233">
        <v>216</v>
      </c>
      <c r="B227" s="234" t="s">
        <v>1124</v>
      </c>
      <c r="C227" s="234" t="s">
        <v>1125</v>
      </c>
      <c r="D227" s="234" t="s">
        <v>245</v>
      </c>
      <c r="E227" s="234" t="s">
        <v>1126</v>
      </c>
      <c r="F227" s="234" t="s">
        <v>23</v>
      </c>
      <c r="G227" s="240" t="s">
        <v>511</v>
      </c>
    </row>
    <row r="228" spans="1:7" s="220" customFormat="1" ht="21" customHeight="1">
      <c r="A228" s="233">
        <v>217</v>
      </c>
      <c r="B228" s="234" t="s">
        <v>1127</v>
      </c>
      <c r="C228" s="234" t="s">
        <v>1128</v>
      </c>
      <c r="D228" s="234" t="s">
        <v>1129</v>
      </c>
      <c r="E228" s="234" t="s">
        <v>1130</v>
      </c>
      <c r="F228" s="234" t="s">
        <v>244</v>
      </c>
      <c r="G228" s="240" t="s">
        <v>511</v>
      </c>
    </row>
    <row r="229" spans="1:7" s="220" customFormat="1" ht="21" customHeight="1">
      <c r="A229" s="233">
        <v>218</v>
      </c>
      <c r="B229" s="234" t="s">
        <v>1131</v>
      </c>
      <c r="C229" s="234" t="s">
        <v>1132</v>
      </c>
      <c r="D229" s="234" t="s">
        <v>566</v>
      </c>
      <c r="E229" s="234" t="s">
        <v>293</v>
      </c>
      <c r="F229" s="234" t="s">
        <v>5</v>
      </c>
      <c r="G229" s="240" t="s">
        <v>511</v>
      </c>
    </row>
    <row r="230" spans="1:7" s="220" customFormat="1" ht="21" customHeight="1">
      <c r="A230" s="233">
        <v>219</v>
      </c>
      <c r="B230" s="234" t="s">
        <v>1133</v>
      </c>
      <c r="C230" s="234" t="s">
        <v>1134</v>
      </c>
      <c r="D230" s="234" t="s">
        <v>24</v>
      </c>
      <c r="E230" s="234" t="s">
        <v>1135</v>
      </c>
      <c r="F230" s="234" t="s">
        <v>5</v>
      </c>
      <c r="G230" s="240" t="s">
        <v>511</v>
      </c>
    </row>
    <row r="231" spans="1:7" s="220" customFormat="1" ht="21" customHeight="1">
      <c r="A231" s="233">
        <v>220</v>
      </c>
      <c r="B231" s="234" t="s">
        <v>448</v>
      </c>
      <c r="C231" s="234" t="s">
        <v>449</v>
      </c>
      <c r="D231" s="234" t="s">
        <v>450</v>
      </c>
      <c r="E231" s="234" t="s">
        <v>324</v>
      </c>
      <c r="F231" s="234" t="s">
        <v>5</v>
      </c>
      <c r="G231" s="240" t="s">
        <v>511</v>
      </c>
    </row>
    <row r="232" spans="1:7" s="220" customFormat="1" ht="21" customHeight="1">
      <c r="A232" s="233">
        <v>221</v>
      </c>
      <c r="B232" s="234" t="s">
        <v>1136</v>
      </c>
      <c r="C232" s="234" t="s">
        <v>1137</v>
      </c>
      <c r="D232" s="234" t="s">
        <v>10</v>
      </c>
      <c r="E232" s="234" t="s">
        <v>799</v>
      </c>
      <c r="F232" s="234" t="s">
        <v>45</v>
      </c>
      <c r="G232" s="240" t="s">
        <v>511</v>
      </c>
    </row>
    <row r="233" spans="1:7" s="220" customFormat="1" ht="21" customHeight="1">
      <c r="A233" s="233">
        <v>222</v>
      </c>
      <c r="B233" s="234" t="s">
        <v>1138</v>
      </c>
      <c r="C233" s="234" t="s">
        <v>1139</v>
      </c>
      <c r="D233" s="234" t="s">
        <v>12</v>
      </c>
      <c r="E233" s="234" t="s">
        <v>1140</v>
      </c>
      <c r="F233" s="234" t="s">
        <v>1141</v>
      </c>
      <c r="G233" s="240" t="s">
        <v>511</v>
      </c>
    </row>
    <row r="234" spans="1:7" s="220" customFormat="1" ht="21" customHeight="1">
      <c r="A234" s="233">
        <v>223</v>
      </c>
      <c r="B234" s="234" t="s">
        <v>1142</v>
      </c>
      <c r="C234" s="234" t="s">
        <v>1143</v>
      </c>
      <c r="D234" s="234" t="s">
        <v>1144</v>
      </c>
      <c r="E234" s="234" t="s">
        <v>1145</v>
      </c>
      <c r="F234" s="234" t="s">
        <v>244</v>
      </c>
      <c r="G234" s="240" t="s">
        <v>511</v>
      </c>
    </row>
    <row r="235" spans="1:7" s="220" customFormat="1" ht="21" customHeight="1">
      <c r="A235" s="233">
        <v>224</v>
      </c>
      <c r="B235" s="234" t="s">
        <v>1146</v>
      </c>
      <c r="C235" s="234" t="s">
        <v>452</v>
      </c>
      <c r="D235" s="234" t="s">
        <v>1147</v>
      </c>
      <c r="E235" s="234" t="s">
        <v>1148</v>
      </c>
      <c r="F235" s="234" t="s">
        <v>32</v>
      </c>
      <c r="G235" s="240" t="s">
        <v>511</v>
      </c>
    </row>
    <row r="236" spans="1:7" s="220" customFormat="1" ht="21" customHeight="1">
      <c r="A236" s="233">
        <v>225</v>
      </c>
      <c r="B236" s="234" t="s">
        <v>1149</v>
      </c>
      <c r="C236" s="234" t="s">
        <v>66</v>
      </c>
      <c r="D236" s="234" t="s">
        <v>1150</v>
      </c>
      <c r="E236" s="234" t="s">
        <v>1151</v>
      </c>
      <c r="F236" s="234" t="s">
        <v>1141</v>
      </c>
      <c r="G236" s="240" t="s">
        <v>511</v>
      </c>
    </row>
    <row r="237" spans="1:7" s="220" customFormat="1" ht="21" customHeight="1">
      <c r="A237" s="233">
        <v>226</v>
      </c>
      <c r="B237" s="234" t="s">
        <v>1152</v>
      </c>
      <c r="C237" s="234" t="s">
        <v>1153</v>
      </c>
      <c r="D237" s="234" t="s">
        <v>1154</v>
      </c>
      <c r="E237" s="234" t="s">
        <v>1155</v>
      </c>
      <c r="F237" s="234" t="s">
        <v>5</v>
      </c>
      <c r="G237" s="240" t="s">
        <v>511</v>
      </c>
    </row>
    <row r="238" spans="1:7" s="220" customFormat="1" ht="21" customHeight="1">
      <c r="A238" s="233">
        <v>227</v>
      </c>
      <c r="B238" s="234" t="s">
        <v>1156</v>
      </c>
      <c r="C238" s="234" t="s">
        <v>1157</v>
      </c>
      <c r="D238" s="234" t="s">
        <v>1158</v>
      </c>
      <c r="E238" s="234" t="s">
        <v>1159</v>
      </c>
      <c r="F238" s="234" t="s">
        <v>15</v>
      </c>
      <c r="G238" s="240" t="s">
        <v>511</v>
      </c>
    </row>
    <row r="239" spans="1:7" s="220" customFormat="1" ht="21" customHeight="1">
      <c r="A239" s="233">
        <v>228</v>
      </c>
      <c r="B239" s="234" t="s">
        <v>287</v>
      </c>
      <c r="C239" s="234" t="s">
        <v>288</v>
      </c>
      <c r="D239" s="234" t="s">
        <v>289</v>
      </c>
      <c r="E239" s="234" t="s">
        <v>499</v>
      </c>
      <c r="F239" s="234" t="s">
        <v>15</v>
      </c>
      <c r="G239" s="240" t="s">
        <v>511</v>
      </c>
    </row>
    <row r="240" spans="1:7" s="220" customFormat="1" ht="21" customHeight="1">
      <c r="A240" s="233">
        <v>229</v>
      </c>
      <c r="B240" s="234" t="s">
        <v>1160</v>
      </c>
      <c r="C240" s="234" t="s">
        <v>1161</v>
      </c>
      <c r="D240" s="234" t="s">
        <v>1162</v>
      </c>
      <c r="E240" s="234" t="s">
        <v>1163</v>
      </c>
      <c r="F240" s="234" t="s">
        <v>68</v>
      </c>
      <c r="G240" s="240" t="s">
        <v>512</v>
      </c>
    </row>
    <row r="241" spans="1:7" s="220" customFormat="1" ht="21" customHeight="1">
      <c r="A241" s="233">
        <v>230</v>
      </c>
      <c r="B241" s="234" t="s">
        <v>1164</v>
      </c>
      <c r="C241" s="234" t="s">
        <v>1165</v>
      </c>
      <c r="D241" s="234" t="s">
        <v>1166</v>
      </c>
      <c r="E241" s="234" t="s">
        <v>1167</v>
      </c>
      <c r="F241" s="234" t="s">
        <v>5</v>
      </c>
      <c r="G241" s="240" t="s">
        <v>512</v>
      </c>
    </row>
    <row r="242" spans="1:7" s="220" customFormat="1" ht="21" customHeight="1">
      <c r="A242" s="233">
        <v>231</v>
      </c>
      <c r="B242" s="234" t="s">
        <v>1168</v>
      </c>
      <c r="C242" s="234" t="s">
        <v>1169</v>
      </c>
      <c r="D242" s="234" t="s">
        <v>74</v>
      </c>
      <c r="E242" s="234" t="s">
        <v>1170</v>
      </c>
      <c r="F242" s="234" t="s">
        <v>58</v>
      </c>
      <c r="G242" s="240" t="s">
        <v>512</v>
      </c>
    </row>
    <row r="243" spans="1:7" s="220" customFormat="1" ht="21" customHeight="1">
      <c r="A243" s="233">
        <v>232</v>
      </c>
      <c r="B243" s="234" t="s">
        <v>1171</v>
      </c>
      <c r="C243" s="234" t="s">
        <v>1172</v>
      </c>
      <c r="D243" s="234" t="s">
        <v>1173</v>
      </c>
      <c r="E243" s="234" t="s">
        <v>332</v>
      </c>
      <c r="F243" s="234" t="s">
        <v>8</v>
      </c>
      <c r="G243" s="240" t="s">
        <v>512</v>
      </c>
    </row>
    <row r="244" spans="1:7" s="220" customFormat="1" ht="21" customHeight="1">
      <c r="A244" s="233">
        <v>233</v>
      </c>
      <c r="B244" s="234" t="s">
        <v>453</v>
      </c>
      <c r="C244" s="234" t="s">
        <v>454</v>
      </c>
      <c r="D244" s="234" t="s">
        <v>455</v>
      </c>
      <c r="E244" s="234" t="s">
        <v>423</v>
      </c>
      <c r="F244" s="234" t="s">
        <v>243</v>
      </c>
      <c r="G244" s="240" t="s">
        <v>512</v>
      </c>
    </row>
    <row r="245" spans="1:7" s="220" customFormat="1" ht="21" customHeight="1">
      <c r="A245" s="233">
        <v>234</v>
      </c>
      <c r="B245" s="234" t="s">
        <v>1174</v>
      </c>
      <c r="C245" s="234" t="s">
        <v>1175</v>
      </c>
      <c r="D245" s="234" t="s">
        <v>25</v>
      </c>
      <c r="E245" s="234" t="s">
        <v>1176</v>
      </c>
      <c r="F245" s="234" t="s">
        <v>1177</v>
      </c>
      <c r="G245" s="240" t="s">
        <v>512</v>
      </c>
    </row>
    <row r="246" spans="1:7" s="220" customFormat="1" ht="21" customHeight="1">
      <c r="A246" s="233">
        <v>235</v>
      </c>
      <c r="B246" s="234" t="s">
        <v>1178</v>
      </c>
      <c r="C246" s="234" t="s">
        <v>1179</v>
      </c>
      <c r="D246" s="234" t="s">
        <v>370</v>
      </c>
      <c r="E246" s="234" t="s">
        <v>1180</v>
      </c>
      <c r="F246" s="234" t="s">
        <v>5</v>
      </c>
      <c r="G246" s="240" t="s">
        <v>512</v>
      </c>
    </row>
    <row r="247" spans="1:7" s="220" customFormat="1" ht="21" customHeight="1">
      <c r="A247" s="233">
        <v>236</v>
      </c>
      <c r="B247" s="234" t="s">
        <v>1181</v>
      </c>
      <c r="C247" s="234" t="s">
        <v>1182</v>
      </c>
      <c r="D247" s="234" t="s">
        <v>10</v>
      </c>
      <c r="E247" s="234" t="s">
        <v>1183</v>
      </c>
      <c r="F247" s="234" t="s">
        <v>5</v>
      </c>
      <c r="G247" s="240" t="s">
        <v>512</v>
      </c>
    </row>
    <row r="248" spans="1:7" s="220" customFormat="1" ht="21" customHeight="1">
      <c r="A248" s="233">
        <v>237</v>
      </c>
      <c r="B248" s="234" t="s">
        <v>1184</v>
      </c>
      <c r="C248" s="234" t="s">
        <v>1182</v>
      </c>
      <c r="D248" s="234" t="s">
        <v>1185</v>
      </c>
      <c r="E248" s="234" t="s">
        <v>1186</v>
      </c>
      <c r="F248" s="234" t="s">
        <v>561</v>
      </c>
      <c r="G248" s="240" t="s">
        <v>512</v>
      </c>
    </row>
    <row r="249" spans="1:7" s="220" customFormat="1" ht="21" customHeight="1">
      <c r="A249" s="233">
        <v>238</v>
      </c>
      <c r="B249" s="234" t="s">
        <v>1187</v>
      </c>
      <c r="C249" s="234" t="s">
        <v>281</v>
      </c>
      <c r="D249" s="234" t="s">
        <v>1188</v>
      </c>
      <c r="E249" s="234" t="s">
        <v>345</v>
      </c>
      <c r="F249" s="234" t="s">
        <v>8</v>
      </c>
      <c r="G249" s="240" t="s">
        <v>512</v>
      </c>
    </row>
    <row r="250" spans="1:7" s="220" customFormat="1" ht="21" customHeight="1">
      <c r="A250" s="233">
        <v>239</v>
      </c>
      <c r="B250" s="234" t="s">
        <v>1189</v>
      </c>
      <c r="C250" s="234" t="s">
        <v>1190</v>
      </c>
      <c r="D250" s="234" t="s">
        <v>21</v>
      </c>
      <c r="E250" s="234" t="s">
        <v>1191</v>
      </c>
      <c r="F250" s="234" t="s">
        <v>5</v>
      </c>
      <c r="G250" s="240" t="s">
        <v>512</v>
      </c>
    </row>
    <row r="251" spans="1:7" s="220" customFormat="1" ht="21" customHeight="1">
      <c r="A251" s="233">
        <v>240</v>
      </c>
      <c r="B251" s="234" t="s">
        <v>456</v>
      </c>
      <c r="C251" s="234" t="s">
        <v>457</v>
      </c>
      <c r="D251" s="234" t="s">
        <v>458</v>
      </c>
      <c r="E251" s="234" t="s">
        <v>446</v>
      </c>
      <c r="F251" s="234" t="s">
        <v>8</v>
      </c>
      <c r="G251" s="240" t="s">
        <v>512</v>
      </c>
    </row>
    <row r="252" spans="1:7" s="220" customFormat="1" ht="21" customHeight="1">
      <c r="A252" s="233">
        <v>241</v>
      </c>
      <c r="B252" s="234" t="s">
        <v>1192</v>
      </c>
      <c r="C252" s="234" t="s">
        <v>283</v>
      </c>
      <c r="D252" s="234" t="s">
        <v>39</v>
      </c>
      <c r="E252" s="234" t="s">
        <v>1193</v>
      </c>
      <c r="F252" s="234" t="s">
        <v>561</v>
      </c>
      <c r="G252" s="240" t="s">
        <v>512</v>
      </c>
    </row>
    <row r="253" spans="1:7" s="220" customFormat="1" ht="21" customHeight="1">
      <c r="A253" s="233">
        <v>242</v>
      </c>
      <c r="B253" s="234" t="s">
        <v>282</v>
      </c>
      <c r="C253" s="234" t="s">
        <v>283</v>
      </c>
      <c r="D253" s="234" t="s">
        <v>240</v>
      </c>
      <c r="E253" s="234" t="s">
        <v>459</v>
      </c>
      <c r="F253" s="234" t="s">
        <v>561</v>
      </c>
      <c r="G253" s="240" t="s">
        <v>512</v>
      </c>
    </row>
    <row r="254" spans="1:7" s="220" customFormat="1" ht="21" customHeight="1">
      <c r="A254" s="233">
        <v>243</v>
      </c>
      <c r="B254" s="234" t="s">
        <v>460</v>
      </c>
      <c r="C254" s="234" t="s">
        <v>462</v>
      </c>
      <c r="D254" s="234" t="s">
        <v>67</v>
      </c>
      <c r="E254" s="234" t="s">
        <v>461</v>
      </c>
      <c r="F254" s="234" t="s">
        <v>8</v>
      </c>
      <c r="G254" s="240" t="s">
        <v>512</v>
      </c>
    </row>
    <row r="255" spans="1:7" s="220" customFormat="1" ht="21" customHeight="1">
      <c r="A255" s="233">
        <v>244</v>
      </c>
      <c r="B255" s="234" t="s">
        <v>463</v>
      </c>
      <c r="C255" s="234" t="s">
        <v>465</v>
      </c>
      <c r="D255" s="234" t="s">
        <v>381</v>
      </c>
      <c r="E255" s="234" t="s">
        <v>464</v>
      </c>
      <c r="F255" s="234" t="s">
        <v>63</v>
      </c>
      <c r="G255" s="240" t="s">
        <v>512</v>
      </c>
    </row>
    <row r="256" spans="1:7" s="220" customFormat="1" ht="21" customHeight="1">
      <c r="A256" s="233">
        <v>245</v>
      </c>
      <c r="B256" s="234" t="s">
        <v>466</v>
      </c>
      <c r="C256" s="234" t="s">
        <v>467</v>
      </c>
      <c r="D256" s="234" t="s">
        <v>468</v>
      </c>
      <c r="E256" s="234" t="s">
        <v>342</v>
      </c>
      <c r="F256" s="234" t="s">
        <v>23</v>
      </c>
      <c r="G256" s="240" t="s">
        <v>512</v>
      </c>
    </row>
    <row r="257" spans="1:10" s="220" customFormat="1" ht="21" customHeight="1">
      <c r="A257" s="233">
        <v>246</v>
      </c>
      <c r="B257" s="234" t="s">
        <v>1194</v>
      </c>
      <c r="C257" s="234" t="s">
        <v>69</v>
      </c>
      <c r="D257" s="234" t="s">
        <v>1195</v>
      </c>
      <c r="E257" s="234" t="s">
        <v>1196</v>
      </c>
      <c r="F257" s="234" t="s">
        <v>302</v>
      </c>
      <c r="G257" s="240" t="s">
        <v>512</v>
      </c>
    </row>
    <row r="258" spans="1:10" s="220" customFormat="1" ht="21" customHeight="1">
      <c r="A258" s="233">
        <v>247</v>
      </c>
      <c r="B258" s="234" t="s">
        <v>1197</v>
      </c>
      <c r="C258" s="234" t="s">
        <v>1198</v>
      </c>
      <c r="D258" s="234" t="s">
        <v>1199</v>
      </c>
      <c r="E258" s="234" t="s">
        <v>1200</v>
      </c>
      <c r="F258" s="234" t="s">
        <v>8</v>
      </c>
      <c r="G258" s="240" t="s">
        <v>512</v>
      </c>
    </row>
    <row r="259" spans="1:10" s="220" customFormat="1" ht="21" customHeight="1">
      <c r="A259" s="233">
        <v>248</v>
      </c>
      <c r="B259" s="234" t="s">
        <v>469</v>
      </c>
      <c r="C259" s="234" t="s">
        <v>72</v>
      </c>
      <c r="D259" s="234" t="s">
        <v>273</v>
      </c>
      <c r="E259" s="234" t="s">
        <v>470</v>
      </c>
      <c r="F259" s="234" t="s">
        <v>32</v>
      </c>
      <c r="G259" s="240" t="s">
        <v>512</v>
      </c>
    </row>
    <row r="260" spans="1:10" s="220" customFormat="1" ht="21" customHeight="1">
      <c r="A260" s="233">
        <v>249</v>
      </c>
      <c r="B260" s="234" t="s">
        <v>1201</v>
      </c>
      <c r="C260" s="234" t="s">
        <v>1202</v>
      </c>
      <c r="D260" s="234" t="s">
        <v>13</v>
      </c>
      <c r="E260" s="234" t="s">
        <v>1080</v>
      </c>
      <c r="F260" s="234" t="s">
        <v>5</v>
      </c>
      <c r="G260" s="240" t="s">
        <v>512</v>
      </c>
    </row>
    <row r="261" spans="1:10" s="220" customFormat="1" ht="21" customHeight="1">
      <c r="A261" s="233">
        <v>250</v>
      </c>
      <c r="B261" s="234" t="s">
        <v>1203</v>
      </c>
      <c r="C261" s="234" t="s">
        <v>1204</v>
      </c>
      <c r="D261" s="234" t="s">
        <v>1173</v>
      </c>
      <c r="E261" s="234" t="s">
        <v>1205</v>
      </c>
      <c r="F261" s="234" t="s">
        <v>8</v>
      </c>
      <c r="G261" s="240" t="s">
        <v>512</v>
      </c>
    </row>
    <row r="262" spans="1:10" s="220" customFormat="1" ht="21" customHeight="1">
      <c r="A262" s="233">
        <v>251</v>
      </c>
      <c r="B262" s="234" t="s">
        <v>471</v>
      </c>
      <c r="C262" s="234" t="s">
        <v>473</v>
      </c>
      <c r="D262" s="234" t="s">
        <v>474</v>
      </c>
      <c r="E262" s="234" t="s">
        <v>472</v>
      </c>
      <c r="F262" s="234" t="s">
        <v>5</v>
      </c>
      <c r="G262" s="240" t="s">
        <v>512</v>
      </c>
    </row>
    <row r="263" spans="1:10" s="220" customFormat="1" ht="21" customHeight="1">
      <c r="A263" s="233">
        <v>252</v>
      </c>
      <c r="B263" s="234" t="s">
        <v>1206</v>
      </c>
      <c r="C263" s="234" t="s">
        <v>1207</v>
      </c>
      <c r="D263" s="234" t="s">
        <v>1208</v>
      </c>
      <c r="E263" s="234" t="s">
        <v>1209</v>
      </c>
      <c r="F263" s="234" t="s">
        <v>5</v>
      </c>
      <c r="G263" s="240" t="s">
        <v>512</v>
      </c>
    </row>
    <row r="264" spans="1:10" s="220" customFormat="1" ht="21" customHeight="1">
      <c r="A264" s="233">
        <v>253</v>
      </c>
      <c r="B264" s="234" t="s">
        <v>1210</v>
      </c>
      <c r="C264" s="234" t="s">
        <v>1211</v>
      </c>
      <c r="D264" s="234" t="s">
        <v>1212</v>
      </c>
      <c r="E264" s="234" t="s">
        <v>1213</v>
      </c>
      <c r="F264" s="234" t="s">
        <v>1214</v>
      </c>
      <c r="G264" s="240" t="s">
        <v>512</v>
      </c>
    </row>
    <row r="265" spans="1:10" s="220" customFormat="1" ht="21" customHeight="1">
      <c r="A265" s="233">
        <v>254</v>
      </c>
      <c r="B265" s="234" t="s">
        <v>1215</v>
      </c>
      <c r="C265" s="234" t="s">
        <v>1216</v>
      </c>
      <c r="D265" s="234" t="s">
        <v>74</v>
      </c>
      <c r="E265" s="234" t="s">
        <v>1217</v>
      </c>
      <c r="F265" s="234" t="s">
        <v>45</v>
      </c>
      <c r="G265" s="240" t="s">
        <v>512</v>
      </c>
    </row>
    <row r="266" spans="1:10" s="220" customFormat="1" ht="21" customHeight="1">
      <c r="A266" s="233">
        <v>255</v>
      </c>
      <c r="B266" s="234" t="s">
        <v>475</v>
      </c>
      <c r="C266" s="234" t="s">
        <v>477</v>
      </c>
      <c r="D266" s="234" t="s">
        <v>25</v>
      </c>
      <c r="E266" s="234" t="s">
        <v>476</v>
      </c>
      <c r="F266" s="234" t="s">
        <v>58</v>
      </c>
      <c r="G266" s="240" t="s">
        <v>512</v>
      </c>
    </row>
    <row r="267" spans="1:10" s="220" customFormat="1" ht="21" customHeight="1">
      <c r="A267" s="233">
        <v>256</v>
      </c>
      <c r="B267" s="234" t="s">
        <v>1218</v>
      </c>
      <c r="C267" s="234" t="s">
        <v>1219</v>
      </c>
      <c r="D267" s="234" t="s">
        <v>27</v>
      </c>
      <c r="E267" s="234" t="s">
        <v>1220</v>
      </c>
      <c r="F267" s="234" t="s">
        <v>8</v>
      </c>
      <c r="G267" s="240" t="s">
        <v>512</v>
      </c>
    </row>
    <row r="268" spans="1:10" s="220" customFormat="1" ht="21" customHeight="1">
      <c r="A268" s="233">
        <v>257</v>
      </c>
      <c r="B268" s="234" t="s">
        <v>1221</v>
      </c>
      <c r="C268" s="234" t="s">
        <v>1222</v>
      </c>
      <c r="D268" s="234" t="s">
        <v>1223</v>
      </c>
      <c r="E268" s="234" t="s">
        <v>1224</v>
      </c>
      <c r="F268" s="234" t="s">
        <v>5</v>
      </c>
      <c r="G268" s="240" t="s">
        <v>512</v>
      </c>
    </row>
    <row r="269" spans="1:10" s="11" customFormat="1" ht="21" customHeight="1">
      <c r="A269" s="233">
        <v>258</v>
      </c>
      <c r="B269" s="234" t="s">
        <v>1225</v>
      </c>
      <c r="C269" s="238" t="s">
        <v>1226</v>
      </c>
      <c r="D269" s="234" t="s">
        <v>1227</v>
      </c>
      <c r="E269" s="234" t="s">
        <v>1228</v>
      </c>
      <c r="F269" s="234" t="s">
        <v>302</v>
      </c>
      <c r="G269" s="240" t="s">
        <v>1292</v>
      </c>
      <c r="H269" s="237"/>
      <c r="I269" s="237"/>
      <c r="J269" s="237"/>
    </row>
    <row r="270" spans="1:10" s="220" customFormat="1" ht="21" customHeight="1">
      <c r="A270" s="233">
        <v>259</v>
      </c>
      <c r="B270" s="234" t="s">
        <v>1229</v>
      </c>
      <c r="C270" s="234" t="s">
        <v>1230</v>
      </c>
      <c r="D270" s="234" t="s">
        <v>566</v>
      </c>
      <c r="E270" s="234" t="s">
        <v>1231</v>
      </c>
      <c r="F270" s="234" t="s">
        <v>32</v>
      </c>
      <c r="G270" s="240" t="s">
        <v>1292</v>
      </c>
    </row>
    <row r="271" spans="1:10" s="220" customFormat="1" ht="21" customHeight="1">
      <c r="A271" s="233">
        <v>260</v>
      </c>
      <c r="B271" s="234" t="s">
        <v>1232</v>
      </c>
      <c r="C271" s="234" t="s">
        <v>478</v>
      </c>
      <c r="D271" s="234" t="s">
        <v>429</v>
      </c>
      <c r="E271" s="234" t="s">
        <v>397</v>
      </c>
      <c r="F271" s="234" t="s">
        <v>561</v>
      </c>
      <c r="G271" s="240" t="s">
        <v>1292</v>
      </c>
    </row>
    <row r="272" spans="1:10" s="220" customFormat="1" ht="21" customHeight="1">
      <c r="A272" s="233">
        <v>261</v>
      </c>
      <c r="B272" s="234" t="s">
        <v>1233</v>
      </c>
      <c r="C272" s="234" t="s">
        <v>1234</v>
      </c>
      <c r="D272" s="234" t="s">
        <v>1235</v>
      </c>
      <c r="E272" s="234" t="s">
        <v>1236</v>
      </c>
      <c r="F272" s="234" t="s">
        <v>5</v>
      </c>
      <c r="G272" s="240" t="s">
        <v>1292</v>
      </c>
    </row>
    <row r="273" spans="1:7" s="220" customFormat="1" ht="21" customHeight="1">
      <c r="A273" s="233">
        <v>262</v>
      </c>
      <c r="B273" s="234" t="s">
        <v>1237</v>
      </c>
      <c r="C273" s="234" t="s">
        <v>479</v>
      </c>
      <c r="D273" s="234" t="s">
        <v>1238</v>
      </c>
      <c r="E273" s="234" t="s">
        <v>1239</v>
      </c>
      <c r="F273" s="234" t="s">
        <v>5</v>
      </c>
      <c r="G273" s="240" t="s">
        <v>1292</v>
      </c>
    </row>
    <row r="274" spans="1:7" s="220" customFormat="1" ht="21" customHeight="1">
      <c r="A274" s="233">
        <v>263</v>
      </c>
      <c r="B274" s="234" t="s">
        <v>480</v>
      </c>
      <c r="C274" s="234" t="s">
        <v>75</v>
      </c>
      <c r="D274" s="234" t="s">
        <v>254</v>
      </c>
      <c r="E274" s="234" t="s">
        <v>481</v>
      </c>
      <c r="F274" s="234" t="s">
        <v>8</v>
      </c>
      <c r="G274" s="240" t="s">
        <v>1292</v>
      </c>
    </row>
    <row r="275" spans="1:7" s="220" customFormat="1" ht="21" customHeight="1">
      <c r="A275" s="233">
        <v>264</v>
      </c>
      <c r="B275" s="234" t="s">
        <v>483</v>
      </c>
      <c r="C275" s="234" t="s">
        <v>485</v>
      </c>
      <c r="D275" s="234" t="s">
        <v>74</v>
      </c>
      <c r="E275" s="234" t="s">
        <v>484</v>
      </c>
      <c r="F275" s="234" t="s">
        <v>40</v>
      </c>
      <c r="G275" s="240" t="s">
        <v>1292</v>
      </c>
    </row>
    <row r="276" spans="1:7" s="220" customFormat="1" ht="21" customHeight="1">
      <c r="A276" s="233">
        <v>265</v>
      </c>
      <c r="B276" s="234" t="s">
        <v>1240</v>
      </c>
      <c r="C276" s="234" t="s">
        <v>1241</v>
      </c>
      <c r="D276" s="234" t="s">
        <v>1242</v>
      </c>
      <c r="E276" s="234" t="s">
        <v>1243</v>
      </c>
      <c r="F276" s="234" t="s">
        <v>561</v>
      </c>
      <c r="G276" s="240" t="s">
        <v>1292</v>
      </c>
    </row>
    <row r="277" spans="1:7" s="220" customFormat="1" ht="21" customHeight="1">
      <c r="A277" s="233">
        <v>266</v>
      </c>
      <c r="B277" s="234" t="s">
        <v>487</v>
      </c>
      <c r="C277" s="234" t="s">
        <v>489</v>
      </c>
      <c r="D277" s="234" t="s">
        <v>490</v>
      </c>
      <c r="E277" s="234" t="s">
        <v>488</v>
      </c>
      <c r="F277" s="234" t="s">
        <v>5</v>
      </c>
      <c r="G277" s="240" t="s">
        <v>1292</v>
      </c>
    </row>
    <row r="278" spans="1:7" s="220" customFormat="1" ht="21" customHeight="1">
      <c r="A278" s="233">
        <v>267</v>
      </c>
      <c r="B278" s="234" t="s">
        <v>1244</v>
      </c>
      <c r="C278" s="234" t="s">
        <v>1245</v>
      </c>
      <c r="D278" s="234" t="s">
        <v>1246</v>
      </c>
      <c r="E278" s="234" t="s">
        <v>1247</v>
      </c>
      <c r="F278" s="234" t="s">
        <v>8</v>
      </c>
      <c r="G278" s="240" t="s">
        <v>1292</v>
      </c>
    </row>
    <row r="279" spans="1:7" s="220" customFormat="1" ht="21" customHeight="1">
      <c r="A279" s="233">
        <v>268</v>
      </c>
      <c r="B279" s="234" t="s">
        <v>1248</v>
      </c>
      <c r="C279" s="234" t="s">
        <v>1249</v>
      </c>
      <c r="D279" s="234" t="s">
        <v>1250</v>
      </c>
      <c r="E279" s="234" t="s">
        <v>1251</v>
      </c>
      <c r="F279" s="234" t="s">
        <v>5</v>
      </c>
      <c r="G279" s="240" t="s">
        <v>1292</v>
      </c>
    </row>
    <row r="280" spans="1:7" s="220" customFormat="1" ht="21" customHeight="1">
      <c r="A280" s="233">
        <v>269</v>
      </c>
      <c r="B280" s="234" t="s">
        <v>1252</v>
      </c>
      <c r="C280" s="234" t="s">
        <v>1253</v>
      </c>
      <c r="D280" s="234" t="s">
        <v>1208</v>
      </c>
      <c r="E280" s="234" t="s">
        <v>629</v>
      </c>
      <c r="F280" s="234" t="s">
        <v>5</v>
      </c>
      <c r="G280" s="240" t="s">
        <v>1292</v>
      </c>
    </row>
    <row r="281" spans="1:7" s="220" customFormat="1" ht="21" customHeight="1">
      <c r="A281" s="233">
        <v>270</v>
      </c>
      <c r="B281" s="234" t="s">
        <v>1254</v>
      </c>
      <c r="C281" s="234" t="s">
        <v>1255</v>
      </c>
      <c r="D281" s="234" t="s">
        <v>36</v>
      </c>
      <c r="E281" s="234" t="s">
        <v>1256</v>
      </c>
      <c r="F281" s="234" t="s">
        <v>1257</v>
      </c>
      <c r="G281" s="240" t="s">
        <v>1292</v>
      </c>
    </row>
    <row r="282" spans="1:7" s="220" customFormat="1" ht="21" customHeight="1">
      <c r="A282" s="233">
        <v>271</v>
      </c>
      <c r="B282" s="234" t="s">
        <v>76</v>
      </c>
      <c r="C282" s="234" t="s">
        <v>77</v>
      </c>
      <c r="D282" s="234" t="s">
        <v>13</v>
      </c>
      <c r="E282" s="234" t="s">
        <v>491</v>
      </c>
      <c r="F282" s="234" t="s">
        <v>23</v>
      </c>
      <c r="G282" s="240" t="s">
        <v>1292</v>
      </c>
    </row>
    <row r="283" spans="1:7" s="220" customFormat="1" ht="21" customHeight="1">
      <c r="A283" s="233">
        <v>272</v>
      </c>
      <c r="B283" s="234" t="s">
        <v>1258</v>
      </c>
      <c r="C283" s="234" t="s">
        <v>77</v>
      </c>
      <c r="D283" s="234" t="s">
        <v>1259</v>
      </c>
      <c r="E283" s="234" t="s">
        <v>1260</v>
      </c>
      <c r="F283" s="234" t="s">
        <v>561</v>
      </c>
      <c r="G283" s="240" t="s">
        <v>1292</v>
      </c>
    </row>
    <row r="284" spans="1:7" s="220" customFormat="1" ht="21" customHeight="1">
      <c r="A284" s="233">
        <v>273</v>
      </c>
      <c r="B284" s="234" t="s">
        <v>1261</v>
      </c>
      <c r="C284" s="234" t="s">
        <v>1262</v>
      </c>
      <c r="D284" s="234" t="s">
        <v>257</v>
      </c>
      <c r="E284" s="234" t="s">
        <v>1263</v>
      </c>
      <c r="F284" s="234" t="s">
        <v>302</v>
      </c>
      <c r="G284" s="240" t="s">
        <v>1292</v>
      </c>
    </row>
    <row r="285" spans="1:7" s="220" customFormat="1" ht="21" customHeight="1">
      <c r="A285" s="233">
        <v>274</v>
      </c>
      <c r="B285" s="234" t="s">
        <v>78</v>
      </c>
      <c r="C285" s="234" t="s">
        <v>79</v>
      </c>
      <c r="D285" s="234" t="s">
        <v>80</v>
      </c>
      <c r="E285" s="234" t="s">
        <v>492</v>
      </c>
      <c r="F285" s="234" t="s">
        <v>5</v>
      </c>
      <c r="G285" s="240" t="s">
        <v>1292</v>
      </c>
    </row>
    <row r="286" spans="1:7" s="220" customFormat="1" ht="21" customHeight="1">
      <c r="A286" s="233">
        <v>275</v>
      </c>
      <c r="B286" s="234" t="s">
        <v>1264</v>
      </c>
      <c r="C286" s="234" t="s">
        <v>1265</v>
      </c>
      <c r="D286" s="234" t="s">
        <v>47</v>
      </c>
      <c r="E286" s="234" t="s">
        <v>1266</v>
      </c>
      <c r="F286" s="234" t="s">
        <v>8</v>
      </c>
      <c r="G286" s="240" t="s">
        <v>1292</v>
      </c>
    </row>
    <row r="287" spans="1:7" s="220" customFormat="1" ht="21" customHeight="1">
      <c r="A287" s="233">
        <v>276</v>
      </c>
      <c r="B287" s="234" t="s">
        <v>1267</v>
      </c>
      <c r="C287" s="234" t="s">
        <v>284</v>
      </c>
      <c r="D287" s="234" t="s">
        <v>1268</v>
      </c>
      <c r="E287" s="234" t="s">
        <v>464</v>
      </c>
      <c r="F287" s="234" t="s">
        <v>5</v>
      </c>
      <c r="G287" s="240" t="s">
        <v>1292</v>
      </c>
    </row>
    <row r="288" spans="1:7" s="220" customFormat="1" ht="21" customHeight="1">
      <c r="A288" s="233">
        <v>277</v>
      </c>
      <c r="B288" s="234" t="s">
        <v>1269</v>
      </c>
      <c r="C288" s="234" t="s">
        <v>286</v>
      </c>
      <c r="D288" s="234" t="s">
        <v>42</v>
      </c>
      <c r="E288" s="234" t="s">
        <v>1270</v>
      </c>
      <c r="F288" s="234" t="s">
        <v>60</v>
      </c>
      <c r="G288" s="240" t="s">
        <v>1292</v>
      </c>
    </row>
    <row r="289" spans="1:7" s="220" customFormat="1" ht="21" customHeight="1">
      <c r="A289" s="233">
        <v>278</v>
      </c>
      <c r="B289" s="234" t="s">
        <v>495</v>
      </c>
      <c r="C289" s="234" t="s">
        <v>497</v>
      </c>
      <c r="D289" s="234" t="s">
        <v>498</v>
      </c>
      <c r="E289" s="234" t="s">
        <v>496</v>
      </c>
      <c r="F289" s="234" t="s">
        <v>45</v>
      </c>
      <c r="G289" s="240" t="s">
        <v>1292</v>
      </c>
    </row>
    <row r="290" spans="1:7" s="220" customFormat="1" ht="21" customHeight="1">
      <c r="A290" s="233">
        <v>279</v>
      </c>
      <c r="B290" s="234" t="s">
        <v>500</v>
      </c>
      <c r="C290" s="234" t="s">
        <v>502</v>
      </c>
      <c r="D290" s="234" t="s">
        <v>503</v>
      </c>
      <c r="E290" s="234" t="s">
        <v>501</v>
      </c>
      <c r="F290" s="234" t="s">
        <v>561</v>
      </c>
      <c r="G290" s="240" t="s">
        <v>1292</v>
      </c>
    </row>
    <row r="291" spans="1:7" s="220" customFormat="1" ht="21" customHeight="1">
      <c r="A291" s="233">
        <v>280</v>
      </c>
      <c r="B291" s="234" t="s">
        <v>1271</v>
      </c>
      <c r="C291" s="234" t="s">
        <v>1272</v>
      </c>
      <c r="D291" s="234" t="s">
        <v>1273</v>
      </c>
      <c r="E291" s="234" t="s">
        <v>1274</v>
      </c>
      <c r="F291" s="234" t="s">
        <v>48</v>
      </c>
      <c r="G291" s="240" t="s">
        <v>1292</v>
      </c>
    </row>
    <row r="292" spans="1:7" s="220" customFormat="1" ht="21" customHeight="1">
      <c r="A292" s="233">
        <v>281</v>
      </c>
      <c r="B292" s="234" t="s">
        <v>1275</v>
      </c>
      <c r="C292" s="234" t="s">
        <v>1276</v>
      </c>
      <c r="D292" s="234" t="s">
        <v>6</v>
      </c>
      <c r="E292" s="234" t="s">
        <v>1277</v>
      </c>
      <c r="F292" s="234" t="s">
        <v>5</v>
      </c>
      <c r="G292" s="240" t="s">
        <v>1292</v>
      </c>
    </row>
    <row r="293" spans="1:7" s="220" customFormat="1" ht="21" customHeight="1">
      <c r="A293" s="233">
        <v>282</v>
      </c>
      <c r="B293" s="234" t="s">
        <v>1278</v>
      </c>
      <c r="C293" s="234" t="s">
        <v>1276</v>
      </c>
      <c r="D293" s="234" t="s">
        <v>754</v>
      </c>
      <c r="E293" s="234" t="s">
        <v>1279</v>
      </c>
      <c r="F293" s="234" t="s">
        <v>244</v>
      </c>
      <c r="G293" s="240" t="s">
        <v>1292</v>
      </c>
    </row>
    <row r="294" spans="1:7" s="220" customFormat="1" ht="21" customHeight="1">
      <c r="A294" s="233">
        <v>283</v>
      </c>
      <c r="B294" s="234" t="s">
        <v>1280</v>
      </c>
      <c r="C294" s="234" t="s">
        <v>1281</v>
      </c>
      <c r="D294" s="234" t="s">
        <v>1282</v>
      </c>
      <c r="E294" s="234" t="s">
        <v>493</v>
      </c>
      <c r="F294" s="234" t="s">
        <v>1283</v>
      </c>
      <c r="G294" s="240" t="s">
        <v>1292</v>
      </c>
    </row>
    <row r="295" spans="1:7" s="220" customFormat="1" ht="21" customHeight="1">
      <c r="A295" s="233">
        <v>284</v>
      </c>
      <c r="B295" s="234" t="s">
        <v>1284</v>
      </c>
      <c r="C295" s="234" t="s">
        <v>1285</v>
      </c>
      <c r="D295" s="234" t="s">
        <v>13</v>
      </c>
      <c r="E295" s="234" t="s">
        <v>1286</v>
      </c>
      <c r="F295" s="234" t="s">
        <v>49</v>
      </c>
      <c r="G295" s="240" t="s">
        <v>1292</v>
      </c>
    </row>
    <row r="296" spans="1:7" s="220" customFormat="1" ht="21" customHeight="1">
      <c r="A296" s="233">
        <v>285</v>
      </c>
      <c r="B296" s="234" t="s">
        <v>1287</v>
      </c>
      <c r="C296" s="234" t="s">
        <v>1288</v>
      </c>
      <c r="D296" s="234" t="s">
        <v>12</v>
      </c>
      <c r="E296" s="234" t="s">
        <v>1289</v>
      </c>
      <c r="F296" s="234" t="s">
        <v>385</v>
      </c>
      <c r="G296" s="240" t="s">
        <v>1292</v>
      </c>
    </row>
    <row r="298" spans="1:7" ht="28.5" customHeight="1">
      <c r="A298" s="235" t="s">
        <v>639</v>
      </c>
      <c r="B298" s="236"/>
      <c r="C298" s="236"/>
      <c r="D298" s="236" t="s">
        <v>640</v>
      </c>
      <c r="E298" s="236"/>
    </row>
  </sheetData>
  <mergeCells count="2">
    <mergeCell ref="A1:G1"/>
    <mergeCell ref="B3:D3"/>
  </mergeCells>
  <printOptions horizontalCentered="1"/>
  <pageMargins left="0.43307086614173229" right="0.19685039370078741" top="0.35433070866141736" bottom="0.35433070866141736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Y300"/>
  <sheetViews>
    <sheetView topLeftCell="A173" zoomScale="95" zoomScaleNormal="95" workbookViewId="0">
      <pane xSplit="5" topLeftCell="W1" activePane="topRight" state="frozen"/>
      <selection activeCell="C22" sqref="C22"/>
      <selection pane="topRight" activeCell="C22" sqref="C22"/>
    </sheetView>
  </sheetViews>
  <sheetFormatPr baseColWidth="10" defaultRowHeight="15"/>
  <cols>
    <col min="1" max="1" width="5.7109375" customWidth="1"/>
    <col min="2" max="2" width="5.140625" customWidth="1"/>
    <col min="3" max="3" width="16.28515625" customWidth="1"/>
    <col min="4" max="4" width="19.140625" customWidth="1"/>
    <col min="5" max="7" width="18.28515625" customWidth="1"/>
    <col min="8" max="8" width="6.28515625" customWidth="1"/>
    <col min="9" max="20" width="10.7109375" customWidth="1"/>
    <col min="21" max="21" width="13.140625" customWidth="1"/>
    <col min="22" max="26" width="10.7109375" customWidth="1"/>
    <col min="27" max="27" width="11.85546875" customWidth="1"/>
    <col min="28" max="29" width="10.7109375" customWidth="1"/>
    <col min="30" max="30" width="3.28515625" customWidth="1"/>
    <col min="31" max="42" width="10.140625" customWidth="1"/>
    <col min="43" max="43" width="14.85546875" customWidth="1"/>
    <col min="44" max="51" width="10.140625" customWidth="1"/>
  </cols>
  <sheetData>
    <row r="1" spans="1:51">
      <c r="C1" s="1" t="s">
        <v>81</v>
      </c>
      <c r="D1" s="1"/>
      <c r="E1" s="1"/>
      <c r="F1" s="1"/>
      <c r="G1" s="1"/>
      <c r="H1" s="1"/>
      <c r="I1" s="1"/>
      <c r="J1" s="2"/>
      <c r="K1" s="2"/>
      <c r="AD1" s="15"/>
      <c r="AM1" s="1"/>
      <c r="AN1" s="1"/>
      <c r="AO1" s="1"/>
      <c r="AP1" s="1"/>
      <c r="AQ1" s="2"/>
      <c r="AR1" s="2"/>
    </row>
    <row r="2" spans="1:51" ht="15.75">
      <c r="B2" s="295" t="s">
        <v>82</v>
      </c>
      <c r="C2" s="295"/>
      <c r="D2" s="295"/>
      <c r="E2" s="295"/>
      <c r="F2" s="295"/>
      <c r="G2" s="295"/>
      <c r="H2" s="295"/>
      <c r="I2" s="295"/>
      <c r="J2" s="295"/>
      <c r="K2" s="295"/>
      <c r="AD2" s="15"/>
      <c r="AL2" s="295"/>
      <c r="AM2" s="295"/>
      <c r="AN2" s="295"/>
      <c r="AO2" s="295"/>
      <c r="AP2" s="295"/>
      <c r="AQ2" s="295"/>
      <c r="AR2" s="295"/>
    </row>
    <row r="3" spans="1:51">
      <c r="AD3" s="15"/>
    </row>
    <row r="4" spans="1:51" ht="15.75">
      <c r="B4" s="4" t="s">
        <v>126</v>
      </c>
      <c r="C4" s="4"/>
      <c r="D4" s="4"/>
      <c r="E4" s="4"/>
      <c r="F4" s="4"/>
      <c r="G4" s="4"/>
      <c r="H4" s="4"/>
      <c r="I4" s="4"/>
      <c r="J4" s="4"/>
      <c r="K4" s="4"/>
      <c r="AD4" s="15"/>
      <c r="AL4" s="4"/>
      <c r="AM4" s="4"/>
      <c r="AN4" s="4"/>
      <c r="AO4" s="4"/>
      <c r="AP4" s="4"/>
      <c r="AQ4" s="4"/>
      <c r="AR4" s="4"/>
    </row>
    <row r="5" spans="1:51" ht="15.75">
      <c r="B5" s="4" t="s">
        <v>83</v>
      </c>
      <c r="C5" s="4"/>
      <c r="D5" s="4"/>
      <c r="E5" s="4"/>
      <c r="F5" s="4"/>
      <c r="G5" s="4"/>
      <c r="H5" s="4"/>
      <c r="I5" s="4"/>
      <c r="J5" s="4"/>
      <c r="K5" s="4"/>
      <c r="AD5" s="15"/>
      <c r="AL5" s="4"/>
      <c r="AM5" s="4"/>
      <c r="AN5" s="4"/>
      <c r="AO5" s="4"/>
      <c r="AP5" s="4"/>
      <c r="AQ5" s="4"/>
      <c r="AR5" s="4"/>
    </row>
    <row r="6" spans="1:51" ht="15.75">
      <c r="B6" s="4" t="s">
        <v>1290</v>
      </c>
      <c r="D6" s="4"/>
      <c r="E6" s="4"/>
      <c r="F6" s="4"/>
      <c r="G6" s="4"/>
      <c r="H6" s="4"/>
      <c r="I6" s="4"/>
      <c r="J6" s="4"/>
      <c r="K6" s="5"/>
      <c r="AD6" s="15"/>
      <c r="AL6" s="4"/>
      <c r="AN6" s="4"/>
      <c r="AO6" s="4"/>
      <c r="AP6" s="4"/>
      <c r="AQ6" s="4"/>
      <c r="AR6" s="5"/>
    </row>
    <row r="7" spans="1:51" ht="15.75">
      <c r="B7" s="4" t="s">
        <v>84</v>
      </c>
      <c r="D7" s="4"/>
      <c r="E7" s="4"/>
      <c r="F7" s="4"/>
      <c r="G7" s="4"/>
      <c r="H7" s="4"/>
      <c r="I7" s="4"/>
      <c r="J7" s="4"/>
      <c r="K7" s="4"/>
      <c r="AD7" s="15"/>
      <c r="AL7" s="4"/>
      <c r="AN7" s="4"/>
      <c r="AO7" s="4"/>
      <c r="AP7" s="4"/>
      <c r="AQ7" s="4"/>
      <c r="AR7" s="4"/>
    </row>
    <row r="8" spans="1:51" ht="15.75">
      <c r="B8" s="4"/>
      <c r="D8" s="4"/>
      <c r="E8" s="4"/>
      <c r="F8" s="4"/>
      <c r="G8" s="4"/>
      <c r="H8" s="4"/>
      <c r="J8" s="4"/>
      <c r="K8" s="4"/>
      <c r="AD8" s="15"/>
      <c r="AL8" s="4"/>
      <c r="AN8" s="4"/>
      <c r="AO8" s="4"/>
      <c r="AQ8" s="4"/>
      <c r="AR8" s="4"/>
    </row>
    <row r="9" spans="1:51" ht="15.75">
      <c r="C9" s="4"/>
      <c r="D9" s="4"/>
      <c r="E9" s="4"/>
      <c r="F9" s="4"/>
      <c r="G9" s="4"/>
      <c r="H9" s="4"/>
      <c r="J9" s="4"/>
      <c r="K9" s="4"/>
      <c r="AD9" s="15"/>
    </row>
    <row r="10" spans="1:51" ht="15.75">
      <c r="D10" s="4"/>
      <c r="E10" s="4"/>
      <c r="F10" s="4"/>
      <c r="G10" s="4"/>
      <c r="H10" s="4"/>
      <c r="I10" s="4"/>
      <c r="J10" s="4"/>
      <c r="K10" s="4"/>
      <c r="AD10" s="15"/>
    </row>
    <row r="11" spans="1:51" ht="23.25" customHeight="1">
      <c r="D11" s="300" t="s">
        <v>127</v>
      </c>
      <c r="E11" s="300"/>
      <c r="F11" s="300"/>
      <c r="G11" s="300"/>
      <c r="H11" s="300"/>
      <c r="I11" s="300"/>
      <c r="J11" s="300"/>
      <c r="K11" s="300"/>
      <c r="AD11" s="15"/>
    </row>
    <row r="12" spans="1:51">
      <c r="AD12" s="15"/>
    </row>
    <row r="13" spans="1:51" ht="27.75" customHeight="1">
      <c r="I13" s="299" t="s">
        <v>95</v>
      </c>
      <c r="J13" s="299"/>
      <c r="K13" s="299"/>
      <c r="L13" s="299"/>
      <c r="M13" s="299"/>
      <c r="N13" s="299"/>
      <c r="O13" s="299"/>
      <c r="P13" s="299"/>
      <c r="Q13" s="299"/>
      <c r="R13" s="296" t="s">
        <v>0</v>
      </c>
      <c r="S13" s="296"/>
      <c r="T13" s="296"/>
      <c r="U13" s="296"/>
      <c r="V13" s="296"/>
      <c r="W13" s="296"/>
      <c r="X13" s="296" t="s">
        <v>141</v>
      </c>
      <c r="Y13" s="296"/>
      <c r="Z13" s="296"/>
      <c r="AA13" s="296"/>
      <c r="AB13" s="296"/>
      <c r="AC13" s="296"/>
      <c r="AD13" s="15"/>
      <c r="AE13" s="299" t="s">
        <v>95</v>
      </c>
      <c r="AF13" s="299"/>
      <c r="AG13" s="299"/>
      <c r="AH13" s="299"/>
      <c r="AI13" s="299"/>
      <c r="AJ13" s="299"/>
      <c r="AK13" s="299"/>
      <c r="AL13" s="299"/>
      <c r="AM13" s="299"/>
      <c r="AN13" s="296" t="s">
        <v>0</v>
      </c>
      <c r="AO13" s="296"/>
      <c r="AP13" s="296"/>
      <c r="AQ13" s="296"/>
      <c r="AR13" s="296"/>
      <c r="AS13" s="296"/>
      <c r="AT13" s="296" t="s">
        <v>141</v>
      </c>
      <c r="AU13" s="296"/>
      <c r="AV13" s="296"/>
      <c r="AW13" s="296"/>
      <c r="AX13" s="296"/>
      <c r="AY13" s="296"/>
    </row>
    <row r="14" spans="1:51" s="145" customFormat="1" ht="23.25" customHeight="1" thickBot="1">
      <c r="I14" s="301" t="s">
        <v>132</v>
      </c>
      <c r="J14" s="301"/>
      <c r="K14" s="301"/>
      <c r="L14" s="301" t="s">
        <v>133</v>
      </c>
      <c r="M14" s="301"/>
      <c r="N14" s="301"/>
      <c r="O14" s="301" t="s">
        <v>134</v>
      </c>
      <c r="P14" s="301"/>
      <c r="Q14" s="301"/>
      <c r="R14" s="297" t="s">
        <v>135</v>
      </c>
      <c r="S14" s="297"/>
      <c r="T14" s="297" t="s">
        <v>136</v>
      </c>
      <c r="U14" s="297"/>
      <c r="V14" s="297" t="s">
        <v>137</v>
      </c>
      <c r="W14" s="297"/>
      <c r="X14" s="298" t="s">
        <v>138</v>
      </c>
      <c r="Y14" s="298"/>
      <c r="Z14" s="298" t="s">
        <v>139</v>
      </c>
      <c r="AA14" s="298"/>
      <c r="AB14" s="298" t="s">
        <v>140</v>
      </c>
      <c r="AC14" s="298"/>
      <c r="AD14" s="146"/>
      <c r="AE14" s="301" t="s">
        <v>142</v>
      </c>
      <c r="AF14" s="301"/>
      <c r="AG14" s="301"/>
      <c r="AH14" s="301" t="s">
        <v>143</v>
      </c>
      <c r="AI14" s="301"/>
      <c r="AJ14" s="301"/>
      <c r="AK14" s="301" t="s">
        <v>144</v>
      </c>
      <c r="AL14" s="301"/>
      <c r="AM14" s="301"/>
      <c r="AN14" s="297" t="s">
        <v>145</v>
      </c>
      <c r="AO14" s="297"/>
      <c r="AP14" s="297" t="s">
        <v>146</v>
      </c>
      <c r="AQ14" s="297"/>
      <c r="AR14" s="297" t="s">
        <v>147</v>
      </c>
      <c r="AS14" s="297"/>
      <c r="AT14" s="298" t="s">
        <v>148</v>
      </c>
      <c r="AU14" s="298"/>
      <c r="AV14" s="298" t="s">
        <v>149</v>
      </c>
      <c r="AW14" s="298"/>
      <c r="AX14" s="298" t="s">
        <v>150</v>
      </c>
      <c r="AY14" s="298"/>
    </row>
    <row r="15" spans="1:51" ht="24" customHeight="1" thickBot="1">
      <c r="A15" s="150" t="s">
        <v>290</v>
      </c>
      <c r="B15" s="12" t="s">
        <v>17</v>
      </c>
      <c r="C15" s="17" t="s">
        <v>18</v>
      </c>
      <c r="D15" s="18" t="s">
        <v>128</v>
      </c>
      <c r="E15" s="18" t="s">
        <v>2</v>
      </c>
      <c r="F15" s="18"/>
      <c r="G15" s="18"/>
      <c r="H15" s="18" t="s">
        <v>1294</v>
      </c>
      <c r="I15" s="17" t="s">
        <v>129</v>
      </c>
      <c r="J15" s="18" t="s">
        <v>130</v>
      </c>
      <c r="K15" s="13" t="s">
        <v>131</v>
      </c>
      <c r="L15" s="13" t="s">
        <v>129</v>
      </c>
      <c r="M15" s="13" t="s">
        <v>130</v>
      </c>
      <c r="N15" s="13" t="s">
        <v>131</v>
      </c>
      <c r="O15" s="13" t="s">
        <v>129</v>
      </c>
      <c r="P15" s="13" t="s">
        <v>130</v>
      </c>
      <c r="Q15" s="13" t="s">
        <v>131</v>
      </c>
      <c r="R15" s="13" t="s">
        <v>129</v>
      </c>
      <c r="S15" s="13" t="s">
        <v>131</v>
      </c>
      <c r="T15" s="13" t="s">
        <v>129</v>
      </c>
      <c r="U15" s="13" t="s">
        <v>131</v>
      </c>
      <c r="V15" s="13" t="s">
        <v>129</v>
      </c>
      <c r="W15" s="13" t="s">
        <v>131</v>
      </c>
      <c r="X15" s="13" t="s">
        <v>129</v>
      </c>
      <c r="Y15" s="13" t="s">
        <v>131</v>
      </c>
      <c r="Z15" s="13" t="s">
        <v>129</v>
      </c>
      <c r="AA15" s="13" t="s">
        <v>131</v>
      </c>
      <c r="AB15" s="13" t="s">
        <v>129</v>
      </c>
      <c r="AC15" s="13" t="s">
        <v>131</v>
      </c>
      <c r="AD15" s="130"/>
      <c r="AE15" s="131" t="s">
        <v>129</v>
      </c>
      <c r="AF15" s="131" t="s">
        <v>130</v>
      </c>
      <c r="AG15" s="131" t="s">
        <v>131</v>
      </c>
      <c r="AH15" s="131" t="s">
        <v>129</v>
      </c>
      <c r="AI15" s="131" t="s">
        <v>130</v>
      </c>
      <c r="AJ15" s="131" t="s">
        <v>131</v>
      </c>
      <c r="AK15" s="131" t="s">
        <v>129</v>
      </c>
      <c r="AL15" s="131" t="s">
        <v>130</v>
      </c>
      <c r="AM15" s="131" t="s">
        <v>131</v>
      </c>
      <c r="AN15" s="131" t="s">
        <v>129</v>
      </c>
      <c r="AO15" s="13" t="s">
        <v>131</v>
      </c>
      <c r="AP15" s="131" t="s">
        <v>129</v>
      </c>
      <c r="AQ15" s="13" t="s">
        <v>131</v>
      </c>
      <c r="AR15" s="131" t="s">
        <v>129</v>
      </c>
      <c r="AS15" s="13" t="s">
        <v>131</v>
      </c>
      <c r="AT15" s="131" t="s">
        <v>129</v>
      </c>
      <c r="AU15" s="13" t="s">
        <v>131</v>
      </c>
      <c r="AV15" s="131" t="s">
        <v>129</v>
      </c>
      <c r="AW15" s="13" t="s">
        <v>131</v>
      </c>
      <c r="AX15" s="131" t="s">
        <v>129</v>
      </c>
      <c r="AY15" s="13" t="s">
        <v>131</v>
      </c>
    </row>
    <row r="16" spans="1:51" ht="18" customHeight="1">
      <c r="A16" s="308" t="s">
        <v>513</v>
      </c>
      <c r="B16" s="149">
        <v>1</v>
      </c>
      <c r="C16" s="234" t="s">
        <v>559</v>
      </c>
      <c r="D16" s="234" t="s">
        <v>295</v>
      </c>
      <c r="E16" s="234" t="s">
        <v>402</v>
      </c>
      <c r="F16" s="234" t="s">
        <v>560</v>
      </c>
      <c r="G16" s="234" t="s">
        <v>561</v>
      </c>
      <c r="H16" s="240" t="s">
        <v>504</v>
      </c>
      <c r="I16" s="14">
        <v>10</v>
      </c>
      <c r="J16" s="14">
        <v>9.5</v>
      </c>
      <c r="K16" s="16">
        <f>(I16*2+J16)/3</f>
        <v>9.8333333333333339</v>
      </c>
      <c r="L16" s="166">
        <v>10.5</v>
      </c>
      <c r="M16" s="166">
        <v>10</v>
      </c>
      <c r="N16" s="16">
        <f>(L16*2+M16)/3</f>
        <v>10.333333333333334</v>
      </c>
      <c r="O16" s="166">
        <v>0.5</v>
      </c>
      <c r="P16" s="166">
        <v>10</v>
      </c>
      <c r="Q16" s="16">
        <f>(O16*2+P16)/3</f>
        <v>3.6666666666666665</v>
      </c>
      <c r="R16" s="166">
        <v>7</v>
      </c>
      <c r="S16" s="16">
        <f>R16</f>
        <v>7</v>
      </c>
      <c r="T16" s="166">
        <v>10</v>
      </c>
      <c r="U16" s="16">
        <f>T16</f>
        <v>10</v>
      </c>
      <c r="V16" s="166">
        <v>5.5</v>
      </c>
      <c r="W16" s="16">
        <f>V16</f>
        <v>5.5</v>
      </c>
      <c r="X16" s="166">
        <v>7</v>
      </c>
      <c r="Y16" s="16">
        <f>X16</f>
        <v>7</v>
      </c>
      <c r="Z16" s="166">
        <v>10</v>
      </c>
      <c r="AA16" s="16">
        <f>Z16</f>
        <v>10</v>
      </c>
      <c r="AB16" s="166">
        <v>3</v>
      </c>
      <c r="AC16" s="16">
        <f>AB16</f>
        <v>3</v>
      </c>
      <c r="AD16" s="132"/>
      <c r="AE16" s="7">
        <v>10</v>
      </c>
      <c r="AF16" s="7">
        <v>11.5</v>
      </c>
      <c r="AG16" s="16">
        <f>(AE16*2+AF16)/3</f>
        <v>10.5</v>
      </c>
      <c r="AH16" s="147">
        <v>0</v>
      </c>
      <c r="AI16" s="147">
        <v>10</v>
      </c>
      <c r="AJ16" s="16">
        <f>(AH16*2+AI16)/3</f>
        <v>3.3333333333333335</v>
      </c>
      <c r="AK16" s="7">
        <v>4.5</v>
      </c>
      <c r="AL16" s="7">
        <v>10</v>
      </c>
      <c r="AM16" s="16">
        <f>(AK16*2+AL16)/3</f>
        <v>6.333333333333333</v>
      </c>
      <c r="AN16" s="7">
        <v>5.5</v>
      </c>
      <c r="AO16" s="16">
        <f>AN16</f>
        <v>5.5</v>
      </c>
      <c r="AP16" s="166">
        <v>6</v>
      </c>
      <c r="AQ16" s="16">
        <f>AP16</f>
        <v>6</v>
      </c>
      <c r="AR16" s="7">
        <v>1</v>
      </c>
      <c r="AS16" s="16">
        <f>AR16</f>
        <v>1</v>
      </c>
      <c r="AT16" s="7">
        <v>7</v>
      </c>
      <c r="AU16" s="16">
        <f>AT16</f>
        <v>7</v>
      </c>
      <c r="AV16" s="7">
        <v>3.5</v>
      </c>
      <c r="AW16" s="16">
        <f>AV16</f>
        <v>3.5</v>
      </c>
      <c r="AX16" s="166">
        <v>10</v>
      </c>
      <c r="AY16" s="133">
        <f>AX16</f>
        <v>10</v>
      </c>
    </row>
    <row r="17" spans="1:51" ht="18" customHeight="1">
      <c r="A17" s="308"/>
      <c r="B17" s="149">
        <v>2</v>
      </c>
      <c r="C17" s="234" t="s">
        <v>562</v>
      </c>
      <c r="D17" s="234" t="s">
        <v>296</v>
      </c>
      <c r="E17" s="234" t="s">
        <v>61</v>
      </c>
      <c r="F17" s="234" t="s">
        <v>563</v>
      </c>
      <c r="G17" s="234" t="s">
        <v>8</v>
      </c>
      <c r="H17" s="240" t="s">
        <v>504</v>
      </c>
      <c r="I17" s="14">
        <v>11</v>
      </c>
      <c r="J17" s="14">
        <v>11.5</v>
      </c>
      <c r="K17" s="16">
        <f t="shared" ref="K17:K80" si="0">(I17*2+J17)/3</f>
        <v>11.166666666666666</v>
      </c>
      <c r="L17" s="166">
        <v>8</v>
      </c>
      <c r="M17" s="166">
        <v>9.5</v>
      </c>
      <c r="N17" s="16">
        <f t="shared" ref="N17:N80" si="1">(L17*2+M17)/3</f>
        <v>8.5</v>
      </c>
      <c r="O17" s="166">
        <v>3.25</v>
      </c>
      <c r="P17" s="166">
        <v>12.5</v>
      </c>
      <c r="Q17" s="16">
        <f t="shared" ref="Q17:Q80" si="2">(O17*2+P17)/3</f>
        <v>6.333333333333333</v>
      </c>
      <c r="R17" s="166">
        <v>6.5</v>
      </c>
      <c r="S17" s="16">
        <f t="shared" ref="S17:S80" si="3">R17</f>
        <v>6.5</v>
      </c>
      <c r="T17" s="166">
        <v>10</v>
      </c>
      <c r="U17" s="16">
        <f t="shared" ref="U17:U80" si="4">T17</f>
        <v>10</v>
      </c>
      <c r="V17" s="166">
        <v>6.5</v>
      </c>
      <c r="W17" s="16">
        <f t="shared" ref="W17:W80" si="5">V17</f>
        <v>6.5</v>
      </c>
      <c r="X17" s="166">
        <v>6.5</v>
      </c>
      <c r="Y17" s="16">
        <f t="shared" ref="Y17:Y80" si="6">X17</f>
        <v>6.5</v>
      </c>
      <c r="Z17" s="166">
        <v>5.5</v>
      </c>
      <c r="AA17" s="16">
        <f t="shared" ref="AA17:AA80" si="7">Z17</f>
        <v>5.5</v>
      </c>
      <c r="AB17" s="166">
        <v>5.5</v>
      </c>
      <c r="AC17" s="16">
        <f t="shared" ref="AC17:AC80" si="8">AB17</f>
        <v>5.5</v>
      </c>
      <c r="AD17" s="132"/>
      <c r="AE17" s="166">
        <v>10</v>
      </c>
      <c r="AF17" s="166">
        <v>11</v>
      </c>
      <c r="AG17" s="16">
        <f t="shared" ref="AG17:AG80" si="9">(AE17*2+AF17)/3</f>
        <v>10.333333333333334</v>
      </c>
      <c r="AH17" s="166">
        <v>5</v>
      </c>
      <c r="AI17" s="166">
        <v>10.5</v>
      </c>
      <c r="AJ17" s="16">
        <f t="shared" ref="AJ17:AJ80" si="10">(AH17*2+AI17)/3</f>
        <v>6.833333333333333</v>
      </c>
      <c r="AK17" s="166">
        <v>8.5</v>
      </c>
      <c r="AL17" s="166">
        <v>8.5</v>
      </c>
      <c r="AM17" s="16">
        <f t="shared" ref="AM17:AM80" si="11">(AK17*2+AL17)/3</f>
        <v>8.5</v>
      </c>
      <c r="AN17" s="166">
        <v>6.5</v>
      </c>
      <c r="AO17" s="16">
        <f t="shared" ref="AO17:AO80" si="12">AN17</f>
        <v>6.5</v>
      </c>
      <c r="AP17" s="166">
        <v>6</v>
      </c>
      <c r="AQ17" s="16">
        <f t="shared" ref="AQ17:AQ80" si="13">AP17</f>
        <v>6</v>
      </c>
      <c r="AR17" s="166">
        <v>2</v>
      </c>
      <c r="AS17" s="16">
        <f t="shared" ref="AS17:AS80" si="14">AR17</f>
        <v>2</v>
      </c>
      <c r="AT17" s="166">
        <v>10</v>
      </c>
      <c r="AU17" s="16">
        <f t="shared" ref="AU17:AU80" si="15">AT17</f>
        <v>10</v>
      </c>
      <c r="AV17" s="166">
        <v>4</v>
      </c>
      <c r="AW17" s="16">
        <f t="shared" ref="AW17:AW80" si="16">AV17</f>
        <v>4</v>
      </c>
      <c r="AX17" s="166">
        <v>2.5</v>
      </c>
      <c r="AY17" s="133">
        <f t="shared" ref="AY17:AY80" si="17">AX17</f>
        <v>2.5</v>
      </c>
    </row>
    <row r="18" spans="1:51" ht="18" customHeight="1">
      <c r="A18" s="308"/>
      <c r="B18" s="149">
        <v>3</v>
      </c>
      <c r="C18" s="234" t="s">
        <v>19</v>
      </c>
      <c r="D18" s="234" t="s">
        <v>20</v>
      </c>
      <c r="E18" s="234" t="s">
        <v>21</v>
      </c>
      <c r="F18" s="234" t="s">
        <v>297</v>
      </c>
      <c r="G18" s="234" t="s">
        <v>5</v>
      </c>
      <c r="H18" s="240" t="s">
        <v>504</v>
      </c>
      <c r="I18" s="14">
        <v>9</v>
      </c>
      <c r="J18" s="14">
        <v>9</v>
      </c>
      <c r="K18" s="16">
        <f t="shared" si="0"/>
        <v>9</v>
      </c>
      <c r="L18" s="166">
        <v>8</v>
      </c>
      <c r="M18" s="166">
        <v>8</v>
      </c>
      <c r="N18" s="16">
        <f t="shared" si="1"/>
        <v>8</v>
      </c>
      <c r="O18" s="166">
        <v>14.5</v>
      </c>
      <c r="P18" s="166">
        <v>14.5</v>
      </c>
      <c r="Q18" s="16">
        <f t="shared" si="2"/>
        <v>14.5</v>
      </c>
      <c r="R18" s="166">
        <v>5</v>
      </c>
      <c r="S18" s="16">
        <f t="shared" si="3"/>
        <v>5</v>
      </c>
      <c r="T18" s="166">
        <v>10</v>
      </c>
      <c r="U18" s="16">
        <f t="shared" si="4"/>
        <v>10</v>
      </c>
      <c r="V18" s="166">
        <v>14.5</v>
      </c>
      <c r="W18" s="16">
        <f t="shared" si="5"/>
        <v>14.5</v>
      </c>
      <c r="X18" s="166">
        <v>10</v>
      </c>
      <c r="Y18" s="16">
        <f t="shared" si="6"/>
        <v>10</v>
      </c>
      <c r="Z18" s="166">
        <v>10</v>
      </c>
      <c r="AA18" s="16">
        <f t="shared" si="7"/>
        <v>10</v>
      </c>
      <c r="AB18" s="166">
        <v>8</v>
      </c>
      <c r="AC18" s="16">
        <f t="shared" si="8"/>
        <v>8</v>
      </c>
      <c r="AD18" s="132"/>
      <c r="AE18" s="166">
        <v>10</v>
      </c>
      <c r="AF18" s="166">
        <v>11.5</v>
      </c>
      <c r="AG18" s="16">
        <f t="shared" si="9"/>
        <v>10.5</v>
      </c>
      <c r="AH18" s="166">
        <v>6</v>
      </c>
      <c r="AI18" s="166">
        <v>10.5</v>
      </c>
      <c r="AJ18" s="16">
        <f t="shared" si="10"/>
        <v>7.5</v>
      </c>
      <c r="AK18" s="166">
        <v>11.17</v>
      </c>
      <c r="AL18" s="166">
        <v>11.17</v>
      </c>
      <c r="AM18" s="16">
        <f t="shared" si="11"/>
        <v>11.17</v>
      </c>
      <c r="AN18" s="166">
        <v>10</v>
      </c>
      <c r="AO18" s="16">
        <f t="shared" si="12"/>
        <v>10</v>
      </c>
      <c r="AP18" s="166">
        <v>10</v>
      </c>
      <c r="AQ18" s="16">
        <f t="shared" si="13"/>
        <v>10</v>
      </c>
      <c r="AR18" s="166">
        <v>5</v>
      </c>
      <c r="AS18" s="16">
        <f t="shared" si="14"/>
        <v>5</v>
      </c>
      <c r="AT18" s="166">
        <v>7</v>
      </c>
      <c r="AU18" s="16">
        <f t="shared" si="15"/>
        <v>7</v>
      </c>
      <c r="AV18" s="166">
        <v>2</v>
      </c>
      <c r="AW18" s="16">
        <f t="shared" si="16"/>
        <v>2</v>
      </c>
      <c r="AX18" s="166">
        <v>8.5</v>
      </c>
      <c r="AY18" s="133">
        <f t="shared" si="17"/>
        <v>8.5</v>
      </c>
    </row>
    <row r="19" spans="1:51" ht="18" customHeight="1">
      <c r="A19" s="308"/>
      <c r="B19" s="149">
        <v>4</v>
      </c>
      <c r="C19" s="234" t="s">
        <v>564</v>
      </c>
      <c r="D19" s="234" t="s">
        <v>565</v>
      </c>
      <c r="E19" s="234" t="s">
        <v>566</v>
      </c>
      <c r="F19" s="234" t="s">
        <v>567</v>
      </c>
      <c r="G19" s="234" t="s">
        <v>32</v>
      </c>
      <c r="H19" s="240" t="s">
        <v>504</v>
      </c>
      <c r="I19" s="14">
        <v>8.5</v>
      </c>
      <c r="J19" s="14">
        <v>9</v>
      </c>
      <c r="K19" s="16">
        <f t="shared" si="0"/>
        <v>8.6666666666666661</v>
      </c>
      <c r="L19" s="166">
        <v>2</v>
      </c>
      <c r="M19" s="166">
        <v>10.5</v>
      </c>
      <c r="N19" s="16">
        <f t="shared" si="1"/>
        <v>4.833333333333333</v>
      </c>
      <c r="O19" s="166">
        <v>3.75</v>
      </c>
      <c r="P19" s="166">
        <v>10</v>
      </c>
      <c r="Q19" s="16">
        <f t="shared" si="2"/>
        <v>5.833333333333333</v>
      </c>
      <c r="R19" s="166">
        <v>8.5</v>
      </c>
      <c r="S19" s="16">
        <f t="shared" si="3"/>
        <v>8.5</v>
      </c>
      <c r="T19" s="166">
        <v>10</v>
      </c>
      <c r="U19" s="16">
        <f t="shared" si="4"/>
        <v>10</v>
      </c>
      <c r="V19" s="166" t="s">
        <v>1298</v>
      </c>
      <c r="W19" s="16" t="str">
        <f t="shared" si="5"/>
        <v>ABS</v>
      </c>
      <c r="X19" s="166">
        <v>5.5</v>
      </c>
      <c r="Y19" s="16">
        <f t="shared" si="6"/>
        <v>5.5</v>
      </c>
      <c r="Z19" s="166">
        <v>5</v>
      </c>
      <c r="AA19" s="16">
        <f t="shared" si="7"/>
        <v>5</v>
      </c>
      <c r="AB19" s="166">
        <v>7</v>
      </c>
      <c r="AC19" s="16">
        <f t="shared" si="8"/>
        <v>7</v>
      </c>
      <c r="AD19" s="132"/>
      <c r="AE19" s="166">
        <v>10.5</v>
      </c>
      <c r="AF19" s="166">
        <v>11</v>
      </c>
      <c r="AG19" s="16">
        <f t="shared" si="9"/>
        <v>10.666666666666666</v>
      </c>
      <c r="AH19" s="166">
        <v>7.5</v>
      </c>
      <c r="AI19" s="166">
        <v>11</v>
      </c>
      <c r="AJ19" s="16">
        <f t="shared" si="10"/>
        <v>8.6666666666666661</v>
      </c>
      <c r="AK19" s="166" t="s">
        <v>1297</v>
      </c>
      <c r="AL19" s="166">
        <v>11</v>
      </c>
      <c r="AM19" s="16" t="e">
        <f t="shared" si="11"/>
        <v>#VALUE!</v>
      </c>
      <c r="AN19" s="166">
        <v>1.5</v>
      </c>
      <c r="AO19" s="16">
        <f t="shared" si="12"/>
        <v>1.5</v>
      </c>
      <c r="AP19" s="166" t="s">
        <v>1298</v>
      </c>
      <c r="AQ19" s="16" t="str">
        <f t="shared" si="13"/>
        <v>ABS</v>
      </c>
      <c r="AR19" s="166">
        <v>10.5</v>
      </c>
      <c r="AS19" s="16">
        <f t="shared" si="14"/>
        <v>10.5</v>
      </c>
      <c r="AT19" s="166">
        <v>7</v>
      </c>
      <c r="AU19" s="16">
        <f t="shared" si="15"/>
        <v>7</v>
      </c>
      <c r="AV19" s="166">
        <v>10</v>
      </c>
      <c r="AW19" s="16">
        <f t="shared" si="16"/>
        <v>10</v>
      </c>
      <c r="AX19" s="166">
        <v>1</v>
      </c>
      <c r="AY19" s="133">
        <f t="shared" si="17"/>
        <v>1</v>
      </c>
    </row>
    <row r="20" spans="1:51" ht="18" customHeight="1">
      <c r="A20" s="308"/>
      <c r="B20" s="149">
        <v>5</v>
      </c>
      <c r="C20" s="234" t="s">
        <v>568</v>
      </c>
      <c r="D20" s="234" t="s">
        <v>569</v>
      </c>
      <c r="E20" s="234" t="s">
        <v>303</v>
      </c>
      <c r="F20" s="234" t="s">
        <v>570</v>
      </c>
      <c r="G20" s="234" t="s">
        <v>5</v>
      </c>
      <c r="H20" s="240" t="s">
        <v>504</v>
      </c>
      <c r="I20" s="14">
        <v>7.5</v>
      </c>
      <c r="J20" s="14">
        <v>8</v>
      </c>
      <c r="K20" s="16">
        <f t="shared" si="0"/>
        <v>7.666666666666667</v>
      </c>
      <c r="L20" s="166">
        <v>4.5</v>
      </c>
      <c r="M20" s="166">
        <v>9.5</v>
      </c>
      <c r="N20" s="16">
        <f t="shared" si="1"/>
        <v>6.166666666666667</v>
      </c>
      <c r="O20" s="166">
        <v>0.5</v>
      </c>
      <c r="P20" s="166">
        <v>12.5</v>
      </c>
      <c r="Q20" s="16">
        <f t="shared" si="2"/>
        <v>4.5</v>
      </c>
      <c r="R20" s="166">
        <v>4</v>
      </c>
      <c r="S20" s="16">
        <f t="shared" si="3"/>
        <v>4</v>
      </c>
      <c r="T20" s="166">
        <v>7.5</v>
      </c>
      <c r="U20" s="16">
        <f t="shared" si="4"/>
        <v>7.5</v>
      </c>
      <c r="V20" s="166">
        <v>2</v>
      </c>
      <c r="W20" s="16">
        <f t="shared" si="5"/>
        <v>2</v>
      </c>
      <c r="X20" s="166">
        <v>0</v>
      </c>
      <c r="Y20" s="16">
        <f t="shared" si="6"/>
        <v>0</v>
      </c>
      <c r="Z20" s="166">
        <v>1</v>
      </c>
      <c r="AA20" s="16">
        <f t="shared" si="7"/>
        <v>1</v>
      </c>
      <c r="AB20" s="166">
        <v>6.5</v>
      </c>
      <c r="AC20" s="16">
        <f t="shared" si="8"/>
        <v>6.5</v>
      </c>
      <c r="AD20" s="132"/>
      <c r="AE20" s="166">
        <v>4.5</v>
      </c>
      <c r="AF20" s="166">
        <v>9.5</v>
      </c>
      <c r="AG20" s="16">
        <f t="shared" si="9"/>
        <v>6.166666666666667</v>
      </c>
      <c r="AH20" s="166">
        <v>1.5</v>
      </c>
      <c r="AI20" s="166">
        <v>9</v>
      </c>
      <c r="AJ20" s="16">
        <f t="shared" si="10"/>
        <v>4</v>
      </c>
      <c r="AK20" s="166">
        <v>3</v>
      </c>
      <c r="AL20" s="166">
        <v>8.5</v>
      </c>
      <c r="AM20" s="16">
        <f t="shared" si="11"/>
        <v>4.833333333333333</v>
      </c>
      <c r="AN20" s="166">
        <v>4.5</v>
      </c>
      <c r="AO20" s="16">
        <f t="shared" si="12"/>
        <v>4.5</v>
      </c>
      <c r="AP20" s="166">
        <v>1.5</v>
      </c>
      <c r="AQ20" s="16">
        <f t="shared" si="13"/>
        <v>1.5</v>
      </c>
      <c r="AR20" s="166">
        <v>1.5</v>
      </c>
      <c r="AS20" s="16">
        <f t="shared" si="14"/>
        <v>1.5</v>
      </c>
      <c r="AT20" s="166">
        <v>7</v>
      </c>
      <c r="AU20" s="16">
        <f t="shared" si="15"/>
        <v>7</v>
      </c>
      <c r="AV20" s="166">
        <v>6</v>
      </c>
      <c r="AW20" s="16">
        <f t="shared" si="16"/>
        <v>6</v>
      </c>
      <c r="AX20" s="166">
        <v>3</v>
      </c>
      <c r="AY20" s="133">
        <f t="shared" si="17"/>
        <v>3</v>
      </c>
    </row>
    <row r="21" spans="1:51" ht="18" customHeight="1">
      <c r="A21" s="308"/>
      <c r="B21" s="149">
        <v>6</v>
      </c>
      <c r="C21" s="234" t="s">
        <v>571</v>
      </c>
      <c r="D21" s="234" t="s">
        <v>569</v>
      </c>
      <c r="E21" s="234" t="s">
        <v>572</v>
      </c>
      <c r="F21" s="234" t="s">
        <v>573</v>
      </c>
      <c r="G21" s="234" t="s">
        <v>5</v>
      </c>
      <c r="H21" s="240" t="s">
        <v>504</v>
      </c>
      <c r="I21" s="14">
        <v>11</v>
      </c>
      <c r="J21" s="14">
        <v>11.5</v>
      </c>
      <c r="K21" s="16">
        <f t="shared" si="0"/>
        <v>11.166666666666666</v>
      </c>
      <c r="L21" s="166">
        <v>8.5</v>
      </c>
      <c r="M21" s="166">
        <v>10</v>
      </c>
      <c r="N21" s="16">
        <f t="shared" si="1"/>
        <v>9</v>
      </c>
      <c r="O21" s="166">
        <v>4.25</v>
      </c>
      <c r="P21" s="166">
        <v>11</v>
      </c>
      <c r="Q21" s="16">
        <f t="shared" si="2"/>
        <v>6.5</v>
      </c>
      <c r="R21" s="166">
        <v>10</v>
      </c>
      <c r="S21" s="16">
        <f t="shared" si="3"/>
        <v>10</v>
      </c>
      <c r="T21" s="166">
        <v>6</v>
      </c>
      <c r="U21" s="16">
        <f t="shared" si="4"/>
        <v>6</v>
      </c>
      <c r="V21" s="166">
        <v>4.5</v>
      </c>
      <c r="W21" s="16">
        <f t="shared" si="5"/>
        <v>4.5</v>
      </c>
      <c r="X21" s="166">
        <v>3</v>
      </c>
      <c r="Y21" s="16">
        <f t="shared" si="6"/>
        <v>3</v>
      </c>
      <c r="Z21" s="166">
        <v>5.5</v>
      </c>
      <c r="AA21" s="16">
        <f t="shared" si="7"/>
        <v>5.5</v>
      </c>
      <c r="AB21" s="166">
        <v>6</v>
      </c>
      <c r="AC21" s="16">
        <f t="shared" si="8"/>
        <v>6</v>
      </c>
      <c r="AD21" s="132"/>
      <c r="AE21" s="166" t="s">
        <v>1298</v>
      </c>
      <c r="AF21" s="166">
        <v>8.5</v>
      </c>
      <c r="AG21" s="16" t="e">
        <f t="shared" si="9"/>
        <v>#VALUE!</v>
      </c>
      <c r="AH21" s="166">
        <v>9</v>
      </c>
      <c r="AI21" s="166">
        <v>9</v>
      </c>
      <c r="AJ21" s="16">
        <f t="shared" si="10"/>
        <v>9</v>
      </c>
      <c r="AK21" s="166">
        <v>6.5</v>
      </c>
      <c r="AL21" s="166">
        <v>9</v>
      </c>
      <c r="AM21" s="16">
        <f t="shared" si="11"/>
        <v>7.333333333333333</v>
      </c>
      <c r="AN21" s="166">
        <v>8.5</v>
      </c>
      <c r="AO21" s="16">
        <f t="shared" si="12"/>
        <v>8.5</v>
      </c>
      <c r="AP21" s="166">
        <v>10.5</v>
      </c>
      <c r="AQ21" s="16">
        <f t="shared" si="13"/>
        <v>10.5</v>
      </c>
      <c r="AR21" s="166">
        <v>5</v>
      </c>
      <c r="AS21" s="16">
        <f t="shared" si="14"/>
        <v>5</v>
      </c>
      <c r="AT21" s="166">
        <v>10</v>
      </c>
      <c r="AU21" s="16">
        <f t="shared" si="15"/>
        <v>10</v>
      </c>
      <c r="AV21" s="166">
        <v>2</v>
      </c>
      <c r="AW21" s="16">
        <f t="shared" si="16"/>
        <v>2</v>
      </c>
      <c r="AX21" s="166">
        <v>5.5</v>
      </c>
      <c r="AY21" s="133">
        <f t="shared" si="17"/>
        <v>5.5</v>
      </c>
    </row>
    <row r="22" spans="1:51" ht="18" customHeight="1">
      <c r="A22" s="308"/>
      <c r="B22" s="149">
        <v>7</v>
      </c>
      <c r="C22" s="234" t="s">
        <v>574</v>
      </c>
      <c r="D22" s="234" t="s">
        <v>575</v>
      </c>
      <c r="E22" s="234" t="s">
        <v>21</v>
      </c>
      <c r="F22" s="234" t="s">
        <v>576</v>
      </c>
      <c r="G22" s="234" t="s">
        <v>5</v>
      </c>
      <c r="H22" s="240" t="s">
        <v>504</v>
      </c>
      <c r="I22" s="14">
        <v>11.5</v>
      </c>
      <c r="J22" s="14">
        <v>10</v>
      </c>
      <c r="K22" s="16">
        <f t="shared" si="0"/>
        <v>11</v>
      </c>
      <c r="L22" s="166">
        <v>5.5</v>
      </c>
      <c r="M22" s="166">
        <v>9</v>
      </c>
      <c r="N22" s="16">
        <f t="shared" si="1"/>
        <v>6.666666666666667</v>
      </c>
      <c r="O22" s="166">
        <v>1.75</v>
      </c>
      <c r="P22" s="166">
        <v>10</v>
      </c>
      <c r="Q22" s="16">
        <f t="shared" si="2"/>
        <v>4.5</v>
      </c>
      <c r="R22" s="166">
        <v>9</v>
      </c>
      <c r="S22" s="16">
        <f t="shared" si="3"/>
        <v>9</v>
      </c>
      <c r="T22" s="166">
        <v>11.5</v>
      </c>
      <c r="U22" s="16">
        <f t="shared" si="4"/>
        <v>11.5</v>
      </c>
      <c r="V22" s="166">
        <v>4</v>
      </c>
      <c r="W22" s="16">
        <f t="shared" si="5"/>
        <v>4</v>
      </c>
      <c r="X22" s="166">
        <v>6.5</v>
      </c>
      <c r="Y22" s="16">
        <f t="shared" si="6"/>
        <v>6.5</v>
      </c>
      <c r="Z22" s="166">
        <v>7</v>
      </c>
      <c r="AA22" s="16">
        <f t="shared" si="7"/>
        <v>7</v>
      </c>
      <c r="AB22" s="166">
        <v>3.5</v>
      </c>
      <c r="AC22" s="16">
        <f t="shared" si="8"/>
        <v>3.5</v>
      </c>
      <c r="AD22" s="132"/>
      <c r="AE22" s="166">
        <v>10</v>
      </c>
      <c r="AF22" s="166">
        <v>11.5</v>
      </c>
      <c r="AG22" s="16">
        <f t="shared" si="9"/>
        <v>10.5</v>
      </c>
      <c r="AH22" s="166">
        <v>5</v>
      </c>
      <c r="AI22" s="166">
        <v>10</v>
      </c>
      <c r="AJ22" s="16">
        <f t="shared" si="10"/>
        <v>6.666666666666667</v>
      </c>
      <c r="AK22" s="166">
        <v>8.5</v>
      </c>
      <c r="AL22" s="166">
        <v>10</v>
      </c>
      <c r="AM22" s="16">
        <f t="shared" si="11"/>
        <v>9</v>
      </c>
      <c r="AN22" s="166">
        <v>6</v>
      </c>
      <c r="AO22" s="16">
        <f t="shared" si="12"/>
        <v>6</v>
      </c>
      <c r="AP22" s="166">
        <v>6.5</v>
      </c>
      <c r="AQ22" s="16">
        <f t="shared" si="13"/>
        <v>6.5</v>
      </c>
      <c r="AR22" s="166">
        <v>6</v>
      </c>
      <c r="AS22" s="16">
        <f t="shared" si="14"/>
        <v>6</v>
      </c>
      <c r="AT22" s="166">
        <v>10</v>
      </c>
      <c r="AU22" s="16">
        <f t="shared" si="15"/>
        <v>10</v>
      </c>
      <c r="AV22" s="166">
        <v>1</v>
      </c>
      <c r="AW22" s="16">
        <f t="shared" si="16"/>
        <v>1</v>
      </c>
      <c r="AX22" s="166">
        <v>2</v>
      </c>
      <c r="AY22" s="133">
        <f t="shared" si="17"/>
        <v>2</v>
      </c>
    </row>
    <row r="23" spans="1:51" ht="18" customHeight="1">
      <c r="A23" s="308"/>
      <c r="B23" s="149">
        <v>8</v>
      </c>
      <c r="C23" s="234" t="s">
        <v>577</v>
      </c>
      <c r="D23" s="234" t="s">
        <v>578</v>
      </c>
      <c r="E23" s="234" t="s">
        <v>579</v>
      </c>
      <c r="F23" s="234" t="s">
        <v>580</v>
      </c>
      <c r="G23" s="234" t="s">
        <v>244</v>
      </c>
      <c r="H23" s="240" t="s">
        <v>504</v>
      </c>
      <c r="I23" s="14">
        <v>10</v>
      </c>
      <c r="J23" s="14">
        <v>9</v>
      </c>
      <c r="K23" s="16">
        <f t="shared" si="0"/>
        <v>9.6666666666666661</v>
      </c>
      <c r="L23" s="166">
        <v>1</v>
      </c>
      <c r="M23" s="166">
        <v>10</v>
      </c>
      <c r="N23" s="16">
        <f t="shared" si="1"/>
        <v>4</v>
      </c>
      <c r="O23" s="166">
        <v>0.25</v>
      </c>
      <c r="P23" s="166">
        <v>7.5</v>
      </c>
      <c r="Q23" s="16">
        <f t="shared" si="2"/>
        <v>2.6666666666666665</v>
      </c>
      <c r="R23" s="166">
        <v>2</v>
      </c>
      <c r="S23" s="16">
        <f t="shared" si="3"/>
        <v>2</v>
      </c>
      <c r="T23" s="166">
        <v>6</v>
      </c>
      <c r="U23" s="16">
        <f t="shared" si="4"/>
        <v>6</v>
      </c>
      <c r="V23" s="166">
        <v>5</v>
      </c>
      <c r="W23" s="16">
        <f t="shared" si="5"/>
        <v>5</v>
      </c>
      <c r="X23" s="166">
        <v>1</v>
      </c>
      <c r="Y23" s="16">
        <f t="shared" si="6"/>
        <v>1</v>
      </c>
      <c r="Z23" s="166">
        <v>2.5</v>
      </c>
      <c r="AA23" s="16">
        <f t="shared" si="7"/>
        <v>2.5</v>
      </c>
      <c r="AB23" s="166">
        <v>3</v>
      </c>
      <c r="AC23" s="16">
        <f t="shared" si="8"/>
        <v>3</v>
      </c>
      <c r="AD23" s="132"/>
      <c r="AE23" s="166">
        <v>6</v>
      </c>
      <c r="AF23" s="166">
        <v>10.5</v>
      </c>
      <c r="AG23" s="16">
        <f t="shared" si="9"/>
        <v>7.5</v>
      </c>
      <c r="AH23" s="166">
        <v>3</v>
      </c>
      <c r="AI23" s="166">
        <v>10</v>
      </c>
      <c r="AJ23" s="16">
        <f t="shared" si="10"/>
        <v>5.333333333333333</v>
      </c>
      <c r="AK23" s="166">
        <v>7</v>
      </c>
      <c r="AL23" s="166">
        <v>8.5</v>
      </c>
      <c r="AM23" s="16">
        <f t="shared" si="11"/>
        <v>7.5</v>
      </c>
      <c r="AN23" s="166">
        <v>6.5</v>
      </c>
      <c r="AO23" s="16">
        <f t="shared" si="12"/>
        <v>6.5</v>
      </c>
      <c r="AP23" s="166">
        <v>1</v>
      </c>
      <c r="AQ23" s="16">
        <f t="shared" si="13"/>
        <v>1</v>
      </c>
      <c r="AR23" s="166">
        <v>3</v>
      </c>
      <c r="AS23" s="16">
        <f t="shared" si="14"/>
        <v>3</v>
      </c>
      <c r="AT23" s="166">
        <v>6</v>
      </c>
      <c r="AU23" s="16">
        <f t="shared" si="15"/>
        <v>6</v>
      </c>
      <c r="AV23" s="166">
        <v>11</v>
      </c>
      <c r="AW23" s="16">
        <f t="shared" si="16"/>
        <v>11</v>
      </c>
      <c r="AX23" s="166">
        <v>3</v>
      </c>
      <c r="AY23" s="133">
        <f t="shared" si="17"/>
        <v>3</v>
      </c>
    </row>
    <row r="24" spans="1:51" ht="18" customHeight="1">
      <c r="A24" s="308"/>
      <c r="B24" s="149">
        <v>9</v>
      </c>
      <c r="C24" s="234" t="s">
        <v>581</v>
      </c>
      <c r="D24" s="234" t="s">
        <v>231</v>
      </c>
      <c r="E24" s="234" t="s">
        <v>28</v>
      </c>
      <c r="F24" s="234" t="s">
        <v>582</v>
      </c>
      <c r="G24" s="234" t="s">
        <v>5</v>
      </c>
      <c r="H24" s="240" t="s">
        <v>504</v>
      </c>
      <c r="I24" s="14">
        <v>4.5</v>
      </c>
      <c r="J24" s="14">
        <v>8</v>
      </c>
      <c r="K24" s="16">
        <f t="shared" si="0"/>
        <v>5.666666666666667</v>
      </c>
      <c r="L24" s="166">
        <v>7.5</v>
      </c>
      <c r="M24" s="166">
        <v>9.5</v>
      </c>
      <c r="N24" s="16">
        <f t="shared" si="1"/>
        <v>8.1666666666666661</v>
      </c>
      <c r="O24" s="166">
        <v>3</v>
      </c>
      <c r="P24" s="166">
        <v>10</v>
      </c>
      <c r="Q24" s="16">
        <f t="shared" si="2"/>
        <v>5.333333333333333</v>
      </c>
      <c r="R24" s="166">
        <v>5</v>
      </c>
      <c r="S24" s="16">
        <f t="shared" si="3"/>
        <v>5</v>
      </c>
      <c r="T24" s="166">
        <v>7.5</v>
      </c>
      <c r="U24" s="16">
        <f t="shared" si="4"/>
        <v>7.5</v>
      </c>
      <c r="V24" s="166">
        <v>8</v>
      </c>
      <c r="W24" s="16">
        <f t="shared" si="5"/>
        <v>8</v>
      </c>
      <c r="X24" s="166">
        <v>8</v>
      </c>
      <c r="Y24" s="16">
        <f t="shared" si="6"/>
        <v>8</v>
      </c>
      <c r="Z24" s="166">
        <v>5</v>
      </c>
      <c r="AA24" s="16">
        <f t="shared" si="7"/>
        <v>5</v>
      </c>
      <c r="AB24" s="166">
        <v>4.5</v>
      </c>
      <c r="AC24" s="16">
        <f t="shared" si="8"/>
        <v>4.5</v>
      </c>
      <c r="AD24" s="132"/>
      <c r="AE24" s="166">
        <v>10.5</v>
      </c>
      <c r="AF24" s="166">
        <v>11.5</v>
      </c>
      <c r="AG24" s="16">
        <f t="shared" si="9"/>
        <v>10.833333333333334</v>
      </c>
      <c r="AH24" s="166">
        <v>3</v>
      </c>
      <c r="AI24" s="166">
        <v>10</v>
      </c>
      <c r="AJ24" s="16">
        <f t="shared" si="10"/>
        <v>5.333333333333333</v>
      </c>
      <c r="AK24" s="166">
        <v>12</v>
      </c>
      <c r="AL24" s="166">
        <v>10.5</v>
      </c>
      <c r="AM24" s="16">
        <f t="shared" si="11"/>
        <v>11.5</v>
      </c>
      <c r="AN24" s="166">
        <v>4</v>
      </c>
      <c r="AO24" s="16">
        <f t="shared" si="12"/>
        <v>4</v>
      </c>
      <c r="AP24" s="166">
        <v>5.5</v>
      </c>
      <c r="AQ24" s="16">
        <f t="shared" si="13"/>
        <v>5.5</v>
      </c>
      <c r="AR24" s="166">
        <v>8</v>
      </c>
      <c r="AS24" s="16">
        <f t="shared" si="14"/>
        <v>8</v>
      </c>
      <c r="AT24" s="166">
        <v>8.5</v>
      </c>
      <c r="AU24" s="16">
        <f t="shared" si="15"/>
        <v>8.5</v>
      </c>
      <c r="AV24" s="166">
        <v>3</v>
      </c>
      <c r="AW24" s="16">
        <f t="shared" si="16"/>
        <v>3</v>
      </c>
      <c r="AX24" s="166">
        <v>9</v>
      </c>
      <c r="AY24" s="133">
        <f t="shared" si="17"/>
        <v>9</v>
      </c>
    </row>
    <row r="25" spans="1:51" ht="18" customHeight="1">
      <c r="A25" s="308"/>
      <c r="B25" s="149">
        <v>10</v>
      </c>
      <c r="C25" s="234" t="s">
        <v>583</v>
      </c>
      <c r="D25" s="234" t="s">
        <v>584</v>
      </c>
      <c r="E25" s="234" t="s">
        <v>585</v>
      </c>
      <c r="F25" s="234" t="s">
        <v>586</v>
      </c>
      <c r="G25" s="234" t="s">
        <v>68</v>
      </c>
      <c r="H25" s="240" t="s">
        <v>504</v>
      </c>
      <c r="I25" s="14">
        <v>9.5</v>
      </c>
      <c r="J25" s="14">
        <v>12.5</v>
      </c>
      <c r="K25" s="16">
        <f t="shared" si="0"/>
        <v>10.5</v>
      </c>
      <c r="L25" s="166">
        <v>8.5</v>
      </c>
      <c r="M25" s="166">
        <v>11</v>
      </c>
      <c r="N25" s="16">
        <f t="shared" si="1"/>
        <v>9.3333333333333339</v>
      </c>
      <c r="O25" s="166">
        <v>3.25</v>
      </c>
      <c r="P25" s="166">
        <v>12.5</v>
      </c>
      <c r="Q25" s="16">
        <f t="shared" si="2"/>
        <v>6.333333333333333</v>
      </c>
      <c r="R25" s="166">
        <v>6</v>
      </c>
      <c r="S25" s="16">
        <f t="shared" si="3"/>
        <v>6</v>
      </c>
      <c r="T25" s="166">
        <v>3.5</v>
      </c>
      <c r="U25" s="16">
        <f t="shared" si="4"/>
        <v>3.5</v>
      </c>
      <c r="V25" s="166">
        <v>7.5</v>
      </c>
      <c r="W25" s="16">
        <f t="shared" si="5"/>
        <v>7.5</v>
      </c>
      <c r="X25" s="166">
        <v>1</v>
      </c>
      <c r="Y25" s="16">
        <f t="shared" si="6"/>
        <v>1</v>
      </c>
      <c r="Z25" s="166">
        <v>2</v>
      </c>
      <c r="AA25" s="16">
        <f t="shared" si="7"/>
        <v>2</v>
      </c>
      <c r="AB25" s="166">
        <v>8</v>
      </c>
      <c r="AC25" s="16">
        <f t="shared" si="8"/>
        <v>8</v>
      </c>
      <c r="AD25" s="132"/>
      <c r="AE25" s="166">
        <v>10.5</v>
      </c>
      <c r="AF25" s="166">
        <v>12</v>
      </c>
      <c r="AG25" s="16">
        <f t="shared" si="9"/>
        <v>11</v>
      </c>
      <c r="AH25" s="166">
        <v>1.5</v>
      </c>
      <c r="AI25" s="166">
        <v>12.5</v>
      </c>
      <c r="AJ25" s="16">
        <f t="shared" si="10"/>
        <v>5.166666666666667</v>
      </c>
      <c r="AK25" s="166">
        <v>8</v>
      </c>
      <c r="AL25" s="166">
        <v>11.5</v>
      </c>
      <c r="AM25" s="16">
        <f t="shared" si="11"/>
        <v>9.1666666666666661</v>
      </c>
      <c r="AN25" s="166">
        <v>10</v>
      </c>
      <c r="AO25" s="16">
        <f t="shared" si="12"/>
        <v>10</v>
      </c>
      <c r="AP25" s="166">
        <v>6.5</v>
      </c>
      <c r="AQ25" s="16">
        <f t="shared" si="13"/>
        <v>6.5</v>
      </c>
      <c r="AR25" s="166">
        <v>1.5</v>
      </c>
      <c r="AS25" s="16">
        <f t="shared" si="14"/>
        <v>1.5</v>
      </c>
      <c r="AT25" s="166">
        <v>10</v>
      </c>
      <c r="AU25" s="16">
        <f t="shared" si="15"/>
        <v>10</v>
      </c>
      <c r="AV25" s="166">
        <v>5</v>
      </c>
      <c r="AW25" s="16">
        <f t="shared" si="16"/>
        <v>5</v>
      </c>
      <c r="AX25" s="166">
        <v>6</v>
      </c>
      <c r="AY25" s="133">
        <f t="shared" si="17"/>
        <v>6</v>
      </c>
    </row>
    <row r="26" spans="1:51" ht="18" customHeight="1">
      <c r="A26" s="308"/>
      <c r="B26" s="149">
        <v>11</v>
      </c>
      <c r="C26" s="234" t="s">
        <v>587</v>
      </c>
      <c r="D26" s="234" t="s">
        <v>588</v>
      </c>
      <c r="E26" s="234" t="s">
        <v>51</v>
      </c>
      <c r="F26" s="234" t="s">
        <v>589</v>
      </c>
      <c r="G26" s="234" t="s">
        <v>45</v>
      </c>
      <c r="H26" s="240" t="s">
        <v>504</v>
      </c>
      <c r="I26" s="14">
        <v>12.5</v>
      </c>
      <c r="J26" s="14">
        <v>12.5</v>
      </c>
      <c r="K26" s="16">
        <f t="shared" si="0"/>
        <v>12.5</v>
      </c>
      <c r="L26" s="166">
        <v>3.5</v>
      </c>
      <c r="M26" s="166">
        <v>10</v>
      </c>
      <c r="N26" s="16">
        <f t="shared" si="1"/>
        <v>5.666666666666667</v>
      </c>
      <c r="O26" s="166">
        <v>3.25</v>
      </c>
      <c r="P26" s="166">
        <v>12</v>
      </c>
      <c r="Q26" s="16">
        <f t="shared" si="2"/>
        <v>6.166666666666667</v>
      </c>
      <c r="R26" s="166">
        <v>10</v>
      </c>
      <c r="S26" s="16">
        <f t="shared" si="3"/>
        <v>10</v>
      </c>
      <c r="T26" s="166">
        <v>3</v>
      </c>
      <c r="U26" s="16">
        <f t="shared" si="4"/>
        <v>3</v>
      </c>
      <c r="V26" s="166">
        <v>8</v>
      </c>
      <c r="W26" s="16">
        <f t="shared" si="5"/>
        <v>8</v>
      </c>
      <c r="X26" s="166">
        <v>3.5</v>
      </c>
      <c r="Y26" s="16">
        <f t="shared" si="6"/>
        <v>3.5</v>
      </c>
      <c r="Z26" s="166">
        <v>1</v>
      </c>
      <c r="AA26" s="16">
        <f t="shared" si="7"/>
        <v>1</v>
      </c>
      <c r="AB26" s="166">
        <v>10</v>
      </c>
      <c r="AC26" s="16">
        <f t="shared" si="8"/>
        <v>10</v>
      </c>
      <c r="AD26" s="132"/>
      <c r="AE26" s="166">
        <v>11</v>
      </c>
      <c r="AF26" s="166">
        <v>13.5</v>
      </c>
      <c r="AG26" s="16">
        <f t="shared" si="9"/>
        <v>11.833333333333334</v>
      </c>
      <c r="AH26" s="166">
        <v>2</v>
      </c>
      <c r="AI26" s="166">
        <v>10.5</v>
      </c>
      <c r="AJ26" s="16">
        <f t="shared" si="10"/>
        <v>4.833333333333333</v>
      </c>
      <c r="AK26" s="166">
        <v>7</v>
      </c>
      <c r="AL26" s="166">
        <v>9</v>
      </c>
      <c r="AM26" s="16">
        <f t="shared" si="11"/>
        <v>7.666666666666667</v>
      </c>
      <c r="AN26" s="166">
        <v>10</v>
      </c>
      <c r="AO26" s="16">
        <f t="shared" si="12"/>
        <v>10</v>
      </c>
      <c r="AP26" s="166">
        <v>11</v>
      </c>
      <c r="AQ26" s="16">
        <f t="shared" si="13"/>
        <v>11</v>
      </c>
      <c r="AR26" s="166">
        <v>5</v>
      </c>
      <c r="AS26" s="16">
        <f t="shared" si="14"/>
        <v>5</v>
      </c>
      <c r="AT26" s="166">
        <v>12</v>
      </c>
      <c r="AU26" s="16">
        <f t="shared" si="15"/>
        <v>12</v>
      </c>
      <c r="AV26" s="166">
        <v>15</v>
      </c>
      <c r="AW26" s="16">
        <f t="shared" si="16"/>
        <v>15</v>
      </c>
      <c r="AX26" s="166">
        <v>10</v>
      </c>
      <c r="AY26" s="133">
        <f t="shared" si="17"/>
        <v>10</v>
      </c>
    </row>
    <row r="27" spans="1:51" ht="18" customHeight="1">
      <c r="A27" s="308"/>
      <c r="B27" s="149">
        <v>12</v>
      </c>
      <c r="C27" s="234" t="s">
        <v>298</v>
      </c>
      <c r="D27" s="234" t="s">
        <v>301</v>
      </c>
      <c r="E27" s="234" t="s">
        <v>22</v>
      </c>
      <c r="F27" s="234" t="s">
        <v>299</v>
      </c>
      <c r="G27" s="234" t="s">
        <v>300</v>
      </c>
      <c r="H27" s="240" t="s">
        <v>504</v>
      </c>
      <c r="I27" s="14">
        <v>10</v>
      </c>
      <c r="J27" s="14">
        <v>11.5</v>
      </c>
      <c r="K27" s="16">
        <f t="shared" si="0"/>
        <v>10.5</v>
      </c>
      <c r="L27" s="166">
        <v>11.17</v>
      </c>
      <c r="M27" s="166">
        <v>11.17</v>
      </c>
      <c r="N27" s="16">
        <f t="shared" si="1"/>
        <v>11.17</v>
      </c>
      <c r="O27" s="166">
        <v>1</v>
      </c>
      <c r="P27" s="166">
        <v>12</v>
      </c>
      <c r="Q27" s="16">
        <f t="shared" si="2"/>
        <v>4.666666666666667</v>
      </c>
      <c r="R27" s="166">
        <v>10.5</v>
      </c>
      <c r="S27" s="16">
        <f t="shared" si="3"/>
        <v>10.5</v>
      </c>
      <c r="T27" s="166">
        <v>2</v>
      </c>
      <c r="U27" s="16">
        <f t="shared" si="4"/>
        <v>2</v>
      </c>
      <c r="V27" s="166">
        <v>10</v>
      </c>
      <c r="W27" s="16">
        <f t="shared" si="5"/>
        <v>10</v>
      </c>
      <c r="X27" s="166">
        <v>2</v>
      </c>
      <c r="Y27" s="16">
        <f t="shared" si="6"/>
        <v>2</v>
      </c>
      <c r="Z27" s="166">
        <v>10</v>
      </c>
      <c r="AA27" s="16">
        <f t="shared" si="7"/>
        <v>10</v>
      </c>
      <c r="AB27" s="166">
        <v>12.5</v>
      </c>
      <c r="AC27" s="16">
        <f t="shared" si="8"/>
        <v>12.5</v>
      </c>
      <c r="AD27" s="132"/>
      <c r="AE27" s="166">
        <v>11</v>
      </c>
      <c r="AF27" s="166">
        <v>11</v>
      </c>
      <c r="AG27" s="16">
        <f t="shared" si="9"/>
        <v>11</v>
      </c>
      <c r="AH27" s="166">
        <v>12</v>
      </c>
      <c r="AI27" s="166">
        <v>12</v>
      </c>
      <c r="AJ27" s="16">
        <f t="shared" si="10"/>
        <v>12</v>
      </c>
      <c r="AK27" s="166">
        <v>13.17</v>
      </c>
      <c r="AL27" s="166">
        <v>13.17</v>
      </c>
      <c r="AM27" s="16">
        <f t="shared" si="11"/>
        <v>13.17</v>
      </c>
      <c r="AN27" s="166">
        <v>4.5</v>
      </c>
      <c r="AO27" s="16">
        <f t="shared" si="12"/>
        <v>4.5</v>
      </c>
      <c r="AP27" s="166">
        <v>7</v>
      </c>
      <c r="AQ27" s="16">
        <f t="shared" si="13"/>
        <v>7</v>
      </c>
      <c r="AR27" s="166">
        <v>10</v>
      </c>
      <c r="AS27" s="16">
        <f t="shared" si="14"/>
        <v>10</v>
      </c>
      <c r="AT27" s="166">
        <v>7.5</v>
      </c>
      <c r="AU27" s="16">
        <f t="shared" si="15"/>
        <v>7.5</v>
      </c>
      <c r="AV27" s="166">
        <v>14</v>
      </c>
      <c r="AW27" s="16">
        <f t="shared" si="16"/>
        <v>14</v>
      </c>
      <c r="AX27" s="166">
        <v>10.5</v>
      </c>
      <c r="AY27" s="133">
        <f t="shared" si="17"/>
        <v>10.5</v>
      </c>
    </row>
    <row r="28" spans="1:51" ht="18" customHeight="1">
      <c r="A28" s="308"/>
      <c r="B28" s="149">
        <v>13</v>
      </c>
      <c r="C28" s="234" t="s">
        <v>590</v>
      </c>
      <c r="D28" s="234" t="s">
        <v>591</v>
      </c>
      <c r="E28" s="234" t="s">
        <v>592</v>
      </c>
      <c r="F28" s="234" t="s">
        <v>593</v>
      </c>
      <c r="G28" s="234" t="s">
        <v>60</v>
      </c>
      <c r="H28" s="240" t="s">
        <v>504</v>
      </c>
      <c r="I28" s="14">
        <v>7</v>
      </c>
      <c r="J28" s="14">
        <v>12.5</v>
      </c>
      <c r="K28" s="16">
        <f t="shared" si="0"/>
        <v>8.8333333333333339</v>
      </c>
      <c r="L28" s="166">
        <v>6</v>
      </c>
      <c r="M28" s="166">
        <v>9</v>
      </c>
      <c r="N28" s="16">
        <f t="shared" si="1"/>
        <v>7</v>
      </c>
      <c r="O28" s="166">
        <v>4</v>
      </c>
      <c r="P28" s="166">
        <v>14</v>
      </c>
      <c r="Q28" s="16">
        <f t="shared" si="2"/>
        <v>7.333333333333333</v>
      </c>
      <c r="R28" s="166">
        <v>11.5</v>
      </c>
      <c r="S28" s="16">
        <f t="shared" si="3"/>
        <v>11.5</v>
      </c>
      <c r="T28" s="166">
        <v>11</v>
      </c>
      <c r="U28" s="16">
        <f t="shared" si="4"/>
        <v>11</v>
      </c>
      <c r="V28" s="166">
        <v>8.5</v>
      </c>
      <c r="W28" s="16">
        <f t="shared" si="5"/>
        <v>8.5</v>
      </c>
      <c r="X28" s="166">
        <v>8.5</v>
      </c>
      <c r="Y28" s="16">
        <f t="shared" si="6"/>
        <v>8.5</v>
      </c>
      <c r="Z28" s="166">
        <v>6.5</v>
      </c>
      <c r="AA28" s="16">
        <f t="shared" si="7"/>
        <v>6.5</v>
      </c>
      <c r="AB28" s="166">
        <v>6</v>
      </c>
      <c r="AC28" s="16">
        <f t="shared" si="8"/>
        <v>6</v>
      </c>
      <c r="AD28" s="132"/>
      <c r="AE28" s="166">
        <v>8</v>
      </c>
      <c r="AF28" s="166">
        <v>12</v>
      </c>
      <c r="AG28" s="16">
        <f t="shared" si="9"/>
        <v>9.3333333333333339</v>
      </c>
      <c r="AH28" s="166">
        <v>6.5</v>
      </c>
      <c r="AI28" s="166">
        <v>13</v>
      </c>
      <c r="AJ28" s="16">
        <f t="shared" si="10"/>
        <v>8.6666666666666661</v>
      </c>
      <c r="AK28" s="166">
        <v>13</v>
      </c>
      <c r="AL28" s="166">
        <v>10</v>
      </c>
      <c r="AM28" s="16">
        <f t="shared" si="11"/>
        <v>12</v>
      </c>
      <c r="AN28" s="166">
        <v>8.5</v>
      </c>
      <c r="AO28" s="16">
        <f t="shared" si="12"/>
        <v>8.5</v>
      </c>
      <c r="AP28" s="166">
        <v>10</v>
      </c>
      <c r="AQ28" s="16">
        <f t="shared" si="13"/>
        <v>10</v>
      </c>
      <c r="AR28" s="166">
        <v>8.5</v>
      </c>
      <c r="AS28" s="16">
        <f t="shared" si="14"/>
        <v>8.5</v>
      </c>
      <c r="AT28" s="166">
        <v>13.5</v>
      </c>
      <c r="AU28" s="16">
        <f t="shared" si="15"/>
        <v>13.5</v>
      </c>
      <c r="AV28" s="166">
        <v>10</v>
      </c>
      <c r="AW28" s="16">
        <f t="shared" si="16"/>
        <v>10</v>
      </c>
      <c r="AX28" s="166">
        <v>11</v>
      </c>
      <c r="AY28" s="133">
        <f t="shared" si="17"/>
        <v>11</v>
      </c>
    </row>
    <row r="29" spans="1:51" ht="18" customHeight="1">
      <c r="A29" s="308"/>
      <c r="B29" s="149">
        <v>14</v>
      </c>
      <c r="C29" s="234" t="s">
        <v>594</v>
      </c>
      <c r="D29" s="234" t="s">
        <v>595</v>
      </c>
      <c r="E29" s="234" t="s">
        <v>596</v>
      </c>
      <c r="F29" s="234" t="s">
        <v>597</v>
      </c>
      <c r="G29" s="234" t="s">
        <v>244</v>
      </c>
      <c r="H29" s="240" t="s">
        <v>504</v>
      </c>
      <c r="I29" s="14">
        <v>12</v>
      </c>
      <c r="J29" s="14">
        <v>11.5</v>
      </c>
      <c r="K29" s="16">
        <f t="shared" si="0"/>
        <v>11.833333333333334</v>
      </c>
      <c r="L29" s="166">
        <v>15.5</v>
      </c>
      <c r="M29" s="166">
        <v>11</v>
      </c>
      <c r="N29" s="16">
        <f t="shared" si="1"/>
        <v>14</v>
      </c>
      <c r="O29" s="166">
        <v>3.25</v>
      </c>
      <c r="P29" s="166">
        <v>10</v>
      </c>
      <c r="Q29" s="16">
        <f t="shared" si="2"/>
        <v>5.5</v>
      </c>
      <c r="R29" s="166">
        <v>11</v>
      </c>
      <c r="S29" s="16">
        <f t="shared" si="3"/>
        <v>11</v>
      </c>
      <c r="T29" s="166">
        <v>11.5</v>
      </c>
      <c r="U29" s="16">
        <f t="shared" si="4"/>
        <v>11.5</v>
      </c>
      <c r="V29" s="166">
        <v>9</v>
      </c>
      <c r="W29" s="16">
        <f t="shared" si="5"/>
        <v>9</v>
      </c>
      <c r="X29" s="166">
        <v>2</v>
      </c>
      <c r="Y29" s="16">
        <f t="shared" si="6"/>
        <v>2</v>
      </c>
      <c r="Z29" s="166">
        <v>9.5</v>
      </c>
      <c r="AA29" s="16">
        <f t="shared" si="7"/>
        <v>9.5</v>
      </c>
      <c r="AB29" s="166">
        <v>7.5</v>
      </c>
      <c r="AC29" s="16">
        <f t="shared" si="8"/>
        <v>7.5</v>
      </c>
      <c r="AD29" s="132"/>
      <c r="AE29" s="166">
        <v>10</v>
      </c>
      <c r="AF29" s="166">
        <v>12.5</v>
      </c>
      <c r="AG29" s="16">
        <f t="shared" si="9"/>
        <v>10.833333333333334</v>
      </c>
      <c r="AH29" s="166">
        <v>8</v>
      </c>
      <c r="AI29" s="166">
        <v>10</v>
      </c>
      <c r="AJ29" s="16">
        <f t="shared" si="10"/>
        <v>8.6666666666666661</v>
      </c>
      <c r="AK29" s="166">
        <v>9.5</v>
      </c>
      <c r="AL29" s="166">
        <v>11</v>
      </c>
      <c r="AM29" s="16">
        <f t="shared" si="11"/>
        <v>10</v>
      </c>
      <c r="AN29" s="166">
        <v>4.5</v>
      </c>
      <c r="AO29" s="16">
        <f t="shared" si="12"/>
        <v>4.5</v>
      </c>
      <c r="AP29" s="166">
        <v>6</v>
      </c>
      <c r="AQ29" s="16">
        <f t="shared" si="13"/>
        <v>6</v>
      </c>
      <c r="AR29" s="166">
        <v>13.5</v>
      </c>
      <c r="AS29" s="16">
        <f t="shared" si="14"/>
        <v>13.5</v>
      </c>
      <c r="AT29" s="166">
        <v>10</v>
      </c>
      <c r="AU29" s="16">
        <f t="shared" si="15"/>
        <v>10</v>
      </c>
      <c r="AV29" s="166">
        <v>12.5</v>
      </c>
      <c r="AW29" s="16">
        <f t="shared" si="16"/>
        <v>12.5</v>
      </c>
      <c r="AX29" s="166">
        <v>15</v>
      </c>
      <c r="AY29" s="133">
        <f t="shared" si="17"/>
        <v>15</v>
      </c>
    </row>
    <row r="30" spans="1:51" ht="18" customHeight="1">
      <c r="A30" s="308"/>
      <c r="B30" s="149">
        <v>15</v>
      </c>
      <c r="C30" s="234" t="s">
        <v>598</v>
      </c>
      <c r="D30" s="234" t="s">
        <v>599</v>
      </c>
      <c r="E30" s="234" t="s">
        <v>600</v>
      </c>
      <c r="F30" s="234" t="s">
        <v>601</v>
      </c>
      <c r="G30" s="234" t="s">
        <v>602</v>
      </c>
      <c r="H30" s="240" t="s">
        <v>504</v>
      </c>
      <c r="I30" s="14">
        <v>11.5</v>
      </c>
      <c r="J30" s="14">
        <v>14</v>
      </c>
      <c r="K30" s="16">
        <f t="shared" si="0"/>
        <v>12.333333333333334</v>
      </c>
      <c r="L30" s="166">
        <v>14.5</v>
      </c>
      <c r="M30" s="166">
        <v>12.5</v>
      </c>
      <c r="N30" s="16">
        <f t="shared" si="1"/>
        <v>13.833333333333334</v>
      </c>
      <c r="O30" s="166">
        <v>10.5</v>
      </c>
      <c r="P30" s="166">
        <v>14.5</v>
      </c>
      <c r="Q30" s="16">
        <f t="shared" si="2"/>
        <v>11.833333333333334</v>
      </c>
      <c r="R30" s="166">
        <v>10</v>
      </c>
      <c r="S30" s="16">
        <f t="shared" si="3"/>
        <v>10</v>
      </c>
      <c r="T30" s="166">
        <v>10.5</v>
      </c>
      <c r="U30" s="16">
        <f t="shared" si="4"/>
        <v>10.5</v>
      </c>
      <c r="V30" s="166">
        <v>13</v>
      </c>
      <c r="W30" s="16">
        <f t="shared" si="5"/>
        <v>13</v>
      </c>
      <c r="X30" s="166">
        <v>10.5</v>
      </c>
      <c r="Y30" s="16">
        <f t="shared" si="6"/>
        <v>10.5</v>
      </c>
      <c r="Z30" s="166">
        <v>17.5</v>
      </c>
      <c r="AA30" s="16">
        <f t="shared" si="7"/>
        <v>17.5</v>
      </c>
      <c r="AB30" s="166">
        <v>6</v>
      </c>
      <c r="AC30" s="16">
        <f t="shared" si="8"/>
        <v>6</v>
      </c>
      <c r="AD30" s="132"/>
      <c r="AE30" s="166">
        <v>11</v>
      </c>
      <c r="AF30" s="166">
        <v>13.5</v>
      </c>
      <c r="AG30" s="16">
        <f t="shared" si="9"/>
        <v>11.833333333333334</v>
      </c>
      <c r="AH30" s="166">
        <v>15.5</v>
      </c>
      <c r="AI30" s="166">
        <v>13</v>
      </c>
      <c r="AJ30" s="16">
        <f t="shared" si="10"/>
        <v>14.666666666666666</v>
      </c>
      <c r="AK30" s="166">
        <v>15.5</v>
      </c>
      <c r="AL30" s="166">
        <v>13</v>
      </c>
      <c r="AM30" s="16">
        <f t="shared" si="11"/>
        <v>14.666666666666666</v>
      </c>
      <c r="AN30" s="166">
        <v>6.5</v>
      </c>
      <c r="AO30" s="16">
        <f t="shared" si="12"/>
        <v>6.5</v>
      </c>
      <c r="AP30" s="166">
        <v>8.5</v>
      </c>
      <c r="AQ30" s="16">
        <f t="shared" si="13"/>
        <v>8.5</v>
      </c>
      <c r="AR30" s="166">
        <v>10</v>
      </c>
      <c r="AS30" s="16">
        <f t="shared" si="14"/>
        <v>10</v>
      </c>
      <c r="AT30" s="166">
        <v>14</v>
      </c>
      <c r="AU30" s="16">
        <f t="shared" si="15"/>
        <v>14</v>
      </c>
      <c r="AV30" s="166">
        <v>10</v>
      </c>
      <c r="AW30" s="16">
        <f t="shared" si="16"/>
        <v>10</v>
      </c>
      <c r="AX30" s="166">
        <v>13</v>
      </c>
      <c r="AY30" s="133">
        <f t="shared" si="17"/>
        <v>13</v>
      </c>
    </row>
    <row r="31" spans="1:51" ht="18" customHeight="1">
      <c r="A31" s="308"/>
      <c r="B31" s="149">
        <v>16</v>
      </c>
      <c r="C31" s="234" t="s">
        <v>603</v>
      </c>
      <c r="D31" s="234" t="s">
        <v>604</v>
      </c>
      <c r="E31" s="234" t="s">
        <v>277</v>
      </c>
      <c r="F31" s="234" t="s">
        <v>605</v>
      </c>
      <c r="G31" s="234" t="s">
        <v>561</v>
      </c>
      <c r="H31" s="240" t="s">
        <v>504</v>
      </c>
      <c r="I31" s="14">
        <v>11</v>
      </c>
      <c r="J31" s="14">
        <v>13</v>
      </c>
      <c r="K31" s="16">
        <f t="shared" si="0"/>
        <v>11.666666666666666</v>
      </c>
      <c r="L31" s="166">
        <v>10.5</v>
      </c>
      <c r="M31" s="166">
        <v>11</v>
      </c>
      <c r="N31" s="16">
        <f t="shared" si="1"/>
        <v>10.666666666666666</v>
      </c>
      <c r="O31" s="166">
        <v>15.5</v>
      </c>
      <c r="P31" s="166">
        <v>12</v>
      </c>
      <c r="Q31" s="16">
        <f t="shared" si="2"/>
        <v>14.333333333333334</v>
      </c>
      <c r="R31" s="166">
        <v>6</v>
      </c>
      <c r="S31" s="16">
        <f t="shared" si="3"/>
        <v>6</v>
      </c>
      <c r="T31" s="166">
        <v>12.5</v>
      </c>
      <c r="U31" s="16">
        <f t="shared" si="4"/>
        <v>12.5</v>
      </c>
      <c r="V31" s="166">
        <v>6.5</v>
      </c>
      <c r="W31" s="16">
        <f t="shared" si="5"/>
        <v>6.5</v>
      </c>
      <c r="X31" s="166">
        <v>3</v>
      </c>
      <c r="Y31" s="16">
        <f t="shared" si="6"/>
        <v>3</v>
      </c>
      <c r="Z31" s="166">
        <v>5.5</v>
      </c>
      <c r="AA31" s="16">
        <f t="shared" si="7"/>
        <v>5.5</v>
      </c>
      <c r="AB31" s="166">
        <v>11</v>
      </c>
      <c r="AC31" s="16">
        <f t="shared" si="8"/>
        <v>11</v>
      </c>
      <c r="AD31" s="132"/>
      <c r="AE31" s="166">
        <v>11.5</v>
      </c>
      <c r="AF31" s="166">
        <v>14</v>
      </c>
      <c r="AG31" s="16">
        <f t="shared" si="9"/>
        <v>12.333333333333334</v>
      </c>
      <c r="AH31" s="166">
        <v>6</v>
      </c>
      <c r="AI31" s="166">
        <v>12.5</v>
      </c>
      <c r="AJ31" s="16">
        <f t="shared" si="10"/>
        <v>8.1666666666666661</v>
      </c>
      <c r="AK31" s="166">
        <v>13</v>
      </c>
      <c r="AL31" s="166">
        <v>12</v>
      </c>
      <c r="AM31" s="16">
        <f t="shared" si="11"/>
        <v>12.666666666666666</v>
      </c>
      <c r="AN31" s="166">
        <v>10</v>
      </c>
      <c r="AO31" s="16">
        <f t="shared" si="12"/>
        <v>10</v>
      </c>
      <c r="AP31" s="166">
        <v>6.5</v>
      </c>
      <c r="AQ31" s="16">
        <f t="shared" si="13"/>
        <v>6.5</v>
      </c>
      <c r="AR31" s="166">
        <v>7</v>
      </c>
      <c r="AS31" s="16">
        <f t="shared" si="14"/>
        <v>7</v>
      </c>
      <c r="AT31" s="166">
        <v>14</v>
      </c>
      <c r="AU31" s="16">
        <f t="shared" si="15"/>
        <v>14</v>
      </c>
      <c r="AV31" s="166">
        <v>12</v>
      </c>
      <c r="AW31" s="16">
        <f t="shared" si="16"/>
        <v>12</v>
      </c>
      <c r="AX31" s="166">
        <v>2.5</v>
      </c>
      <c r="AY31" s="133">
        <f t="shared" si="17"/>
        <v>2.5</v>
      </c>
    </row>
    <row r="32" spans="1:51" ht="18" customHeight="1">
      <c r="A32" s="308"/>
      <c r="B32" s="149">
        <v>17</v>
      </c>
      <c r="C32" s="234" t="s">
        <v>606</v>
      </c>
      <c r="D32" s="234" t="s">
        <v>607</v>
      </c>
      <c r="E32" s="234" t="s">
        <v>277</v>
      </c>
      <c r="F32" s="234" t="s">
        <v>608</v>
      </c>
      <c r="G32" s="234" t="s">
        <v>5</v>
      </c>
      <c r="H32" s="240" t="s">
        <v>504</v>
      </c>
      <c r="I32" s="14">
        <v>8</v>
      </c>
      <c r="J32" s="14">
        <v>13.5</v>
      </c>
      <c r="K32" s="16">
        <f t="shared" si="0"/>
        <v>9.8333333333333339</v>
      </c>
      <c r="L32" s="166">
        <v>8.5</v>
      </c>
      <c r="M32" s="166">
        <v>10.5</v>
      </c>
      <c r="N32" s="16">
        <f t="shared" si="1"/>
        <v>9.1666666666666661</v>
      </c>
      <c r="O32" s="166">
        <v>0</v>
      </c>
      <c r="P32" s="166">
        <v>12</v>
      </c>
      <c r="Q32" s="16">
        <f t="shared" si="2"/>
        <v>4</v>
      </c>
      <c r="R32" s="166">
        <v>8</v>
      </c>
      <c r="S32" s="16">
        <f t="shared" si="3"/>
        <v>8</v>
      </c>
      <c r="T32" s="166">
        <v>5</v>
      </c>
      <c r="U32" s="16">
        <f t="shared" si="4"/>
        <v>5</v>
      </c>
      <c r="V32" s="166">
        <v>10</v>
      </c>
      <c r="W32" s="16">
        <f t="shared" si="5"/>
        <v>10</v>
      </c>
      <c r="X32" s="166">
        <v>1</v>
      </c>
      <c r="Y32" s="16">
        <f t="shared" si="6"/>
        <v>1</v>
      </c>
      <c r="Z32" s="166">
        <v>7</v>
      </c>
      <c r="AA32" s="16">
        <f t="shared" si="7"/>
        <v>7</v>
      </c>
      <c r="AB32" s="166">
        <v>4</v>
      </c>
      <c r="AC32" s="16">
        <f t="shared" si="8"/>
        <v>4</v>
      </c>
      <c r="AD32" s="132"/>
      <c r="AE32" s="166">
        <v>8</v>
      </c>
      <c r="AF32" s="166">
        <v>12</v>
      </c>
      <c r="AG32" s="16">
        <f t="shared" si="9"/>
        <v>9.3333333333333339</v>
      </c>
      <c r="AH32" s="166">
        <v>2</v>
      </c>
      <c r="AI32" s="166">
        <v>13.5</v>
      </c>
      <c r="AJ32" s="16">
        <f t="shared" si="10"/>
        <v>5.833333333333333</v>
      </c>
      <c r="AK32" s="166">
        <v>10.5</v>
      </c>
      <c r="AL32" s="166">
        <v>12</v>
      </c>
      <c r="AM32" s="16">
        <f t="shared" si="11"/>
        <v>11</v>
      </c>
      <c r="AN32" s="166">
        <v>4.5</v>
      </c>
      <c r="AO32" s="16">
        <f t="shared" si="12"/>
        <v>4.5</v>
      </c>
      <c r="AP32" s="166">
        <v>7.5</v>
      </c>
      <c r="AQ32" s="16">
        <f t="shared" si="13"/>
        <v>7.5</v>
      </c>
      <c r="AR32" s="166">
        <v>6</v>
      </c>
      <c r="AS32" s="16">
        <f t="shared" si="14"/>
        <v>6</v>
      </c>
      <c r="AT32" s="166">
        <v>10</v>
      </c>
      <c r="AU32" s="16">
        <f t="shared" si="15"/>
        <v>10</v>
      </c>
      <c r="AV32" s="166">
        <v>3</v>
      </c>
      <c r="AW32" s="16">
        <f t="shared" si="16"/>
        <v>3</v>
      </c>
      <c r="AX32" s="166">
        <v>2</v>
      </c>
      <c r="AY32" s="133">
        <f t="shared" si="17"/>
        <v>2</v>
      </c>
    </row>
    <row r="33" spans="1:51" ht="18" customHeight="1">
      <c r="A33" s="308"/>
      <c r="B33" s="149">
        <v>18</v>
      </c>
      <c r="C33" s="234" t="s">
        <v>609</v>
      </c>
      <c r="D33" s="234" t="s">
        <v>610</v>
      </c>
      <c r="E33" s="234" t="s">
        <v>6</v>
      </c>
      <c r="F33" s="234" t="s">
        <v>611</v>
      </c>
      <c r="G33" s="234" t="s">
        <v>5</v>
      </c>
      <c r="H33" s="240" t="s">
        <v>504</v>
      </c>
      <c r="I33" s="14">
        <v>8</v>
      </c>
      <c r="J33" s="14">
        <v>12</v>
      </c>
      <c r="K33" s="16">
        <f t="shared" si="0"/>
        <v>9.3333333333333339</v>
      </c>
      <c r="L33" s="166">
        <v>7</v>
      </c>
      <c r="M33" s="166">
        <v>9.5</v>
      </c>
      <c r="N33" s="16">
        <f t="shared" si="1"/>
        <v>7.833333333333333</v>
      </c>
      <c r="O33" s="166">
        <v>1</v>
      </c>
      <c r="P33" s="166">
        <v>12</v>
      </c>
      <c r="Q33" s="16">
        <f t="shared" si="2"/>
        <v>4.666666666666667</v>
      </c>
      <c r="R33" s="166">
        <v>3</v>
      </c>
      <c r="S33" s="16">
        <f t="shared" si="3"/>
        <v>3</v>
      </c>
      <c r="T33" s="166">
        <v>11</v>
      </c>
      <c r="U33" s="16">
        <f t="shared" si="4"/>
        <v>11</v>
      </c>
      <c r="V33" s="166">
        <v>10</v>
      </c>
      <c r="W33" s="16">
        <f t="shared" si="5"/>
        <v>10</v>
      </c>
      <c r="X33" s="166">
        <v>6.5</v>
      </c>
      <c r="Y33" s="16">
        <f t="shared" si="6"/>
        <v>6.5</v>
      </c>
      <c r="Z33" s="166">
        <v>1.5</v>
      </c>
      <c r="AA33" s="16">
        <f t="shared" si="7"/>
        <v>1.5</v>
      </c>
      <c r="AB33" s="166">
        <v>1.5</v>
      </c>
      <c r="AC33" s="16">
        <f t="shared" si="8"/>
        <v>1.5</v>
      </c>
      <c r="AD33" s="132"/>
      <c r="AE33" s="166">
        <v>11</v>
      </c>
      <c r="AF33" s="166">
        <v>12</v>
      </c>
      <c r="AG33" s="16">
        <f t="shared" si="9"/>
        <v>11.333333333333334</v>
      </c>
      <c r="AH33" s="166">
        <v>12</v>
      </c>
      <c r="AI33" s="166">
        <v>11</v>
      </c>
      <c r="AJ33" s="16">
        <f t="shared" si="10"/>
        <v>11.666666666666666</v>
      </c>
      <c r="AK33" s="166">
        <v>7</v>
      </c>
      <c r="AL33" s="166">
        <v>9.5</v>
      </c>
      <c r="AM33" s="16">
        <f t="shared" si="11"/>
        <v>7.833333333333333</v>
      </c>
      <c r="AN33" s="166">
        <v>6</v>
      </c>
      <c r="AO33" s="16">
        <f t="shared" si="12"/>
        <v>6</v>
      </c>
      <c r="AP33" s="166">
        <v>2</v>
      </c>
      <c r="AQ33" s="16">
        <f t="shared" si="13"/>
        <v>2</v>
      </c>
      <c r="AR33" s="166">
        <v>8</v>
      </c>
      <c r="AS33" s="16">
        <f t="shared" si="14"/>
        <v>8</v>
      </c>
      <c r="AT33" s="166">
        <v>11</v>
      </c>
      <c r="AU33" s="16">
        <f t="shared" si="15"/>
        <v>11</v>
      </c>
      <c r="AV33" s="166">
        <v>8.5</v>
      </c>
      <c r="AW33" s="16">
        <f t="shared" si="16"/>
        <v>8.5</v>
      </c>
      <c r="AX33" s="166">
        <v>2.5</v>
      </c>
      <c r="AY33" s="133">
        <f t="shared" si="17"/>
        <v>2.5</v>
      </c>
    </row>
    <row r="34" spans="1:51" ht="18" customHeight="1">
      <c r="A34" s="308"/>
      <c r="B34" s="149">
        <v>19</v>
      </c>
      <c r="C34" s="234" t="s">
        <v>612</v>
      </c>
      <c r="D34" s="234" t="s">
        <v>613</v>
      </c>
      <c r="E34" s="234" t="s">
        <v>614</v>
      </c>
      <c r="F34" s="234" t="s">
        <v>589</v>
      </c>
      <c r="G34" s="234" t="s">
        <v>26</v>
      </c>
      <c r="H34" s="240" t="s">
        <v>504</v>
      </c>
      <c r="I34" s="14">
        <v>12.5</v>
      </c>
      <c r="J34" s="14">
        <v>15</v>
      </c>
      <c r="K34" s="16">
        <f t="shared" si="0"/>
        <v>13.333333333333334</v>
      </c>
      <c r="L34" s="166">
        <v>8</v>
      </c>
      <c r="M34" s="166">
        <v>12</v>
      </c>
      <c r="N34" s="16">
        <f t="shared" si="1"/>
        <v>9.3333333333333339</v>
      </c>
      <c r="O34" s="166">
        <v>1</v>
      </c>
      <c r="P34" s="166">
        <v>15.5</v>
      </c>
      <c r="Q34" s="16">
        <f t="shared" si="2"/>
        <v>5.833333333333333</v>
      </c>
      <c r="R34" s="166">
        <v>10</v>
      </c>
      <c r="S34" s="16">
        <f t="shared" si="3"/>
        <v>10</v>
      </c>
      <c r="T34" s="166">
        <v>8</v>
      </c>
      <c r="U34" s="16">
        <f t="shared" si="4"/>
        <v>8</v>
      </c>
      <c r="V34" s="166">
        <v>9</v>
      </c>
      <c r="W34" s="16">
        <f t="shared" si="5"/>
        <v>9</v>
      </c>
      <c r="X34" s="166">
        <v>7.5</v>
      </c>
      <c r="Y34" s="16">
        <f t="shared" si="6"/>
        <v>7.5</v>
      </c>
      <c r="Z34" s="166">
        <v>12.5</v>
      </c>
      <c r="AA34" s="16">
        <f t="shared" si="7"/>
        <v>12.5</v>
      </c>
      <c r="AB34" s="166">
        <v>7</v>
      </c>
      <c r="AC34" s="16">
        <f t="shared" si="8"/>
        <v>7</v>
      </c>
      <c r="AD34" s="132"/>
      <c r="AE34" s="166">
        <v>10.5</v>
      </c>
      <c r="AF34" s="166">
        <v>13</v>
      </c>
      <c r="AG34" s="16">
        <f t="shared" si="9"/>
        <v>11.333333333333334</v>
      </c>
      <c r="AH34" s="166">
        <v>11</v>
      </c>
      <c r="AI34" s="166">
        <v>14.5</v>
      </c>
      <c r="AJ34" s="16">
        <f t="shared" si="10"/>
        <v>12.166666666666666</v>
      </c>
      <c r="AK34" s="166">
        <v>12.5</v>
      </c>
      <c r="AL34" s="166">
        <v>13</v>
      </c>
      <c r="AM34" s="16">
        <f t="shared" si="11"/>
        <v>12.666666666666666</v>
      </c>
      <c r="AN34" s="166">
        <v>6</v>
      </c>
      <c r="AO34" s="16">
        <f t="shared" si="12"/>
        <v>6</v>
      </c>
      <c r="AP34" s="166">
        <v>11.5</v>
      </c>
      <c r="AQ34" s="16">
        <f t="shared" si="13"/>
        <v>11.5</v>
      </c>
      <c r="AR34" s="166">
        <v>11.5</v>
      </c>
      <c r="AS34" s="16">
        <f t="shared" si="14"/>
        <v>11.5</v>
      </c>
      <c r="AT34" s="166">
        <v>15</v>
      </c>
      <c r="AU34" s="16">
        <f t="shared" si="15"/>
        <v>15</v>
      </c>
      <c r="AV34" s="166">
        <v>6</v>
      </c>
      <c r="AW34" s="16">
        <f t="shared" si="16"/>
        <v>6</v>
      </c>
      <c r="AX34" s="166">
        <v>10</v>
      </c>
      <c r="AY34" s="133">
        <f t="shared" si="17"/>
        <v>10</v>
      </c>
    </row>
    <row r="35" spans="1:51" ht="18" customHeight="1">
      <c r="A35" s="308"/>
      <c r="B35" s="149">
        <v>20</v>
      </c>
      <c r="C35" s="234" t="s">
        <v>615</v>
      </c>
      <c r="D35" s="234" t="s">
        <v>232</v>
      </c>
      <c r="E35" s="234" t="s">
        <v>616</v>
      </c>
      <c r="F35" s="234" t="s">
        <v>617</v>
      </c>
      <c r="G35" s="234" t="s">
        <v>8</v>
      </c>
      <c r="H35" s="240" t="s">
        <v>504</v>
      </c>
      <c r="I35" s="14">
        <v>13</v>
      </c>
      <c r="J35" s="14">
        <v>14</v>
      </c>
      <c r="K35" s="16">
        <f t="shared" si="0"/>
        <v>13.333333333333334</v>
      </c>
      <c r="L35" s="166">
        <v>16.5</v>
      </c>
      <c r="M35" s="166">
        <v>12</v>
      </c>
      <c r="N35" s="16">
        <f t="shared" si="1"/>
        <v>15</v>
      </c>
      <c r="O35" s="166">
        <v>9</v>
      </c>
      <c r="P35" s="166">
        <v>14.5</v>
      </c>
      <c r="Q35" s="16">
        <f t="shared" si="2"/>
        <v>10.833333333333334</v>
      </c>
      <c r="R35" s="166">
        <v>14.5</v>
      </c>
      <c r="S35" s="16">
        <f t="shared" si="3"/>
        <v>14.5</v>
      </c>
      <c r="T35" s="166">
        <v>11.5</v>
      </c>
      <c r="U35" s="16">
        <f t="shared" si="4"/>
        <v>11.5</v>
      </c>
      <c r="V35" s="166">
        <v>13.5</v>
      </c>
      <c r="W35" s="16">
        <f t="shared" si="5"/>
        <v>13.5</v>
      </c>
      <c r="X35" s="166">
        <v>14</v>
      </c>
      <c r="Y35" s="16">
        <f t="shared" si="6"/>
        <v>14</v>
      </c>
      <c r="Z35" s="166">
        <v>8.5</v>
      </c>
      <c r="AA35" s="16">
        <f t="shared" si="7"/>
        <v>8.5</v>
      </c>
      <c r="AB35" s="166">
        <v>8.5</v>
      </c>
      <c r="AC35" s="16">
        <f t="shared" si="8"/>
        <v>8.5</v>
      </c>
      <c r="AD35" s="132"/>
      <c r="AE35" s="166">
        <v>13.5</v>
      </c>
      <c r="AF35" s="166">
        <v>12</v>
      </c>
      <c r="AG35" s="16">
        <f t="shared" si="9"/>
        <v>13</v>
      </c>
      <c r="AH35" s="166">
        <v>9.5</v>
      </c>
      <c r="AI35" s="166">
        <v>10.5</v>
      </c>
      <c r="AJ35" s="16">
        <f t="shared" si="10"/>
        <v>9.8333333333333339</v>
      </c>
      <c r="AK35" s="166">
        <v>5.5</v>
      </c>
      <c r="AL35" s="166">
        <v>13</v>
      </c>
      <c r="AM35" s="16">
        <f t="shared" si="11"/>
        <v>8</v>
      </c>
      <c r="AN35" s="166">
        <v>10.5</v>
      </c>
      <c r="AO35" s="16">
        <f t="shared" si="12"/>
        <v>10.5</v>
      </c>
      <c r="AP35" s="166">
        <v>10</v>
      </c>
      <c r="AQ35" s="16">
        <f t="shared" si="13"/>
        <v>10</v>
      </c>
      <c r="AR35" s="166">
        <v>8</v>
      </c>
      <c r="AS35" s="16">
        <f t="shared" si="14"/>
        <v>8</v>
      </c>
      <c r="AT35" s="166">
        <v>12.5</v>
      </c>
      <c r="AU35" s="16">
        <f t="shared" si="15"/>
        <v>12.5</v>
      </c>
      <c r="AV35" s="166">
        <v>10</v>
      </c>
      <c r="AW35" s="16">
        <f t="shared" si="16"/>
        <v>10</v>
      </c>
      <c r="AX35" s="166">
        <v>10.5</v>
      </c>
      <c r="AY35" s="133">
        <f t="shared" si="17"/>
        <v>10.5</v>
      </c>
    </row>
    <row r="36" spans="1:51" ht="18" customHeight="1">
      <c r="A36" s="308"/>
      <c r="B36" s="149">
        <v>21</v>
      </c>
      <c r="C36" s="234" t="s">
        <v>618</v>
      </c>
      <c r="D36" s="234" t="s">
        <v>619</v>
      </c>
      <c r="E36" s="234" t="s">
        <v>25</v>
      </c>
      <c r="F36" s="234" t="s">
        <v>620</v>
      </c>
      <c r="G36" s="234" t="s">
        <v>5</v>
      </c>
      <c r="H36" s="240" t="s">
        <v>504</v>
      </c>
      <c r="I36" s="14">
        <v>10.5</v>
      </c>
      <c r="J36" s="14">
        <v>9.5</v>
      </c>
      <c r="K36" s="16">
        <f t="shared" si="0"/>
        <v>10.166666666666666</v>
      </c>
      <c r="L36" s="166">
        <v>3.5</v>
      </c>
      <c r="M36" s="166">
        <v>9</v>
      </c>
      <c r="N36" s="16">
        <f t="shared" si="1"/>
        <v>5.333333333333333</v>
      </c>
      <c r="O36" s="166">
        <v>1.75</v>
      </c>
      <c r="P36" s="166">
        <v>9</v>
      </c>
      <c r="Q36" s="16">
        <f t="shared" si="2"/>
        <v>4.166666666666667</v>
      </c>
      <c r="R36" s="166">
        <v>7</v>
      </c>
      <c r="S36" s="16">
        <f t="shared" si="3"/>
        <v>7</v>
      </c>
      <c r="T36" s="166">
        <v>9</v>
      </c>
      <c r="U36" s="16">
        <f t="shared" si="4"/>
        <v>9</v>
      </c>
      <c r="V36" s="166">
        <v>11</v>
      </c>
      <c r="W36" s="16">
        <f t="shared" si="5"/>
        <v>11</v>
      </c>
      <c r="X36" s="166">
        <v>2</v>
      </c>
      <c r="Y36" s="16">
        <f t="shared" si="6"/>
        <v>2</v>
      </c>
      <c r="Z36" s="166">
        <v>6.5</v>
      </c>
      <c r="AA36" s="16">
        <f t="shared" si="7"/>
        <v>6.5</v>
      </c>
      <c r="AB36" s="166">
        <v>6.5</v>
      </c>
      <c r="AC36" s="16">
        <f t="shared" si="8"/>
        <v>6.5</v>
      </c>
      <c r="AD36" s="132"/>
      <c r="AE36" s="166">
        <v>10</v>
      </c>
      <c r="AF36" s="166">
        <v>10</v>
      </c>
      <c r="AG36" s="16">
        <f t="shared" si="9"/>
        <v>10</v>
      </c>
      <c r="AH36" s="166">
        <v>6</v>
      </c>
      <c r="AI36" s="166">
        <v>11</v>
      </c>
      <c r="AJ36" s="16">
        <f t="shared" si="10"/>
        <v>7.666666666666667</v>
      </c>
      <c r="AK36" s="166">
        <v>8.5</v>
      </c>
      <c r="AL36" s="166">
        <v>10</v>
      </c>
      <c r="AM36" s="16">
        <f t="shared" si="11"/>
        <v>9</v>
      </c>
      <c r="AN36" s="166">
        <v>10</v>
      </c>
      <c r="AO36" s="16">
        <f t="shared" si="12"/>
        <v>10</v>
      </c>
      <c r="AP36" s="166">
        <v>10</v>
      </c>
      <c r="AQ36" s="16">
        <f t="shared" si="13"/>
        <v>10</v>
      </c>
      <c r="AR36" s="166">
        <v>11.5</v>
      </c>
      <c r="AS36" s="16">
        <f t="shared" si="14"/>
        <v>11.5</v>
      </c>
      <c r="AT36" s="166">
        <v>8.5</v>
      </c>
      <c r="AU36" s="16">
        <f t="shared" si="15"/>
        <v>8.5</v>
      </c>
      <c r="AV36" s="166">
        <v>11</v>
      </c>
      <c r="AW36" s="16">
        <f t="shared" si="16"/>
        <v>11</v>
      </c>
      <c r="AX36" s="166">
        <v>8</v>
      </c>
      <c r="AY36" s="133">
        <f t="shared" si="17"/>
        <v>8</v>
      </c>
    </row>
    <row r="37" spans="1:51" ht="18" customHeight="1">
      <c r="A37" s="308"/>
      <c r="B37" s="149">
        <v>22</v>
      </c>
      <c r="C37" s="234" t="s">
        <v>621</v>
      </c>
      <c r="D37" s="234" t="s">
        <v>233</v>
      </c>
      <c r="E37" s="234" t="s">
        <v>330</v>
      </c>
      <c r="F37" s="234" t="s">
        <v>622</v>
      </c>
      <c r="G37" s="234" t="s">
        <v>40</v>
      </c>
      <c r="H37" s="240" t="s">
        <v>504</v>
      </c>
      <c r="I37" s="14" t="s">
        <v>1299</v>
      </c>
      <c r="J37" s="14" t="s">
        <v>1300</v>
      </c>
      <c r="K37" s="16" t="e">
        <f t="shared" si="0"/>
        <v>#VALUE!</v>
      </c>
      <c r="L37" s="166" t="s">
        <v>1299</v>
      </c>
      <c r="M37" s="166" t="s">
        <v>1301</v>
      </c>
      <c r="N37" s="16" t="s">
        <v>1299</v>
      </c>
      <c r="O37" s="166" t="s">
        <v>1297</v>
      </c>
      <c r="P37" s="166" t="s">
        <v>1297</v>
      </c>
      <c r="Q37" s="16" t="e">
        <f t="shared" si="2"/>
        <v>#VALUE!</v>
      </c>
      <c r="R37" s="166" t="s">
        <v>1297</v>
      </c>
      <c r="S37" s="16" t="str">
        <f t="shared" si="3"/>
        <v>\</v>
      </c>
      <c r="T37" s="166" t="s">
        <v>1298</v>
      </c>
      <c r="U37" s="16" t="str">
        <f t="shared" si="4"/>
        <v>ABS</v>
      </c>
      <c r="V37" s="166" t="s">
        <v>1298</v>
      </c>
      <c r="W37" s="16" t="str">
        <f t="shared" si="5"/>
        <v>ABS</v>
      </c>
      <c r="X37" s="166" t="s">
        <v>1298</v>
      </c>
      <c r="Y37" s="16" t="str">
        <f t="shared" si="6"/>
        <v>ABS</v>
      </c>
      <c r="Z37" s="166" t="s">
        <v>1297</v>
      </c>
      <c r="AA37" s="16" t="str">
        <f t="shared" si="7"/>
        <v>\</v>
      </c>
      <c r="AB37" s="166" t="s">
        <v>1297</v>
      </c>
      <c r="AC37" s="16" t="str">
        <f t="shared" si="8"/>
        <v>\</v>
      </c>
      <c r="AD37" s="132"/>
      <c r="AE37" s="166" t="s">
        <v>1298</v>
      </c>
      <c r="AF37" s="166" t="s">
        <v>1299</v>
      </c>
      <c r="AG37" s="16" t="e">
        <f t="shared" si="9"/>
        <v>#VALUE!</v>
      </c>
      <c r="AH37" s="166" t="s">
        <v>1299</v>
      </c>
      <c r="AI37" s="166" t="s">
        <v>1299</v>
      </c>
      <c r="AJ37" s="16" t="s">
        <v>1299</v>
      </c>
      <c r="AK37" s="166" t="s">
        <v>1297</v>
      </c>
      <c r="AL37" s="166" t="s">
        <v>1299</v>
      </c>
      <c r="AM37" s="16" t="e">
        <f t="shared" si="11"/>
        <v>#VALUE!</v>
      </c>
      <c r="AN37" s="166" t="s">
        <v>1297</v>
      </c>
      <c r="AO37" s="16" t="str">
        <f t="shared" si="12"/>
        <v>\</v>
      </c>
      <c r="AP37" s="166" t="s">
        <v>1298</v>
      </c>
      <c r="AQ37" s="16" t="str">
        <f t="shared" si="13"/>
        <v>ABS</v>
      </c>
      <c r="AR37" s="166" t="s">
        <v>1297</v>
      </c>
      <c r="AS37" s="16" t="str">
        <f t="shared" si="14"/>
        <v>\</v>
      </c>
      <c r="AT37" s="166" t="s">
        <v>1298</v>
      </c>
      <c r="AU37" s="16" t="str">
        <f t="shared" si="15"/>
        <v>ABS</v>
      </c>
      <c r="AV37" s="166" t="s">
        <v>1298</v>
      </c>
      <c r="AW37" s="16" t="str">
        <f t="shared" si="16"/>
        <v>ABS</v>
      </c>
      <c r="AX37" s="166" t="s">
        <v>1298</v>
      </c>
      <c r="AY37" s="133" t="str">
        <f t="shared" si="17"/>
        <v>ABS</v>
      </c>
    </row>
    <row r="38" spans="1:51" ht="18" customHeight="1">
      <c r="A38" s="308"/>
      <c r="B38" s="149">
        <v>23</v>
      </c>
      <c r="C38" s="234" t="s">
        <v>623</v>
      </c>
      <c r="D38" s="234" t="s">
        <v>624</v>
      </c>
      <c r="E38" s="234" t="s">
        <v>625</v>
      </c>
      <c r="F38" s="234" t="s">
        <v>626</v>
      </c>
      <c r="G38" s="234" t="s">
        <v>8</v>
      </c>
      <c r="H38" s="240" t="s">
        <v>504</v>
      </c>
      <c r="I38" s="14">
        <v>12.5</v>
      </c>
      <c r="J38" s="14">
        <v>11.5</v>
      </c>
      <c r="K38" s="16">
        <f t="shared" si="0"/>
        <v>12.166666666666666</v>
      </c>
      <c r="L38" s="166">
        <v>3</v>
      </c>
      <c r="M38" s="166">
        <v>8.5</v>
      </c>
      <c r="N38" s="16">
        <f t="shared" si="1"/>
        <v>4.833333333333333</v>
      </c>
      <c r="O38" s="166">
        <v>2.75</v>
      </c>
      <c r="P38" s="166">
        <v>12</v>
      </c>
      <c r="Q38" s="16">
        <f t="shared" si="2"/>
        <v>5.833333333333333</v>
      </c>
      <c r="R38" s="166">
        <v>7.5</v>
      </c>
      <c r="S38" s="16">
        <f t="shared" si="3"/>
        <v>7.5</v>
      </c>
      <c r="T38" s="166">
        <v>12.5</v>
      </c>
      <c r="U38" s="16">
        <f t="shared" si="4"/>
        <v>12.5</v>
      </c>
      <c r="V38" s="166">
        <v>6.5</v>
      </c>
      <c r="W38" s="16">
        <f t="shared" si="5"/>
        <v>6.5</v>
      </c>
      <c r="X38" s="166">
        <v>7.5</v>
      </c>
      <c r="Y38" s="16">
        <f t="shared" si="6"/>
        <v>7.5</v>
      </c>
      <c r="Z38" s="166">
        <v>6</v>
      </c>
      <c r="AA38" s="16">
        <f t="shared" si="7"/>
        <v>6</v>
      </c>
      <c r="AB38" s="166">
        <v>6.5</v>
      </c>
      <c r="AC38" s="16">
        <f t="shared" si="8"/>
        <v>6.5</v>
      </c>
      <c r="AD38" s="132"/>
      <c r="AE38" s="166">
        <v>7</v>
      </c>
      <c r="AF38" s="166">
        <v>11</v>
      </c>
      <c r="AG38" s="16">
        <f t="shared" si="9"/>
        <v>8.3333333333333339</v>
      </c>
      <c r="AH38" s="166">
        <v>6.5</v>
      </c>
      <c r="AI38" s="166">
        <v>11</v>
      </c>
      <c r="AJ38" s="16">
        <f t="shared" si="10"/>
        <v>8</v>
      </c>
      <c r="AK38" s="166">
        <v>8.5</v>
      </c>
      <c r="AL38" s="166">
        <v>5</v>
      </c>
      <c r="AM38" s="16">
        <f t="shared" si="11"/>
        <v>7.333333333333333</v>
      </c>
      <c r="AN38" s="166">
        <v>6.5</v>
      </c>
      <c r="AO38" s="16">
        <f t="shared" si="12"/>
        <v>6.5</v>
      </c>
      <c r="AP38" s="166">
        <v>5</v>
      </c>
      <c r="AQ38" s="16">
        <f t="shared" si="13"/>
        <v>5</v>
      </c>
      <c r="AR38" s="166">
        <v>3.5</v>
      </c>
      <c r="AS38" s="16">
        <f t="shared" si="14"/>
        <v>3.5</v>
      </c>
      <c r="AT38" s="166">
        <v>13</v>
      </c>
      <c r="AU38" s="16">
        <f t="shared" si="15"/>
        <v>13</v>
      </c>
      <c r="AV38" s="166">
        <v>9</v>
      </c>
      <c r="AW38" s="16">
        <f t="shared" si="16"/>
        <v>9</v>
      </c>
      <c r="AX38" s="166">
        <v>3.5</v>
      </c>
      <c r="AY38" s="133">
        <f t="shared" si="17"/>
        <v>3.5</v>
      </c>
    </row>
    <row r="39" spans="1:51" ht="18" customHeight="1">
      <c r="A39" s="308"/>
      <c r="B39" s="149">
        <v>24</v>
      </c>
      <c r="C39" s="234" t="s">
        <v>627</v>
      </c>
      <c r="D39" s="234" t="s">
        <v>628</v>
      </c>
      <c r="E39" s="234" t="s">
        <v>80</v>
      </c>
      <c r="F39" s="234" t="s">
        <v>629</v>
      </c>
      <c r="G39" s="234" t="s">
        <v>244</v>
      </c>
      <c r="H39" s="240" t="s">
        <v>504</v>
      </c>
      <c r="I39" s="14">
        <v>12</v>
      </c>
      <c r="J39" s="14">
        <v>11</v>
      </c>
      <c r="K39" s="16">
        <f t="shared" si="0"/>
        <v>11.666666666666666</v>
      </c>
      <c r="L39" s="166">
        <v>2</v>
      </c>
      <c r="M39" s="166">
        <v>8.5</v>
      </c>
      <c r="N39" s="16">
        <f t="shared" si="1"/>
        <v>4.166666666666667</v>
      </c>
      <c r="O39" s="166">
        <v>1.25</v>
      </c>
      <c r="P39" s="166">
        <v>10</v>
      </c>
      <c r="Q39" s="16">
        <f t="shared" si="2"/>
        <v>4.166666666666667</v>
      </c>
      <c r="R39" s="166">
        <v>7</v>
      </c>
      <c r="S39" s="16">
        <f t="shared" si="3"/>
        <v>7</v>
      </c>
      <c r="T39" s="166">
        <v>5</v>
      </c>
      <c r="U39" s="16">
        <f t="shared" si="4"/>
        <v>5</v>
      </c>
      <c r="V39" s="166">
        <v>5.5</v>
      </c>
      <c r="W39" s="16">
        <f t="shared" si="5"/>
        <v>5.5</v>
      </c>
      <c r="X39" s="166">
        <v>3</v>
      </c>
      <c r="Y39" s="16">
        <f t="shared" si="6"/>
        <v>3</v>
      </c>
      <c r="Z39" s="166">
        <v>6</v>
      </c>
      <c r="AA39" s="16">
        <f t="shared" si="7"/>
        <v>6</v>
      </c>
      <c r="AB39" s="166">
        <v>5</v>
      </c>
      <c r="AC39" s="16">
        <f t="shared" si="8"/>
        <v>5</v>
      </c>
      <c r="AD39" s="132"/>
      <c r="AE39" s="166">
        <v>6.5</v>
      </c>
      <c r="AF39" s="166">
        <v>11.5</v>
      </c>
      <c r="AG39" s="16">
        <f t="shared" si="9"/>
        <v>8.1666666666666661</v>
      </c>
      <c r="AH39" s="166">
        <v>9</v>
      </c>
      <c r="AI39" s="166">
        <v>10.5</v>
      </c>
      <c r="AJ39" s="16">
        <f t="shared" si="10"/>
        <v>9.5</v>
      </c>
      <c r="AK39" s="166">
        <v>9</v>
      </c>
      <c r="AL39" s="166">
        <v>8</v>
      </c>
      <c r="AM39" s="16">
        <f t="shared" si="11"/>
        <v>8.6666666666666661</v>
      </c>
      <c r="AN39" s="166">
        <v>6</v>
      </c>
      <c r="AO39" s="16">
        <f t="shared" si="12"/>
        <v>6</v>
      </c>
      <c r="AP39" s="166">
        <v>0</v>
      </c>
      <c r="AQ39" s="16">
        <f t="shared" si="13"/>
        <v>0</v>
      </c>
      <c r="AR39" s="166">
        <v>1.5</v>
      </c>
      <c r="AS39" s="16">
        <f t="shared" si="14"/>
        <v>1.5</v>
      </c>
      <c r="AT39" s="166">
        <v>8.5</v>
      </c>
      <c r="AU39" s="16">
        <f t="shared" si="15"/>
        <v>8.5</v>
      </c>
      <c r="AV39" s="166">
        <v>3.5</v>
      </c>
      <c r="AW39" s="16">
        <f t="shared" si="16"/>
        <v>3.5</v>
      </c>
      <c r="AX39" s="166">
        <v>7</v>
      </c>
      <c r="AY39" s="133">
        <f t="shared" si="17"/>
        <v>7</v>
      </c>
    </row>
    <row r="40" spans="1:51" ht="18" customHeight="1">
      <c r="A40" s="308"/>
      <c r="B40" s="149">
        <v>25</v>
      </c>
      <c r="C40" s="234" t="s">
        <v>234</v>
      </c>
      <c r="D40" s="234" t="s">
        <v>235</v>
      </c>
      <c r="E40" s="234" t="s">
        <v>74</v>
      </c>
      <c r="F40" s="234" t="s">
        <v>304</v>
      </c>
      <c r="G40" s="234" t="s">
        <v>5</v>
      </c>
      <c r="H40" s="240" t="s">
        <v>504</v>
      </c>
      <c r="I40" s="14">
        <v>10.33</v>
      </c>
      <c r="J40" s="14">
        <v>10.33</v>
      </c>
      <c r="K40" s="16">
        <f t="shared" si="0"/>
        <v>10.33</v>
      </c>
      <c r="L40" s="166">
        <v>11</v>
      </c>
      <c r="M40" s="166">
        <v>11</v>
      </c>
      <c r="N40" s="16">
        <f t="shared" si="1"/>
        <v>11</v>
      </c>
      <c r="O40" s="166">
        <v>9</v>
      </c>
      <c r="P40" s="166">
        <v>10</v>
      </c>
      <c r="Q40" s="16">
        <f t="shared" si="2"/>
        <v>9.3333333333333339</v>
      </c>
      <c r="R40" s="166">
        <v>10</v>
      </c>
      <c r="S40" s="16">
        <f t="shared" si="3"/>
        <v>10</v>
      </c>
      <c r="T40" s="166">
        <v>10</v>
      </c>
      <c r="U40" s="16">
        <f t="shared" si="4"/>
        <v>10</v>
      </c>
      <c r="V40" s="166">
        <v>11.5</v>
      </c>
      <c r="W40" s="16">
        <f t="shared" si="5"/>
        <v>11.5</v>
      </c>
      <c r="X40" s="166">
        <v>3</v>
      </c>
      <c r="Y40" s="16">
        <f t="shared" si="6"/>
        <v>3</v>
      </c>
      <c r="Z40" s="166">
        <v>10</v>
      </c>
      <c r="AA40" s="16">
        <f t="shared" si="7"/>
        <v>10</v>
      </c>
      <c r="AB40" s="166">
        <v>12</v>
      </c>
      <c r="AC40" s="16">
        <f t="shared" si="8"/>
        <v>12</v>
      </c>
      <c r="AD40" s="132"/>
      <c r="AE40" s="166">
        <v>8</v>
      </c>
      <c r="AF40" s="166">
        <v>8</v>
      </c>
      <c r="AG40" s="16">
        <f t="shared" si="9"/>
        <v>8</v>
      </c>
      <c r="AH40" s="166">
        <v>13.83</v>
      </c>
      <c r="AI40" s="166">
        <v>13.83</v>
      </c>
      <c r="AJ40" s="16">
        <f t="shared" si="10"/>
        <v>13.83</v>
      </c>
      <c r="AK40" s="166">
        <v>12.5</v>
      </c>
      <c r="AL40" s="166">
        <v>12.5</v>
      </c>
      <c r="AM40" s="16">
        <f t="shared" si="11"/>
        <v>12.5</v>
      </c>
      <c r="AN40" s="166">
        <v>8.5</v>
      </c>
      <c r="AO40" s="16">
        <f t="shared" si="12"/>
        <v>8.5</v>
      </c>
      <c r="AP40" s="166">
        <v>10</v>
      </c>
      <c r="AQ40" s="16">
        <f t="shared" si="13"/>
        <v>10</v>
      </c>
      <c r="AR40" s="166">
        <v>4</v>
      </c>
      <c r="AS40" s="16">
        <f t="shared" si="14"/>
        <v>4</v>
      </c>
      <c r="AT40" s="166">
        <v>6</v>
      </c>
      <c r="AU40" s="16">
        <f t="shared" si="15"/>
        <v>6</v>
      </c>
      <c r="AV40" s="166">
        <v>11.5</v>
      </c>
      <c r="AW40" s="16">
        <f t="shared" si="16"/>
        <v>11.5</v>
      </c>
      <c r="AX40" s="166">
        <v>8</v>
      </c>
      <c r="AY40" s="133">
        <f t="shared" si="17"/>
        <v>8</v>
      </c>
    </row>
    <row r="41" spans="1:51" ht="18" customHeight="1">
      <c r="A41" s="308"/>
      <c r="B41" s="149">
        <v>26</v>
      </c>
      <c r="C41" s="234" t="s">
        <v>630</v>
      </c>
      <c r="D41" s="234" t="s">
        <v>631</v>
      </c>
      <c r="E41" s="234" t="s">
        <v>28</v>
      </c>
      <c r="F41" s="234" t="s">
        <v>632</v>
      </c>
      <c r="G41" s="234" t="s">
        <v>5</v>
      </c>
      <c r="H41" s="240" t="s">
        <v>504</v>
      </c>
      <c r="I41" s="14">
        <v>10</v>
      </c>
      <c r="J41" s="14">
        <v>9</v>
      </c>
      <c r="K41" s="16">
        <f t="shared" si="0"/>
        <v>9.6666666666666661</v>
      </c>
      <c r="L41" s="166">
        <v>4.5</v>
      </c>
      <c r="M41" s="166">
        <v>9</v>
      </c>
      <c r="N41" s="16">
        <f t="shared" si="1"/>
        <v>6</v>
      </c>
      <c r="O41" s="166">
        <v>2.75</v>
      </c>
      <c r="P41" s="166">
        <v>8.5</v>
      </c>
      <c r="Q41" s="16">
        <f t="shared" si="2"/>
        <v>4.666666666666667</v>
      </c>
      <c r="R41" s="166">
        <v>5</v>
      </c>
      <c r="S41" s="16">
        <f t="shared" si="3"/>
        <v>5</v>
      </c>
      <c r="T41" s="166">
        <v>5.5</v>
      </c>
      <c r="U41" s="16">
        <f t="shared" si="4"/>
        <v>5.5</v>
      </c>
      <c r="V41" s="166">
        <v>4.5</v>
      </c>
      <c r="W41" s="16">
        <f t="shared" si="5"/>
        <v>4.5</v>
      </c>
      <c r="X41" s="166">
        <v>4</v>
      </c>
      <c r="Y41" s="16">
        <f t="shared" si="6"/>
        <v>4</v>
      </c>
      <c r="Z41" s="166">
        <v>1.5</v>
      </c>
      <c r="AA41" s="16">
        <f t="shared" si="7"/>
        <v>1.5</v>
      </c>
      <c r="AB41" s="166">
        <v>6</v>
      </c>
      <c r="AC41" s="16">
        <f t="shared" si="8"/>
        <v>6</v>
      </c>
      <c r="AD41" s="132"/>
      <c r="AE41" s="166">
        <v>8.5</v>
      </c>
      <c r="AF41" s="166">
        <v>10</v>
      </c>
      <c r="AG41" s="16">
        <f t="shared" si="9"/>
        <v>9</v>
      </c>
      <c r="AH41" s="166">
        <v>5</v>
      </c>
      <c r="AI41" s="166">
        <v>10.5</v>
      </c>
      <c r="AJ41" s="16">
        <f t="shared" si="10"/>
        <v>6.833333333333333</v>
      </c>
      <c r="AK41" s="166">
        <v>8.5</v>
      </c>
      <c r="AL41" s="166">
        <v>9</v>
      </c>
      <c r="AM41" s="16">
        <f t="shared" si="11"/>
        <v>8.6666666666666661</v>
      </c>
      <c r="AN41" s="166">
        <v>6</v>
      </c>
      <c r="AO41" s="16">
        <f t="shared" si="12"/>
        <v>6</v>
      </c>
      <c r="AP41" s="166">
        <v>12</v>
      </c>
      <c r="AQ41" s="16">
        <f t="shared" si="13"/>
        <v>12</v>
      </c>
      <c r="AR41" s="166">
        <v>10</v>
      </c>
      <c r="AS41" s="16">
        <f t="shared" si="14"/>
        <v>10</v>
      </c>
      <c r="AT41" s="166">
        <v>12</v>
      </c>
      <c r="AU41" s="16">
        <f t="shared" si="15"/>
        <v>12</v>
      </c>
      <c r="AV41" s="166">
        <v>12.5</v>
      </c>
      <c r="AW41" s="16">
        <f t="shared" si="16"/>
        <v>12.5</v>
      </c>
      <c r="AX41" s="166">
        <v>8.5</v>
      </c>
      <c r="AY41" s="133">
        <f t="shared" si="17"/>
        <v>8.5</v>
      </c>
    </row>
    <row r="42" spans="1:51" ht="18" customHeight="1">
      <c r="A42" s="308"/>
      <c r="B42" s="149">
        <v>27</v>
      </c>
      <c r="C42" s="234" t="s">
        <v>633</v>
      </c>
      <c r="D42" s="234" t="s">
        <v>634</v>
      </c>
      <c r="E42" s="234" t="s">
        <v>635</v>
      </c>
      <c r="F42" s="234" t="s">
        <v>636</v>
      </c>
      <c r="G42" s="234" t="s">
        <v>443</v>
      </c>
      <c r="H42" s="240" t="s">
        <v>504</v>
      </c>
      <c r="I42" s="14">
        <v>10.5</v>
      </c>
      <c r="J42" s="14">
        <v>11</v>
      </c>
      <c r="K42" s="16">
        <f t="shared" si="0"/>
        <v>10.666666666666666</v>
      </c>
      <c r="L42" s="166">
        <v>5</v>
      </c>
      <c r="M42" s="166">
        <v>10.5</v>
      </c>
      <c r="N42" s="16">
        <f t="shared" si="1"/>
        <v>6.833333333333333</v>
      </c>
      <c r="O42" s="166">
        <v>10.5</v>
      </c>
      <c r="P42" s="166">
        <v>12.5</v>
      </c>
      <c r="Q42" s="16">
        <f t="shared" si="2"/>
        <v>11.166666666666666</v>
      </c>
      <c r="R42" s="166">
        <v>12.5</v>
      </c>
      <c r="S42" s="16">
        <f t="shared" si="3"/>
        <v>12.5</v>
      </c>
      <c r="T42" s="166">
        <v>12</v>
      </c>
      <c r="U42" s="16">
        <f t="shared" si="4"/>
        <v>12</v>
      </c>
      <c r="V42" s="166">
        <v>9</v>
      </c>
      <c r="W42" s="16">
        <f t="shared" si="5"/>
        <v>9</v>
      </c>
      <c r="X42" s="166">
        <v>6</v>
      </c>
      <c r="Y42" s="16">
        <f t="shared" si="6"/>
        <v>6</v>
      </c>
      <c r="Z42" s="166">
        <v>1</v>
      </c>
      <c r="AA42" s="16">
        <f t="shared" si="7"/>
        <v>1</v>
      </c>
      <c r="AB42" s="166">
        <v>6.5</v>
      </c>
      <c r="AC42" s="16">
        <f t="shared" si="8"/>
        <v>6.5</v>
      </c>
      <c r="AD42" s="132"/>
      <c r="AE42" s="166">
        <v>12</v>
      </c>
      <c r="AF42" s="166">
        <v>11</v>
      </c>
      <c r="AG42" s="16">
        <f t="shared" si="9"/>
        <v>11.666666666666666</v>
      </c>
      <c r="AH42" s="166">
        <v>15.5</v>
      </c>
      <c r="AI42" s="166">
        <v>11.5</v>
      </c>
      <c r="AJ42" s="16">
        <f t="shared" si="10"/>
        <v>14.166666666666666</v>
      </c>
      <c r="AK42" s="166">
        <v>12</v>
      </c>
      <c r="AL42" s="166">
        <v>9</v>
      </c>
      <c r="AM42" s="16">
        <f t="shared" si="11"/>
        <v>11</v>
      </c>
      <c r="AN42" s="166">
        <v>10</v>
      </c>
      <c r="AO42" s="16">
        <f t="shared" si="12"/>
        <v>10</v>
      </c>
      <c r="AP42" s="166">
        <v>10.5</v>
      </c>
      <c r="AQ42" s="16">
        <f t="shared" si="13"/>
        <v>10.5</v>
      </c>
      <c r="AR42" s="166">
        <v>8</v>
      </c>
      <c r="AS42" s="16">
        <f t="shared" si="14"/>
        <v>8</v>
      </c>
      <c r="AT42" s="166">
        <v>12</v>
      </c>
      <c r="AU42" s="16">
        <f t="shared" si="15"/>
        <v>12</v>
      </c>
      <c r="AV42" s="166">
        <v>11</v>
      </c>
      <c r="AW42" s="16">
        <f t="shared" si="16"/>
        <v>11</v>
      </c>
      <c r="AX42" s="166">
        <v>11</v>
      </c>
      <c r="AY42" s="133">
        <f t="shared" si="17"/>
        <v>11</v>
      </c>
    </row>
    <row r="43" spans="1:51" ht="18" customHeight="1">
      <c r="A43" s="308"/>
      <c r="B43" s="149">
        <v>28</v>
      </c>
      <c r="C43" s="234" t="s">
        <v>307</v>
      </c>
      <c r="D43" s="234" t="s">
        <v>236</v>
      </c>
      <c r="E43" s="234" t="s">
        <v>16</v>
      </c>
      <c r="F43" s="234" t="s">
        <v>308</v>
      </c>
      <c r="G43" s="234" t="s">
        <v>8</v>
      </c>
      <c r="H43" s="240" t="s">
        <v>504</v>
      </c>
      <c r="I43" s="14">
        <v>9</v>
      </c>
      <c r="J43" s="14">
        <v>12</v>
      </c>
      <c r="K43" s="16">
        <f t="shared" si="0"/>
        <v>10</v>
      </c>
      <c r="L43" s="166">
        <v>7</v>
      </c>
      <c r="M43" s="166">
        <v>10.5</v>
      </c>
      <c r="N43" s="16">
        <f t="shared" si="1"/>
        <v>8.1666666666666661</v>
      </c>
      <c r="O43" s="166">
        <v>10.67</v>
      </c>
      <c r="P43" s="166">
        <v>10.67</v>
      </c>
      <c r="Q43" s="16">
        <f t="shared" si="2"/>
        <v>10.67</v>
      </c>
      <c r="R43" s="166">
        <v>13</v>
      </c>
      <c r="S43" s="16">
        <f t="shared" si="3"/>
        <v>13</v>
      </c>
      <c r="T43" s="166">
        <v>11.5</v>
      </c>
      <c r="U43" s="16">
        <f t="shared" si="4"/>
        <v>11.5</v>
      </c>
      <c r="V43" s="166">
        <v>8</v>
      </c>
      <c r="W43" s="16">
        <f t="shared" si="5"/>
        <v>8</v>
      </c>
      <c r="X43" s="166">
        <v>7</v>
      </c>
      <c r="Y43" s="16">
        <f t="shared" si="6"/>
        <v>7</v>
      </c>
      <c r="Z43" s="166">
        <v>15.5</v>
      </c>
      <c r="AA43" s="16">
        <f t="shared" si="7"/>
        <v>15.5</v>
      </c>
      <c r="AB43" s="166">
        <v>4</v>
      </c>
      <c r="AC43" s="16">
        <f t="shared" si="8"/>
        <v>4</v>
      </c>
      <c r="AD43" s="132"/>
      <c r="AE43" s="166">
        <v>11.33</v>
      </c>
      <c r="AF43" s="166">
        <v>11.33</v>
      </c>
      <c r="AG43" s="16">
        <f t="shared" si="9"/>
        <v>11.33</v>
      </c>
      <c r="AH43" s="166">
        <v>10.83</v>
      </c>
      <c r="AI43" s="166">
        <v>10.83</v>
      </c>
      <c r="AJ43" s="16">
        <f t="shared" si="10"/>
        <v>10.83</v>
      </c>
      <c r="AK43" s="166">
        <v>10.67</v>
      </c>
      <c r="AL43" s="166">
        <v>10.67</v>
      </c>
      <c r="AM43" s="16">
        <f t="shared" si="11"/>
        <v>10.67</v>
      </c>
      <c r="AN43" s="166">
        <v>10</v>
      </c>
      <c r="AO43" s="16">
        <f t="shared" si="12"/>
        <v>10</v>
      </c>
      <c r="AP43" s="166">
        <v>8</v>
      </c>
      <c r="AQ43" s="16">
        <f t="shared" si="13"/>
        <v>8</v>
      </c>
      <c r="AR43" s="166">
        <v>11.5</v>
      </c>
      <c r="AS43" s="16">
        <f t="shared" si="14"/>
        <v>11.5</v>
      </c>
      <c r="AT43" s="166">
        <v>10</v>
      </c>
      <c r="AU43" s="16">
        <f t="shared" si="15"/>
        <v>10</v>
      </c>
      <c r="AV43" s="166">
        <v>10</v>
      </c>
      <c r="AW43" s="16">
        <f t="shared" si="16"/>
        <v>10</v>
      </c>
      <c r="AX43" s="166">
        <v>8</v>
      </c>
      <c r="AY43" s="133">
        <f t="shared" si="17"/>
        <v>8</v>
      </c>
    </row>
    <row r="44" spans="1:51" s="245" customFormat="1" ht="18" customHeight="1" thickBot="1">
      <c r="A44" s="308"/>
      <c r="B44" s="149">
        <v>29</v>
      </c>
      <c r="C44" s="243" t="s">
        <v>637</v>
      </c>
      <c r="D44" s="243" t="s">
        <v>236</v>
      </c>
      <c r="E44" s="243" t="s">
        <v>337</v>
      </c>
      <c r="F44" s="243" t="s">
        <v>638</v>
      </c>
      <c r="G44" s="243" t="s">
        <v>8</v>
      </c>
      <c r="H44" s="244" t="s">
        <v>504</v>
      </c>
      <c r="I44" s="14">
        <v>7</v>
      </c>
      <c r="J44" s="14">
        <v>10.5</v>
      </c>
      <c r="K44" s="16">
        <f t="shared" si="0"/>
        <v>8.1666666666666661</v>
      </c>
      <c r="L44" s="166">
        <v>1</v>
      </c>
      <c r="M44" s="166">
        <v>9</v>
      </c>
      <c r="N44" s="16">
        <f t="shared" si="1"/>
        <v>3.6666666666666665</v>
      </c>
      <c r="O44" s="166">
        <v>0.25</v>
      </c>
      <c r="P44" s="166">
        <v>11</v>
      </c>
      <c r="Q44" s="16">
        <f t="shared" si="2"/>
        <v>3.8333333333333335</v>
      </c>
      <c r="R44" s="166">
        <v>5.5</v>
      </c>
      <c r="S44" s="16">
        <f t="shared" si="3"/>
        <v>5.5</v>
      </c>
      <c r="T44" s="166">
        <v>6</v>
      </c>
      <c r="U44" s="16">
        <f t="shared" si="4"/>
        <v>6</v>
      </c>
      <c r="V44" s="166">
        <v>4</v>
      </c>
      <c r="W44" s="16">
        <f t="shared" si="5"/>
        <v>4</v>
      </c>
      <c r="X44" s="166">
        <v>0</v>
      </c>
      <c r="Y44" s="16">
        <f t="shared" si="6"/>
        <v>0</v>
      </c>
      <c r="Z44" s="166">
        <v>6</v>
      </c>
      <c r="AA44" s="16">
        <f t="shared" si="7"/>
        <v>6</v>
      </c>
      <c r="AB44" s="166">
        <v>6.5</v>
      </c>
      <c r="AC44" s="16">
        <f t="shared" si="8"/>
        <v>6.5</v>
      </c>
      <c r="AD44" s="132"/>
      <c r="AE44" s="166">
        <v>4</v>
      </c>
      <c r="AF44" s="166">
        <v>11.5</v>
      </c>
      <c r="AG44" s="16">
        <f t="shared" si="9"/>
        <v>6.5</v>
      </c>
      <c r="AH44" s="166">
        <v>9</v>
      </c>
      <c r="AI44" s="166">
        <v>11.5</v>
      </c>
      <c r="AJ44" s="16">
        <f t="shared" si="10"/>
        <v>9.8333333333333339</v>
      </c>
      <c r="AK44" s="166">
        <v>8</v>
      </c>
      <c r="AL44" s="166">
        <v>9</v>
      </c>
      <c r="AM44" s="16">
        <f t="shared" si="11"/>
        <v>8.3333333333333339</v>
      </c>
      <c r="AN44" s="166">
        <v>6.5</v>
      </c>
      <c r="AO44" s="16">
        <f t="shared" si="12"/>
        <v>6.5</v>
      </c>
      <c r="AP44" s="166">
        <v>6.5</v>
      </c>
      <c r="AQ44" s="16">
        <f t="shared" si="13"/>
        <v>6.5</v>
      </c>
      <c r="AR44" s="166">
        <v>3</v>
      </c>
      <c r="AS44" s="16">
        <f t="shared" si="14"/>
        <v>3</v>
      </c>
      <c r="AT44" s="166">
        <v>10</v>
      </c>
      <c r="AU44" s="16">
        <f t="shared" si="15"/>
        <v>10</v>
      </c>
      <c r="AV44" s="166">
        <v>8</v>
      </c>
      <c r="AW44" s="16">
        <f t="shared" si="16"/>
        <v>8</v>
      </c>
      <c r="AX44" s="166">
        <v>6.5</v>
      </c>
      <c r="AY44" s="133">
        <f t="shared" si="17"/>
        <v>6.5</v>
      </c>
    </row>
    <row r="45" spans="1:51" ht="18" customHeight="1">
      <c r="A45" s="309" t="s">
        <v>514</v>
      </c>
      <c r="B45" s="149">
        <v>30</v>
      </c>
      <c r="C45" s="241" t="s">
        <v>641</v>
      </c>
      <c r="D45" s="241" t="s">
        <v>29</v>
      </c>
      <c r="E45" s="241" t="s">
        <v>642</v>
      </c>
      <c r="F45" s="241" t="s">
        <v>447</v>
      </c>
      <c r="G45" s="241" t="s">
        <v>643</v>
      </c>
      <c r="H45" s="242" t="s">
        <v>505</v>
      </c>
      <c r="I45" s="14">
        <v>7.5</v>
      </c>
      <c r="J45" s="14">
        <v>11</v>
      </c>
      <c r="K45" s="16">
        <f t="shared" si="0"/>
        <v>8.6666666666666661</v>
      </c>
      <c r="L45" s="166">
        <v>6.5</v>
      </c>
      <c r="M45" s="166">
        <v>10</v>
      </c>
      <c r="N45" s="16">
        <f t="shared" si="1"/>
        <v>7.666666666666667</v>
      </c>
      <c r="O45" s="166">
        <v>0.5</v>
      </c>
      <c r="P45" s="166">
        <v>9</v>
      </c>
      <c r="Q45" s="16">
        <f t="shared" si="2"/>
        <v>3.3333333333333335</v>
      </c>
      <c r="R45" s="166">
        <v>5</v>
      </c>
      <c r="S45" s="16">
        <f t="shared" si="3"/>
        <v>5</v>
      </c>
      <c r="T45" s="166">
        <v>6</v>
      </c>
      <c r="U45" s="16">
        <f t="shared" si="4"/>
        <v>6</v>
      </c>
      <c r="V45" s="166">
        <v>6.5</v>
      </c>
      <c r="W45" s="16">
        <f t="shared" si="5"/>
        <v>6.5</v>
      </c>
      <c r="X45" s="166">
        <v>6</v>
      </c>
      <c r="Y45" s="16">
        <f t="shared" si="6"/>
        <v>6</v>
      </c>
      <c r="Z45" s="166">
        <v>3.5</v>
      </c>
      <c r="AA45" s="16">
        <f t="shared" si="7"/>
        <v>3.5</v>
      </c>
      <c r="AB45" s="166">
        <v>5</v>
      </c>
      <c r="AC45" s="16">
        <f t="shared" si="8"/>
        <v>5</v>
      </c>
      <c r="AD45" s="132"/>
      <c r="AE45" s="166">
        <v>8</v>
      </c>
      <c r="AF45" s="166">
        <v>10</v>
      </c>
      <c r="AG45" s="16">
        <f t="shared" si="9"/>
        <v>8.6666666666666661</v>
      </c>
      <c r="AH45" s="166">
        <v>5</v>
      </c>
      <c r="AI45" s="166">
        <v>11.5</v>
      </c>
      <c r="AJ45" s="16">
        <f t="shared" si="10"/>
        <v>7.166666666666667</v>
      </c>
      <c r="AK45" s="166">
        <v>10</v>
      </c>
      <c r="AL45" s="166">
        <v>9.5</v>
      </c>
      <c r="AM45" s="16">
        <f t="shared" si="11"/>
        <v>9.8333333333333339</v>
      </c>
      <c r="AN45" s="166">
        <v>4.5</v>
      </c>
      <c r="AO45" s="16">
        <f t="shared" si="12"/>
        <v>4.5</v>
      </c>
      <c r="AP45" s="166">
        <v>8</v>
      </c>
      <c r="AQ45" s="16">
        <f t="shared" si="13"/>
        <v>8</v>
      </c>
      <c r="AR45" s="166">
        <v>5</v>
      </c>
      <c r="AS45" s="16">
        <f t="shared" si="14"/>
        <v>5</v>
      </c>
      <c r="AT45" s="166">
        <v>6.5</v>
      </c>
      <c r="AU45" s="16">
        <f t="shared" si="15"/>
        <v>6.5</v>
      </c>
      <c r="AV45" s="166">
        <v>0</v>
      </c>
      <c r="AW45" s="16">
        <f t="shared" si="16"/>
        <v>0</v>
      </c>
      <c r="AX45" s="166">
        <v>3</v>
      </c>
      <c r="AY45" s="133">
        <f t="shared" si="17"/>
        <v>3</v>
      </c>
    </row>
    <row r="46" spans="1:51" ht="18" customHeight="1">
      <c r="A46" s="310"/>
      <c r="B46" s="149">
        <v>31</v>
      </c>
      <c r="C46" s="234" t="s">
        <v>237</v>
      </c>
      <c r="D46" s="234" t="s">
        <v>29</v>
      </c>
      <c r="E46" s="234" t="s">
        <v>70</v>
      </c>
      <c r="F46" s="234" t="s">
        <v>311</v>
      </c>
      <c r="G46" s="234" t="s">
        <v>68</v>
      </c>
      <c r="H46" s="240" t="s">
        <v>505</v>
      </c>
      <c r="I46" s="14">
        <v>10.5</v>
      </c>
      <c r="J46" s="14">
        <v>10.5</v>
      </c>
      <c r="K46" s="16">
        <f t="shared" si="0"/>
        <v>10.5</v>
      </c>
      <c r="L46" s="166" t="s">
        <v>1298</v>
      </c>
      <c r="M46" s="166">
        <v>2</v>
      </c>
      <c r="N46" s="16" t="e">
        <f t="shared" si="1"/>
        <v>#VALUE!</v>
      </c>
      <c r="O46" s="166">
        <v>10</v>
      </c>
      <c r="P46" s="166">
        <v>10</v>
      </c>
      <c r="Q46" s="16">
        <f t="shared" si="2"/>
        <v>10</v>
      </c>
      <c r="R46" s="166">
        <v>11</v>
      </c>
      <c r="S46" s="16">
        <f t="shared" si="3"/>
        <v>11</v>
      </c>
      <c r="T46" s="166">
        <v>1</v>
      </c>
      <c r="U46" s="16">
        <f t="shared" si="4"/>
        <v>1</v>
      </c>
      <c r="V46" s="166" t="s">
        <v>1298</v>
      </c>
      <c r="W46" s="16" t="str">
        <f t="shared" si="5"/>
        <v>ABS</v>
      </c>
      <c r="X46" s="166" t="s">
        <v>1298</v>
      </c>
      <c r="Y46" s="16" t="str">
        <f t="shared" si="6"/>
        <v>ABS</v>
      </c>
      <c r="Z46" s="166">
        <v>5.5</v>
      </c>
      <c r="AA46" s="16">
        <f t="shared" si="7"/>
        <v>5.5</v>
      </c>
      <c r="AB46" s="166">
        <v>6</v>
      </c>
      <c r="AC46" s="16">
        <f t="shared" si="8"/>
        <v>6</v>
      </c>
      <c r="AD46" s="132"/>
      <c r="AE46" s="166">
        <v>11.5</v>
      </c>
      <c r="AF46" s="166">
        <v>7</v>
      </c>
      <c r="AG46" s="16">
        <f t="shared" si="9"/>
        <v>10</v>
      </c>
      <c r="AH46" s="166" t="s">
        <v>1298</v>
      </c>
      <c r="AI46" s="166">
        <v>6</v>
      </c>
      <c r="AJ46" s="16" t="e">
        <f t="shared" si="10"/>
        <v>#VALUE!</v>
      </c>
      <c r="AK46" s="166">
        <v>10.5</v>
      </c>
      <c r="AL46" s="166">
        <v>10.5</v>
      </c>
      <c r="AM46" s="16">
        <f t="shared" si="11"/>
        <v>10.5</v>
      </c>
      <c r="AN46" s="166" t="s">
        <v>1297</v>
      </c>
      <c r="AO46" s="16" t="str">
        <f t="shared" si="12"/>
        <v>\</v>
      </c>
      <c r="AP46" s="166" t="s">
        <v>1298</v>
      </c>
      <c r="AQ46" s="16" t="str">
        <f t="shared" si="13"/>
        <v>ABS</v>
      </c>
      <c r="AR46" s="166">
        <v>10.5</v>
      </c>
      <c r="AS46" s="16">
        <f t="shared" si="14"/>
        <v>10.5</v>
      </c>
      <c r="AT46" s="166">
        <v>8.5</v>
      </c>
      <c r="AU46" s="16">
        <f t="shared" si="15"/>
        <v>8.5</v>
      </c>
      <c r="AV46" s="166" t="s">
        <v>1298</v>
      </c>
      <c r="AW46" s="16" t="str">
        <f t="shared" si="16"/>
        <v>ABS</v>
      </c>
      <c r="AX46" s="166">
        <v>6</v>
      </c>
      <c r="AY46" s="133">
        <f t="shared" si="17"/>
        <v>6</v>
      </c>
    </row>
    <row r="47" spans="1:51" ht="18" customHeight="1">
      <c r="A47" s="310"/>
      <c r="B47" s="149">
        <v>32</v>
      </c>
      <c r="C47" s="234" t="s">
        <v>238</v>
      </c>
      <c r="D47" s="234" t="s">
        <v>239</v>
      </c>
      <c r="E47" s="234" t="s">
        <v>65</v>
      </c>
      <c r="F47" s="234" t="s">
        <v>314</v>
      </c>
      <c r="G47" s="234" t="s">
        <v>8</v>
      </c>
      <c r="H47" s="240" t="s">
        <v>505</v>
      </c>
      <c r="I47" s="14" t="s">
        <v>1299</v>
      </c>
      <c r="J47" s="14" t="s">
        <v>1301</v>
      </c>
      <c r="K47" s="16" t="s">
        <v>1299</v>
      </c>
      <c r="L47" s="166" t="s">
        <v>1299</v>
      </c>
      <c r="M47" s="166" t="s">
        <v>1301</v>
      </c>
      <c r="N47" s="16" t="s">
        <v>1299</v>
      </c>
      <c r="O47" s="166" t="s">
        <v>1299</v>
      </c>
      <c r="P47" s="166" t="s">
        <v>1299</v>
      </c>
      <c r="Q47" s="16" t="s">
        <v>1299</v>
      </c>
      <c r="R47" s="166">
        <v>10.5</v>
      </c>
      <c r="S47" s="16">
        <f t="shared" si="3"/>
        <v>10.5</v>
      </c>
      <c r="T47" s="166" t="s">
        <v>1298</v>
      </c>
      <c r="U47" s="16" t="str">
        <f t="shared" si="4"/>
        <v>ABS</v>
      </c>
      <c r="V47" s="166" t="s">
        <v>1298</v>
      </c>
      <c r="W47" s="16" t="str">
        <f t="shared" si="5"/>
        <v>ABS</v>
      </c>
      <c r="X47" s="166" t="s">
        <v>1298</v>
      </c>
      <c r="Y47" s="16" t="str">
        <f t="shared" si="6"/>
        <v>ABS</v>
      </c>
      <c r="Z47" s="166" t="s">
        <v>1297</v>
      </c>
      <c r="AA47" s="16" t="str">
        <f t="shared" si="7"/>
        <v>\</v>
      </c>
      <c r="AB47" s="166" t="s">
        <v>1297</v>
      </c>
      <c r="AC47" s="16" t="str">
        <f t="shared" si="8"/>
        <v>\</v>
      </c>
      <c r="AD47" s="132"/>
      <c r="AE47" s="166" t="s">
        <v>1299</v>
      </c>
      <c r="AF47" s="166" t="s">
        <v>1299</v>
      </c>
      <c r="AG47" s="16" t="s">
        <v>1299</v>
      </c>
      <c r="AH47" s="166" t="s">
        <v>1299</v>
      </c>
      <c r="AI47" s="166" t="s">
        <v>1299</v>
      </c>
      <c r="AJ47" s="16" t="s">
        <v>1299</v>
      </c>
      <c r="AK47" s="166">
        <v>11.67</v>
      </c>
      <c r="AL47" s="166">
        <v>11.67</v>
      </c>
      <c r="AM47" s="16">
        <f t="shared" si="11"/>
        <v>11.67</v>
      </c>
      <c r="AN47" s="166" t="s">
        <v>1297</v>
      </c>
      <c r="AO47" s="16" t="str">
        <f t="shared" si="12"/>
        <v>\</v>
      </c>
      <c r="AP47" s="166">
        <v>11</v>
      </c>
      <c r="AQ47" s="16">
        <f t="shared" si="13"/>
        <v>11</v>
      </c>
      <c r="AR47" s="166" t="s">
        <v>1297</v>
      </c>
      <c r="AS47" s="16" t="str">
        <f t="shared" si="14"/>
        <v>\</v>
      </c>
      <c r="AT47" s="166" t="s">
        <v>1298</v>
      </c>
      <c r="AU47" s="16" t="str">
        <f t="shared" si="15"/>
        <v>ABS</v>
      </c>
      <c r="AV47" s="166">
        <v>10</v>
      </c>
      <c r="AW47" s="16">
        <f t="shared" si="16"/>
        <v>10</v>
      </c>
      <c r="AX47" s="166">
        <v>10</v>
      </c>
      <c r="AY47" s="133">
        <f t="shared" si="17"/>
        <v>10</v>
      </c>
    </row>
    <row r="48" spans="1:51" ht="18" customHeight="1">
      <c r="A48" s="310"/>
      <c r="B48" s="149">
        <v>33</v>
      </c>
      <c r="C48" s="234" t="s">
        <v>312</v>
      </c>
      <c r="D48" s="234" t="s">
        <v>239</v>
      </c>
      <c r="E48" s="234" t="s">
        <v>35</v>
      </c>
      <c r="F48" s="234" t="s">
        <v>313</v>
      </c>
      <c r="G48" s="234" t="s">
        <v>561</v>
      </c>
      <c r="H48" s="240" t="s">
        <v>505</v>
      </c>
      <c r="I48" s="14">
        <v>7</v>
      </c>
      <c r="J48" s="14">
        <v>13.5</v>
      </c>
      <c r="K48" s="16">
        <f t="shared" si="0"/>
        <v>9.1666666666666661</v>
      </c>
      <c r="L48" s="166">
        <v>3.5</v>
      </c>
      <c r="M48" s="166">
        <v>12.5</v>
      </c>
      <c r="N48" s="16">
        <f t="shared" si="1"/>
        <v>6.5</v>
      </c>
      <c r="O48" s="166">
        <v>7.5</v>
      </c>
      <c r="P48" s="166">
        <v>11</v>
      </c>
      <c r="Q48" s="16">
        <f t="shared" si="2"/>
        <v>8.6666666666666661</v>
      </c>
      <c r="R48" s="166">
        <v>10</v>
      </c>
      <c r="S48" s="16">
        <f t="shared" si="3"/>
        <v>10</v>
      </c>
      <c r="T48" s="166">
        <v>10</v>
      </c>
      <c r="U48" s="16">
        <f t="shared" si="4"/>
        <v>10</v>
      </c>
      <c r="V48" s="166">
        <v>7</v>
      </c>
      <c r="W48" s="16">
        <f t="shared" si="5"/>
        <v>7</v>
      </c>
      <c r="X48" s="166">
        <v>2.5</v>
      </c>
      <c r="Y48" s="16">
        <f t="shared" si="6"/>
        <v>2.5</v>
      </c>
      <c r="Z48" s="166">
        <v>7</v>
      </c>
      <c r="AA48" s="16">
        <f t="shared" si="7"/>
        <v>7</v>
      </c>
      <c r="AB48" s="166">
        <v>10</v>
      </c>
      <c r="AC48" s="16">
        <f t="shared" si="8"/>
        <v>10</v>
      </c>
      <c r="AD48" s="132"/>
      <c r="AE48" s="166">
        <v>10.17</v>
      </c>
      <c r="AF48" s="166">
        <v>10.17</v>
      </c>
      <c r="AG48" s="16">
        <f t="shared" si="9"/>
        <v>10.17</v>
      </c>
      <c r="AH48" s="166">
        <v>0</v>
      </c>
      <c r="AI48" s="166">
        <v>12</v>
      </c>
      <c r="AJ48" s="16">
        <f t="shared" si="10"/>
        <v>4</v>
      </c>
      <c r="AK48" s="166">
        <v>10.83</v>
      </c>
      <c r="AL48" s="166">
        <v>10.83</v>
      </c>
      <c r="AM48" s="16">
        <f t="shared" si="11"/>
        <v>10.83</v>
      </c>
      <c r="AN48" s="166">
        <v>8</v>
      </c>
      <c r="AO48" s="16">
        <f t="shared" si="12"/>
        <v>8</v>
      </c>
      <c r="AP48" s="166">
        <v>5</v>
      </c>
      <c r="AQ48" s="16">
        <f t="shared" si="13"/>
        <v>5</v>
      </c>
      <c r="AR48" s="166">
        <v>12</v>
      </c>
      <c r="AS48" s="16">
        <f t="shared" si="14"/>
        <v>12</v>
      </c>
      <c r="AT48" s="166">
        <v>7.5</v>
      </c>
      <c r="AU48" s="16">
        <f t="shared" si="15"/>
        <v>7.5</v>
      </c>
      <c r="AV48" s="166">
        <v>5</v>
      </c>
      <c r="AW48" s="16">
        <f t="shared" si="16"/>
        <v>5</v>
      </c>
      <c r="AX48" s="166">
        <v>4</v>
      </c>
      <c r="AY48" s="133">
        <f t="shared" si="17"/>
        <v>4</v>
      </c>
    </row>
    <row r="49" spans="1:51" ht="18" customHeight="1">
      <c r="A49" s="310"/>
      <c r="B49" s="149">
        <v>34</v>
      </c>
      <c r="C49" s="234" t="s">
        <v>644</v>
      </c>
      <c r="D49" s="234" t="s">
        <v>645</v>
      </c>
      <c r="E49" s="234" t="s">
        <v>646</v>
      </c>
      <c r="F49" s="234" t="s">
        <v>647</v>
      </c>
      <c r="G49" s="234" t="s">
        <v>648</v>
      </c>
      <c r="H49" s="240" t="s">
        <v>505</v>
      </c>
      <c r="I49" s="14">
        <v>11.5</v>
      </c>
      <c r="J49" s="14">
        <v>12</v>
      </c>
      <c r="K49" s="16">
        <f t="shared" si="0"/>
        <v>11.666666666666666</v>
      </c>
      <c r="L49" s="166">
        <v>9</v>
      </c>
      <c r="M49" s="166">
        <v>11</v>
      </c>
      <c r="N49" s="16">
        <f t="shared" si="1"/>
        <v>9.6666666666666661</v>
      </c>
      <c r="O49" s="166">
        <v>9.5</v>
      </c>
      <c r="P49" s="166">
        <v>10.5</v>
      </c>
      <c r="Q49" s="16">
        <f t="shared" si="2"/>
        <v>9.8333333333333339</v>
      </c>
      <c r="R49" s="166">
        <v>7.5</v>
      </c>
      <c r="S49" s="16">
        <f t="shared" si="3"/>
        <v>7.5</v>
      </c>
      <c r="T49" s="166">
        <v>10</v>
      </c>
      <c r="U49" s="16">
        <f t="shared" si="4"/>
        <v>10</v>
      </c>
      <c r="V49" s="166">
        <v>5</v>
      </c>
      <c r="W49" s="16">
        <f t="shared" si="5"/>
        <v>5</v>
      </c>
      <c r="X49" s="166">
        <v>7.5</v>
      </c>
      <c r="Y49" s="16">
        <f t="shared" si="6"/>
        <v>7.5</v>
      </c>
      <c r="Z49" s="166">
        <v>3.5</v>
      </c>
      <c r="AA49" s="16">
        <f t="shared" si="7"/>
        <v>3.5</v>
      </c>
      <c r="AB49" s="166">
        <v>6.5</v>
      </c>
      <c r="AC49" s="16">
        <f t="shared" si="8"/>
        <v>6.5</v>
      </c>
      <c r="AD49" s="132"/>
      <c r="AE49" s="166">
        <v>11.5</v>
      </c>
      <c r="AF49" s="166">
        <v>9.5</v>
      </c>
      <c r="AG49" s="16">
        <f t="shared" si="9"/>
        <v>10.833333333333334</v>
      </c>
      <c r="AH49" s="166">
        <v>14</v>
      </c>
      <c r="AI49" s="166">
        <v>13.5</v>
      </c>
      <c r="AJ49" s="16">
        <f t="shared" si="10"/>
        <v>13.833333333333334</v>
      </c>
      <c r="AK49" s="166">
        <v>10.5</v>
      </c>
      <c r="AL49" s="166">
        <v>11.5</v>
      </c>
      <c r="AM49" s="16">
        <f t="shared" si="11"/>
        <v>10.833333333333334</v>
      </c>
      <c r="AN49" s="166">
        <v>10.5</v>
      </c>
      <c r="AO49" s="16">
        <f t="shared" si="12"/>
        <v>10.5</v>
      </c>
      <c r="AP49" s="166">
        <v>8.5</v>
      </c>
      <c r="AQ49" s="16">
        <f t="shared" si="13"/>
        <v>8.5</v>
      </c>
      <c r="AR49" s="166">
        <v>12.5</v>
      </c>
      <c r="AS49" s="16">
        <f t="shared" si="14"/>
        <v>12.5</v>
      </c>
      <c r="AT49" s="166">
        <v>11</v>
      </c>
      <c r="AU49" s="16">
        <f t="shared" si="15"/>
        <v>11</v>
      </c>
      <c r="AV49" s="166">
        <v>14.5</v>
      </c>
      <c r="AW49" s="16">
        <f t="shared" si="16"/>
        <v>14.5</v>
      </c>
      <c r="AX49" s="166">
        <v>11.5</v>
      </c>
      <c r="AY49" s="133">
        <f t="shared" si="17"/>
        <v>11.5</v>
      </c>
    </row>
    <row r="50" spans="1:51" ht="18" customHeight="1">
      <c r="A50" s="310"/>
      <c r="B50" s="149">
        <v>35</v>
      </c>
      <c r="C50" s="234" t="s">
        <v>649</v>
      </c>
      <c r="D50" s="234" t="s">
        <v>572</v>
      </c>
      <c r="E50" s="234" t="s">
        <v>650</v>
      </c>
      <c r="F50" s="234" t="s">
        <v>651</v>
      </c>
      <c r="G50" s="234" t="s">
        <v>60</v>
      </c>
      <c r="H50" s="240" t="s">
        <v>505</v>
      </c>
      <c r="I50" s="14">
        <v>10.5</v>
      </c>
      <c r="J50" s="14">
        <v>12</v>
      </c>
      <c r="K50" s="16">
        <f t="shared" si="0"/>
        <v>11</v>
      </c>
      <c r="L50" s="166">
        <v>1</v>
      </c>
      <c r="M50" s="166">
        <v>10</v>
      </c>
      <c r="N50" s="16">
        <f t="shared" si="1"/>
        <v>4</v>
      </c>
      <c r="O50" s="166">
        <v>3.5</v>
      </c>
      <c r="P50" s="166">
        <v>8</v>
      </c>
      <c r="Q50" s="16">
        <f t="shared" si="2"/>
        <v>5</v>
      </c>
      <c r="R50" s="166">
        <v>5</v>
      </c>
      <c r="S50" s="16">
        <f t="shared" si="3"/>
        <v>5</v>
      </c>
      <c r="T50" s="166">
        <v>7.5</v>
      </c>
      <c r="U50" s="16">
        <f t="shared" si="4"/>
        <v>7.5</v>
      </c>
      <c r="V50" s="166">
        <v>6.5</v>
      </c>
      <c r="W50" s="16">
        <f t="shared" si="5"/>
        <v>6.5</v>
      </c>
      <c r="X50" s="166">
        <v>0</v>
      </c>
      <c r="Y50" s="16">
        <f t="shared" si="6"/>
        <v>0</v>
      </c>
      <c r="Z50" s="166">
        <v>7.5</v>
      </c>
      <c r="AA50" s="16">
        <f t="shared" si="7"/>
        <v>7.5</v>
      </c>
      <c r="AB50" s="166">
        <v>3</v>
      </c>
      <c r="AC50" s="16">
        <f t="shared" si="8"/>
        <v>3</v>
      </c>
      <c r="AD50" s="132"/>
      <c r="AE50" s="166">
        <v>5</v>
      </c>
      <c r="AF50" s="166">
        <v>11</v>
      </c>
      <c r="AG50" s="16">
        <f t="shared" si="9"/>
        <v>7</v>
      </c>
      <c r="AH50" s="166">
        <v>2</v>
      </c>
      <c r="AI50" s="166">
        <v>10</v>
      </c>
      <c r="AJ50" s="16">
        <f t="shared" si="10"/>
        <v>4.666666666666667</v>
      </c>
      <c r="AK50" s="166">
        <v>8</v>
      </c>
      <c r="AL50" s="166">
        <v>8.5</v>
      </c>
      <c r="AM50" s="16">
        <f t="shared" si="11"/>
        <v>8.1666666666666661</v>
      </c>
      <c r="AN50" s="166">
        <v>7</v>
      </c>
      <c r="AO50" s="16">
        <f t="shared" si="12"/>
        <v>7</v>
      </c>
      <c r="AP50" s="166">
        <v>5.5</v>
      </c>
      <c r="AQ50" s="16">
        <f t="shared" si="13"/>
        <v>5.5</v>
      </c>
      <c r="AR50" s="166">
        <v>5</v>
      </c>
      <c r="AS50" s="16">
        <f t="shared" si="14"/>
        <v>5</v>
      </c>
      <c r="AT50" s="166">
        <v>6</v>
      </c>
      <c r="AU50" s="16">
        <f t="shared" si="15"/>
        <v>6</v>
      </c>
      <c r="AV50" s="166">
        <v>8</v>
      </c>
      <c r="AW50" s="16">
        <f t="shared" si="16"/>
        <v>8</v>
      </c>
      <c r="AX50" s="166">
        <v>5</v>
      </c>
      <c r="AY50" s="133">
        <f t="shared" si="17"/>
        <v>5</v>
      </c>
    </row>
    <row r="51" spans="1:51" ht="18" customHeight="1">
      <c r="A51" s="310"/>
      <c r="B51" s="149">
        <v>36</v>
      </c>
      <c r="C51" s="234" t="s">
        <v>652</v>
      </c>
      <c r="D51" s="234" t="s">
        <v>653</v>
      </c>
      <c r="E51" s="234" t="s">
        <v>654</v>
      </c>
      <c r="F51" s="234" t="s">
        <v>655</v>
      </c>
      <c r="G51" s="234" t="s">
        <v>5</v>
      </c>
      <c r="H51" s="240" t="s">
        <v>505</v>
      </c>
      <c r="I51" s="14">
        <v>10.5</v>
      </c>
      <c r="J51" s="14">
        <v>12.5</v>
      </c>
      <c r="K51" s="16">
        <f t="shared" si="0"/>
        <v>11.166666666666666</v>
      </c>
      <c r="L51" s="166">
        <v>2.5</v>
      </c>
      <c r="M51" s="166">
        <v>13</v>
      </c>
      <c r="N51" s="16">
        <f t="shared" si="1"/>
        <v>6</v>
      </c>
      <c r="O51" s="166">
        <v>7.25</v>
      </c>
      <c r="P51" s="166">
        <v>9.5</v>
      </c>
      <c r="Q51" s="16">
        <f t="shared" si="2"/>
        <v>8</v>
      </c>
      <c r="R51" s="166">
        <v>10</v>
      </c>
      <c r="S51" s="16">
        <f t="shared" si="3"/>
        <v>10</v>
      </c>
      <c r="T51" s="166">
        <v>6</v>
      </c>
      <c r="U51" s="16">
        <f t="shared" si="4"/>
        <v>6</v>
      </c>
      <c r="V51" s="166">
        <v>8</v>
      </c>
      <c r="W51" s="16">
        <f t="shared" si="5"/>
        <v>8</v>
      </c>
      <c r="X51" s="166">
        <v>4</v>
      </c>
      <c r="Y51" s="16">
        <f t="shared" si="6"/>
        <v>4</v>
      </c>
      <c r="Z51" s="166">
        <v>8.5</v>
      </c>
      <c r="AA51" s="16">
        <f t="shared" si="7"/>
        <v>8.5</v>
      </c>
      <c r="AB51" s="166">
        <v>5</v>
      </c>
      <c r="AC51" s="16">
        <f t="shared" si="8"/>
        <v>5</v>
      </c>
      <c r="AD51" s="132"/>
      <c r="AE51" s="166">
        <v>10.5</v>
      </c>
      <c r="AF51" s="166">
        <v>10.5</v>
      </c>
      <c r="AG51" s="16">
        <f t="shared" si="9"/>
        <v>10.5</v>
      </c>
      <c r="AH51" s="166">
        <v>14.5</v>
      </c>
      <c r="AI51" s="166">
        <v>13</v>
      </c>
      <c r="AJ51" s="16">
        <f t="shared" si="10"/>
        <v>14</v>
      </c>
      <c r="AK51" s="166">
        <v>8.5</v>
      </c>
      <c r="AL51" s="166">
        <v>12.5</v>
      </c>
      <c r="AM51" s="16">
        <f t="shared" si="11"/>
        <v>9.8333333333333339</v>
      </c>
      <c r="AN51" s="166">
        <v>5.5</v>
      </c>
      <c r="AO51" s="16">
        <f t="shared" si="12"/>
        <v>5.5</v>
      </c>
      <c r="AP51" s="166">
        <v>11</v>
      </c>
      <c r="AQ51" s="16">
        <f t="shared" si="13"/>
        <v>11</v>
      </c>
      <c r="AR51" s="166">
        <v>3</v>
      </c>
      <c r="AS51" s="16">
        <f t="shared" si="14"/>
        <v>3</v>
      </c>
      <c r="AT51" s="166">
        <v>7.5</v>
      </c>
      <c r="AU51" s="16">
        <f t="shared" si="15"/>
        <v>7.5</v>
      </c>
      <c r="AV51" s="166">
        <v>8.5</v>
      </c>
      <c r="AW51" s="16">
        <f t="shared" si="16"/>
        <v>8.5</v>
      </c>
      <c r="AX51" s="166">
        <v>6</v>
      </c>
      <c r="AY51" s="133">
        <f t="shared" si="17"/>
        <v>6</v>
      </c>
    </row>
    <row r="52" spans="1:51" ht="18" customHeight="1">
      <c r="A52" s="310"/>
      <c r="B52" s="149">
        <v>37</v>
      </c>
      <c r="C52" s="234" t="s">
        <v>656</v>
      </c>
      <c r="D52" s="234" t="s">
        <v>657</v>
      </c>
      <c r="E52" s="234" t="s">
        <v>658</v>
      </c>
      <c r="F52" s="234" t="s">
        <v>659</v>
      </c>
      <c r="G52" s="234" t="s">
        <v>5</v>
      </c>
      <c r="H52" s="240" t="s">
        <v>505</v>
      </c>
      <c r="I52" s="14">
        <v>7.5</v>
      </c>
      <c r="J52" s="14">
        <v>10.5</v>
      </c>
      <c r="K52" s="16">
        <f t="shared" si="0"/>
        <v>8.5</v>
      </c>
      <c r="L52" s="166">
        <v>2</v>
      </c>
      <c r="M52" s="166">
        <v>12</v>
      </c>
      <c r="N52" s="16">
        <f t="shared" si="1"/>
        <v>5.333333333333333</v>
      </c>
      <c r="O52" s="166">
        <v>4.5</v>
      </c>
      <c r="P52" s="166">
        <v>11</v>
      </c>
      <c r="Q52" s="16">
        <f t="shared" si="2"/>
        <v>6.666666666666667</v>
      </c>
      <c r="R52" s="166">
        <v>6</v>
      </c>
      <c r="S52" s="16">
        <f t="shared" si="3"/>
        <v>6</v>
      </c>
      <c r="T52" s="166">
        <v>14</v>
      </c>
      <c r="U52" s="16">
        <f t="shared" si="4"/>
        <v>14</v>
      </c>
      <c r="V52" s="166">
        <v>5</v>
      </c>
      <c r="W52" s="16">
        <f t="shared" si="5"/>
        <v>5</v>
      </c>
      <c r="X52" s="166">
        <v>7.5</v>
      </c>
      <c r="Y52" s="16">
        <f t="shared" si="6"/>
        <v>7.5</v>
      </c>
      <c r="Z52" s="166">
        <v>5.5</v>
      </c>
      <c r="AA52" s="16">
        <f t="shared" si="7"/>
        <v>5.5</v>
      </c>
      <c r="AB52" s="166">
        <v>5</v>
      </c>
      <c r="AC52" s="16">
        <f t="shared" si="8"/>
        <v>5</v>
      </c>
      <c r="AD52" s="132"/>
      <c r="AE52" s="166">
        <v>3.5</v>
      </c>
      <c r="AF52" s="166">
        <v>10.5</v>
      </c>
      <c r="AG52" s="16">
        <f t="shared" si="9"/>
        <v>5.833333333333333</v>
      </c>
      <c r="AH52" s="166">
        <v>7.5</v>
      </c>
      <c r="AI52" s="166">
        <v>2.5</v>
      </c>
      <c r="AJ52" s="16">
        <f t="shared" si="10"/>
        <v>5.833333333333333</v>
      </c>
      <c r="AK52" s="166">
        <v>11</v>
      </c>
      <c r="AL52" s="166">
        <v>5</v>
      </c>
      <c r="AM52" s="16">
        <f t="shared" si="11"/>
        <v>9</v>
      </c>
      <c r="AN52" s="166" t="s">
        <v>1297</v>
      </c>
      <c r="AO52" s="16" t="str">
        <f t="shared" si="12"/>
        <v>\</v>
      </c>
      <c r="AP52" s="166" t="s">
        <v>1298</v>
      </c>
      <c r="AQ52" s="16" t="str">
        <f t="shared" si="13"/>
        <v>ABS</v>
      </c>
      <c r="AR52" s="166">
        <v>5</v>
      </c>
      <c r="AS52" s="16">
        <f t="shared" si="14"/>
        <v>5</v>
      </c>
      <c r="AT52" s="166">
        <v>12.5</v>
      </c>
      <c r="AU52" s="16">
        <f t="shared" si="15"/>
        <v>12.5</v>
      </c>
      <c r="AV52" s="166" t="s">
        <v>1298</v>
      </c>
      <c r="AW52" s="16" t="str">
        <f t="shared" si="16"/>
        <v>ABS</v>
      </c>
      <c r="AX52" s="166">
        <v>6.5</v>
      </c>
      <c r="AY52" s="133">
        <f t="shared" si="17"/>
        <v>6.5</v>
      </c>
    </row>
    <row r="53" spans="1:51" ht="18" customHeight="1">
      <c r="A53" s="310"/>
      <c r="B53" s="149">
        <v>38</v>
      </c>
      <c r="C53" s="234" t="s">
        <v>660</v>
      </c>
      <c r="D53" s="234" t="s">
        <v>241</v>
      </c>
      <c r="E53" s="234" t="s">
        <v>294</v>
      </c>
      <c r="F53" s="234" t="s">
        <v>661</v>
      </c>
      <c r="G53" s="234" t="s">
        <v>8</v>
      </c>
      <c r="H53" s="240" t="s">
        <v>505</v>
      </c>
      <c r="I53" s="14">
        <v>11</v>
      </c>
      <c r="J53" s="14">
        <v>10.5</v>
      </c>
      <c r="K53" s="16">
        <f t="shared" si="0"/>
        <v>10.833333333333334</v>
      </c>
      <c r="L53" s="166">
        <v>1</v>
      </c>
      <c r="M53" s="166">
        <v>12</v>
      </c>
      <c r="N53" s="16">
        <f t="shared" si="1"/>
        <v>4.666666666666667</v>
      </c>
      <c r="O53" s="166">
        <v>4</v>
      </c>
      <c r="P53" s="166">
        <v>7.5</v>
      </c>
      <c r="Q53" s="16">
        <f t="shared" si="2"/>
        <v>5.166666666666667</v>
      </c>
      <c r="R53" s="166">
        <v>10</v>
      </c>
      <c r="S53" s="16">
        <f t="shared" si="3"/>
        <v>10</v>
      </c>
      <c r="T53" s="166">
        <v>8</v>
      </c>
      <c r="U53" s="16">
        <f t="shared" si="4"/>
        <v>8</v>
      </c>
      <c r="V53" s="166">
        <v>3</v>
      </c>
      <c r="W53" s="16">
        <f t="shared" si="5"/>
        <v>3</v>
      </c>
      <c r="X53" s="166">
        <v>9</v>
      </c>
      <c r="Y53" s="16">
        <f t="shared" si="6"/>
        <v>9</v>
      </c>
      <c r="Z53" s="166">
        <v>12</v>
      </c>
      <c r="AA53" s="16">
        <f t="shared" si="7"/>
        <v>12</v>
      </c>
      <c r="AB53" s="166">
        <v>4</v>
      </c>
      <c r="AC53" s="16">
        <f t="shared" si="8"/>
        <v>4</v>
      </c>
      <c r="AD53" s="132"/>
      <c r="AE53" s="166">
        <v>4.5</v>
      </c>
      <c r="AF53" s="166">
        <v>13</v>
      </c>
      <c r="AG53" s="16">
        <f t="shared" si="9"/>
        <v>7.333333333333333</v>
      </c>
      <c r="AH53" s="166">
        <v>0</v>
      </c>
      <c r="AI53" s="166">
        <v>11</v>
      </c>
      <c r="AJ53" s="16">
        <f t="shared" si="10"/>
        <v>3.6666666666666665</v>
      </c>
      <c r="AK53" s="166">
        <v>5</v>
      </c>
      <c r="AL53" s="166">
        <v>11.5</v>
      </c>
      <c r="AM53" s="16">
        <f t="shared" si="11"/>
        <v>7.166666666666667</v>
      </c>
      <c r="AN53" s="166">
        <v>4.5</v>
      </c>
      <c r="AO53" s="16">
        <f t="shared" si="12"/>
        <v>4.5</v>
      </c>
      <c r="AP53" s="166">
        <v>5.5</v>
      </c>
      <c r="AQ53" s="16">
        <f t="shared" si="13"/>
        <v>5.5</v>
      </c>
      <c r="AR53" s="166">
        <v>5</v>
      </c>
      <c r="AS53" s="16">
        <f t="shared" si="14"/>
        <v>5</v>
      </c>
      <c r="AT53" s="166">
        <v>8.5</v>
      </c>
      <c r="AU53" s="16">
        <f t="shared" si="15"/>
        <v>8.5</v>
      </c>
      <c r="AV53" s="166">
        <v>5</v>
      </c>
      <c r="AW53" s="16">
        <f t="shared" si="16"/>
        <v>5</v>
      </c>
      <c r="AX53" s="166">
        <v>5.5</v>
      </c>
      <c r="AY53" s="133">
        <f t="shared" si="17"/>
        <v>5.5</v>
      </c>
    </row>
    <row r="54" spans="1:51" ht="18" customHeight="1">
      <c r="A54" s="310"/>
      <c r="B54" s="149">
        <v>39</v>
      </c>
      <c r="C54" s="234" t="s">
        <v>662</v>
      </c>
      <c r="D54" s="234" t="s">
        <v>241</v>
      </c>
      <c r="E54" s="234" t="s">
        <v>70</v>
      </c>
      <c r="F54" s="234" t="s">
        <v>663</v>
      </c>
      <c r="G54" s="234" t="s">
        <v>602</v>
      </c>
      <c r="H54" s="240" t="s">
        <v>505</v>
      </c>
      <c r="I54" s="14">
        <v>11.5</v>
      </c>
      <c r="J54" s="14">
        <v>10</v>
      </c>
      <c r="K54" s="16">
        <f t="shared" si="0"/>
        <v>11</v>
      </c>
      <c r="L54" s="166">
        <v>12.5</v>
      </c>
      <c r="M54" s="166">
        <v>10</v>
      </c>
      <c r="N54" s="16">
        <f t="shared" si="1"/>
        <v>11.666666666666666</v>
      </c>
      <c r="O54" s="166">
        <v>7.5</v>
      </c>
      <c r="P54" s="166">
        <v>8</v>
      </c>
      <c r="Q54" s="16">
        <f t="shared" si="2"/>
        <v>7.666666666666667</v>
      </c>
      <c r="R54" s="166">
        <v>8</v>
      </c>
      <c r="S54" s="16">
        <f t="shared" si="3"/>
        <v>8</v>
      </c>
      <c r="T54" s="166">
        <v>13</v>
      </c>
      <c r="U54" s="16">
        <f t="shared" si="4"/>
        <v>13</v>
      </c>
      <c r="V54" s="166">
        <v>10.5</v>
      </c>
      <c r="W54" s="16">
        <f t="shared" si="5"/>
        <v>10.5</v>
      </c>
      <c r="X54" s="166">
        <v>10</v>
      </c>
      <c r="Y54" s="16">
        <f t="shared" si="6"/>
        <v>10</v>
      </c>
      <c r="Z54" s="166">
        <v>12</v>
      </c>
      <c r="AA54" s="16">
        <f t="shared" si="7"/>
        <v>12</v>
      </c>
      <c r="AB54" s="166">
        <v>6</v>
      </c>
      <c r="AC54" s="16">
        <f t="shared" si="8"/>
        <v>6</v>
      </c>
      <c r="AD54" s="132"/>
      <c r="AE54" s="166">
        <v>12.5</v>
      </c>
      <c r="AF54" s="166">
        <v>12.5</v>
      </c>
      <c r="AG54" s="16">
        <f t="shared" si="9"/>
        <v>12.5</v>
      </c>
      <c r="AH54" s="166">
        <v>11</v>
      </c>
      <c r="AI54" s="166">
        <v>9</v>
      </c>
      <c r="AJ54" s="16">
        <f t="shared" si="10"/>
        <v>10.333333333333334</v>
      </c>
      <c r="AK54" s="166">
        <v>10</v>
      </c>
      <c r="AL54" s="166">
        <v>13.5</v>
      </c>
      <c r="AM54" s="16">
        <f t="shared" si="11"/>
        <v>11.166666666666666</v>
      </c>
      <c r="AN54" s="166">
        <v>7.5</v>
      </c>
      <c r="AO54" s="16">
        <f t="shared" si="12"/>
        <v>7.5</v>
      </c>
      <c r="AP54" s="166">
        <v>11</v>
      </c>
      <c r="AQ54" s="16">
        <f t="shared" si="13"/>
        <v>11</v>
      </c>
      <c r="AR54" s="166">
        <v>8</v>
      </c>
      <c r="AS54" s="16">
        <f t="shared" si="14"/>
        <v>8</v>
      </c>
      <c r="AT54" s="166">
        <v>12</v>
      </c>
      <c r="AU54" s="16">
        <f t="shared" si="15"/>
        <v>12</v>
      </c>
      <c r="AV54" s="166">
        <v>7</v>
      </c>
      <c r="AW54" s="16">
        <f t="shared" si="16"/>
        <v>7</v>
      </c>
      <c r="AX54" s="166">
        <v>9.5</v>
      </c>
      <c r="AY54" s="133">
        <f t="shared" si="17"/>
        <v>9.5</v>
      </c>
    </row>
    <row r="55" spans="1:51" ht="18" customHeight="1">
      <c r="A55" s="310"/>
      <c r="B55" s="149">
        <v>40</v>
      </c>
      <c r="C55" s="234" t="s">
        <v>664</v>
      </c>
      <c r="D55" s="234" t="s">
        <v>665</v>
      </c>
      <c r="E55" s="234" t="s">
        <v>240</v>
      </c>
      <c r="F55" s="234" t="s">
        <v>666</v>
      </c>
      <c r="G55" s="234" t="s">
        <v>5</v>
      </c>
      <c r="H55" s="240" t="s">
        <v>505</v>
      </c>
      <c r="I55" s="14">
        <v>13.5</v>
      </c>
      <c r="J55" s="14">
        <v>14</v>
      </c>
      <c r="K55" s="16">
        <f t="shared" si="0"/>
        <v>13.666666666666666</v>
      </c>
      <c r="L55" s="166">
        <v>9.5</v>
      </c>
      <c r="M55" s="166">
        <v>14</v>
      </c>
      <c r="N55" s="16">
        <f t="shared" si="1"/>
        <v>11</v>
      </c>
      <c r="O55" s="166">
        <v>7.75</v>
      </c>
      <c r="P55" s="166">
        <v>9</v>
      </c>
      <c r="Q55" s="16">
        <f t="shared" si="2"/>
        <v>8.1666666666666661</v>
      </c>
      <c r="R55" s="166">
        <v>13</v>
      </c>
      <c r="S55" s="16">
        <f t="shared" si="3"/>
        <v>13</v>
      </c>
      <c r="T55" s="166">
        <v>14.5</v>
      </c>
      <c r="U55" s="16">
        <f t="shared" si="4"/>
        <v>14.5</v>
      </c>
      <c r="V55" s="166">
        <v>10</v>
      </c>
      <c r="W55" s="16">
        <f t="shared" si="5"/>
        <v>10</v>
      </c>
      <c r="X55" s="166">
        <v>8.5</v>
      </c>
      <c r="Y55" s="16">
        <f t="shared" si="6"/>
        <v>8.5</v>
      </c>
      <c r="Z55" s="166">
        <v>17</v>
      </c>
      <c r="AA55" s="16">
        <f t="shared" si="7"/>
        <v>17</v>
      </c>
      <c r="AB55" s="166">
        <v>7.5</v>
      </c>
      <c r="AC55" s="16">
        <f t="shared" si="8"/>
        <v>7.5</v>
      </c>
      <c r="AD55" s="132"/>
      <c r="AE55" s="166">
        <v>11</v>
      </c>
      <c r="AF55" s="166">
        <v>12</v>
      </c>
      <c r="AG55" s="16">
        <f t="shared" si="9"/>
        <v>11.333333333333334</v>
      </c>
      <c r="AH55" s="166">
        <v>13</v>
      </c>
      <c r="AI55" s="166">
        <v>14.5</v>
      </c>
      <c r="AJ55" s="16">
        <f t="shared" si="10"/>
        <v>13.5</v>
      </c>
      <c r="AK55" s="166">
        <v>9.5</v>
      </c>
      <c r="AL55" s="166">
        <v>13.5</v>
      </c>
      <c r="AM55" s="16">
        <f t="shared" si="11"/>
        <v>10.833333333333334</v>
      </c>
      <c r="AN55" s="166">
        <v>10</v>
      </c>
      <c r="AO55" s="16">
        <f t="shared" si="12"/>
        <v>10</v>
      </c>
      <c r="AP55" s="166">
        <v>9</v>
      </c>
      <c r="AQ55" s="16">
        <f t="shared" si="13"/>
        <v>9</v>
      </c>
      <c r="AR55" s="166">
        <v>14</v>
      </c>
      <c r="AS55" s="16">
        <f t="shared" si="14"/>
        <v>14</v>
      </c>
      <c r="AT55" s="166">
        <v>12</v>
      </c>
      <c r="AU55" s="16">
        <f t="shared" si="15"/>
        <v>12</v>
      </c>
      <c r="AV55" s="166">
        <v>17</v>
      </c>
      <c r="AW55" s="16">
        <f t="shared" si="16"/>
        <v>17</v>
      </c>
      <c r="AX55" s="166">
        <v>13.5</v>
      </c>
      <c r="AY55" s="133">
        <f t="shared" si="17"/>
        <v>13.5</v>
      </c>
    </row>
    <row r="56" spans="1:51" ht="18" customHeight="1">
      <c r="A56" s="310"/>
      <c r="B56" s="149">
        <v>41</v>
      </c>
      <c r="C56" s="234" t="s">
        <v>315</v>
      </c>
      <c r="D56" s="234" t="s">
        <v>318</v>
      </c>
      <c r="E56" s="234" t="s">
        <v>319</v>
      </c>
      <c r="F56" s="234" t="s">
        <v>316</v>
      </c>
      <c r="G56" s="234" t="s">
        <v>317</v>
      </c>
      <c r="H56" s="240" t="s">
        <v>505</v>
      </c>
      <c r="I56" s="14">
        <v>10</v>
      </c>
      <c r="J56" s="14">
        <v>10</v>
      </c>
      <c r="K56" s="16">
        <f t="shared" si="0"/>
        <v>10</v>
      </c>
      <c r="L56" s="166">
        <v>15</v>
      </c>
      <c r="M56" s="166">
        <v>11.5</v>
      </c>
      <c r="N56" s="16">
        <f t="shared" si="1"/>
        <v>13.833333333333334</v>
      </c>
      <c r="O56" s="166">
        <v>15.5</v>
      </c>
      <c r="P56" s="166">
        <v>11.5</v>
      </c>
      <c r="Q56" s="16">
        <f t="shared" si="2"/>
        <v>14.166666666666666</v>
      </c>
      <c r="R56" s="166">
        <v>9</v>
      </c>
      <c r="S56" s="16">
        <f t="shared" si="3"/>
        <v>9</v>
      </c>
      <c r="T56" s="166">
        <v>10</v>
      </c>
      <c r="U56" s="16">
        <f t="shared" si="4"/>
        <v>10</v>
      </c>
      <c r="V56" s="166">
        <v>12</v>
      </c>
      <c r="W56" s="16">
        <f t="shared" si="5"/>
        <v>12</v>
      </c>
      <c r="X56" s="166">
        <v>11</v>
      </c>
      <c r="Y56" s="16">
        <f t="shared" si="6"/>
        <v>11</v>
      </c>
      <c r="Z56" s="166">
        <v>4</v>
      </c>
      <c r="AA56" s="16">
        <f t="shared" si="7"/>
        <v>4</v>
      </c>
      <c r="AB56" s="166">
        <v>13.5</v>
      </c>
      <c r="AC56" s="16">
        <f t="shared" si="8"/>
        <v>13.5</v>
      </c>
      <c r="AD56" s="132"/>
      <c r="AE56" s="166">
        <v>6.5</v>
      </c>
      <c r="AF56" s="166">
        <v>10.5</v>
      </c>
      <c r="AG56" s="16">
        <f t="shared" si="9"/>
        <v>7.833333333333333</v>
      </c>
      <c r="AH56" s="166">
        <v>11.5</v>
      </c>
      <c r="AI56" s="166">
        <v>11</v>
      </c>
      <c r="AJ56" s="16">
        <f t="shared" si="10"/>
        <v>11.333333333333334</v>
      </c>
      <c r="AK56" s="166">
        <v>12.83</v>
      </c>
      <c r="AL56" s="166">
        <v>12.83</v>
      </c>
      <c r="AM56" s="16">
        <f t="shared" si="11"/>
        <v>12.83</v>
      </c>
      <c r="AN56" s="166">
        <v>6</v>
      </c>
      <c r="AO56" s="16">
        <f t="shared" si="12"/>
        <v>6</v>
      </c>
      <c r="AP56" s="166">
        <v>6.5</v>
      </c>
      <c r="AQ56" s="16">
        <f t="shared" si="13"/>
        <v>6.5</v>
      </c>
      <c r="AR56" s="166">
        <v>7.5</v>
      </c>
      <c r="AS56" s="16">
        <f t="shared" si="14"/>
        <v>7.5</v>
      </c>
      <c r="AT56" s="166">
        <v>8.5</v>
      </c>
      <c r="AU56" s="16">
        <f t="shared" si="15"/>
        <v>8.5</v>
      </c>
      <c r="AV56" s="166">
        <v>14.5</v>
      </c>
      <c r="AW56" s="16">
        <f t="shared" si="16"/>
        <v>14.5</v>
      </c>
      <c r="AX56" s="166">
        <v>12.5</v>
      </c>
      <c r="AY56" s="133">
        <f t="shared" si="17"/>
        <v>12.5</v>
      </c>
    </row>
    <row r="57" spans="1:51" ht="18" customHeight="1">
      <c r="A57" s="310"/>
      <c r="B57" s="149">
        <v>42</v>
      </c>
      <c r="C57" s="234" t="s">
        <v>667</v>
      </c>
      <c r="D57" s="234" t="s">
        <v>322</v>
      </c>
      <c r="E57" s="234" t="s">
        <v>668</v>
      </c>
      <c r="F57" s="234" t="s">
        <v>669</v>
      </c>
      <c r="G57" s="234" t="s">
        <v>302</v>
      </c>
      <c r="H57" s="240" t="s">
        <v>505</v>
      </c>
      <c r="I57" s="14">
        <v>11.5</v>
      </c>
      <c r="J57" s="14">
        <v>13.5</v>
      </c>
      <c r="K57" s="16">
        <f t="shared" si="0"/>
        <v>12.166666666666666</v>
      </c>
      <c r="L57" s="166">
        <v>4</v>
      </c>
      <c r="M57" s="166">
        <v>12.5</v>
      </c>
      <c r="N57" s="16">
        <f t="shared" si="1"/>
        <v>6.833333333333333</v>
      </c>
      <c r="O57" s="166">
        <v>11.5</v>
      </c>
      <c r="P57" s="166">
        <v>10</v>
      </c>
      <c r="Q57" s="16">
        <f t="shared" si="2"/>
        <v>11</v>
      </c>
      <c r="R57" s="166">
        <v>10</v>
      </c>
      <c r="S57" s="16">
        <f t="shared" si="3"/>
        <v>10</v>
      </c>
      <c r="T57" s="166">
        <v>9</v>
      </c>
      <c r="U57" s="16">
        <f t="shared" si="4"/>
        <v>9</v>
      </c>
      <c r="V57" s="166">
        <v>7.5</v>
      </c>
      <c r="W57" s="16">
        <f t="shared" si="5"/>
        <v>7.5</v>
      </c>
      <c r="X57" s="166">
        <v>2.5</v>
      </c>
      <c r="Y57" s="16">
        <f t="shared" si="6"/>
        <v>2.5</v>
      </c>
      <c r="Z57" s="166">
        <v>15</v>
      </c>
      <c r="AA57" s="16">
        <f t="shared" si="7"/>
        <v>15</v>
      </c>
      <c r="AB57" s="166">
        <v>5</v>
      </c>
      <c r="AC57" s="16">
        <f t="shared" si="8"/>
        <v>5</v>
      </c>
      <c r="AD57" s="132"/>
      <c r="AE57" s="166">
        <v>13</v>
      </c>
      <c r="AF57" s="166">
        <v>9</v>
      </c>
      <c r="AG57" s="16">
        <f t="shared" si="9"/>
        <v>11.666666666666666</v>
      </c>
      <c r="AH57" s="166">
        <v>12.5</v>
      </c>
      <c r="AI57" s="166">
        <v>14.5</v>
      </c>
      <c r="AJ57" s="16">
        <f t="shared" si="10"/>
        <v>13.166666666666666</v>
      </c>
      <c r="AK57" s="166">
        <v>8</v>
      </c>
      <c r="AL57" s="166">
        <v>12.5</v>
      </c>
      <c r="AM57" s="16">
        <f t="shared" si="11"/>
        <v>9.5</v>
      </c>
      <c r="AN57" s="166">
        <v>6.5</v>
      </c>
      <c r="AO57" s="16">
        <f t="shared" si="12"/>
        <v>6.5</v>
      </c>
      <c r="AP57" s="166">
        <v>12</v>
      </c>
      <c r="AQ57" s="16">
        <f t="shared" si="13"/>
        <v>12</v>
      </c>
      <c r="AR57" s="166">
        <v>10</v>
      </c>
      <c r="AS57" s="16">
        <f t="shared" si="14"/>
        <v>10</v>
      </c>
      <c r="AT57" s="166">
        <v>12</v>
      </c>
      <c r="AU57" s="16">
        <f t="shared" si="15"/>
        <v>12</v>
      </c>
      <c r="AV57" s="166">
        <v>12.5</v>
      </c>
      <c r="AW57" s="16">
        <f t="shared" si="16"/>
        <v>12.5</v>
      </c>
      <c r="AX57" s="166">
        <v>11</v>
      </c>
      <c r="AY57" s="133">
        <f t="shared" si="17"/>
        <v>11</v>
      </c>
    </row>
    <row r="58" spans="1:51" ht="18" customHeight="1">
      <c r="A58" s="310"/>
      <c r="B58" s="149">
        <v>43</v>
      </c>
      <c r="C58" s="234" t="s">
        <v>320</v>
      </c>
      <c r="D58" s="234" t="s">
        <v>322</v>
      </c>
      <c r="E58" s="234" t="s">
        <v>323</v>
      </c>
      <c r="F58" s="234" t="s">
        <v>321</v>
      </c>
      <c r="G58" s="234" t="s">
        <v>8</v>
      </c>
      <c r="H58" s="240" t="s">
        <v>505</v>
      </c>
      <c r="I58" s="14">
        <v>8</v>
      </c>
      <c r="J58" s="14">
        <v>11.5</v>
      </c>
      <c r="K58" s="16">
        <f t="shared" si="0"/>
        <v>9.1666666666666661</v>
      </c>
      <c r="L58" s="166">
        <v>6</v>
      </c>
      <c r="M58" s="166">
        <v>10</v>
      </c>
      <c r="N58" s="16">
        <f t="shared" si="1"/>
        <v>7.333333333333333</v>
      </c>
      <c r="O58" s="166">
        <v>16.5</v>
      </c>
      <c r="P58" s="166">
        <v>9.5</v>
      </c>
      <c r="Q58" s="16">
        <f t="shared" si="2"/>
        <v>14.166666666666666</v>
      </c>
      <c r="R58" s="166">
        <v>13</v>
      </c>
      <c r="S58" s="16">
        <f t="shared" si="3"/>
        <v>13</v>
      </c>
      <c r="T58" s="166">
        <v>11.5</v>
      </c>
      <c r="U58" s="16">
        <f t="shared" si="4"/>
        <v>11.5</v>
      </c>
      <c r="V58" s="166">
        <v>10</v>
      </c>
      <c r="W58" s="16">
        <f t="shared" si="5"/>
        <v>10</v>
      </c>
      <c r="X58" s="166">
        <v>11</v>
      </c>
      <c r="Y58" s="16">
        <f t="shared" si="6"/>
        <v>11</v>
      </c>
      <c r="Z58" s="166">
        <v>6.5</v>
      </c>
      <c r="AA58" s="16">
        <f t="shared" si="7"/>
        <v>6.5</v>
      </c>
      <c r="AB58" s="166">
        <v>11</v>
      </c>
      <c r="AC58" s="16">
        <f t="shared" si="8"/>
        <v>11</v>
      </c>
      <c r="AD58" s="132"/>
      <c r="AE58" s="166">
        <v>8.5</v>
      </c>
      <c r="AF58" s="166">
        <v>10</v>
      </c>
      <c r="AG58" s="16">
        <f t="shared" si="9"/>
        <v>9</v>
      </c>
      <c r="AH58" s="166">
        <v>11.5</v>
      </c>
      <c r="AI58" s="166">
        <v>12</v>
      </c>
      <c r="AJ58" s="16">
        <f t="shared" si="10"/>
        <v>11.666666666666666</v>
      </c>
      <c r="AK58" s="166">
        <v>10.83</v>
      </c>
      <c r="AL58" s="166">
        <v>10.83</v>
      </c>
      <c r="AM58" s="16">
        <f t="shared" si="11"/>
        <v>10.83</v>
      </c>
      <c r="AN58" s="166">
        <v>7.5</v>
      </c>
      <c r="AO58" s="16">
        <f t="shared" si="12"/>
        <v>7.5</v>
      </c>
      <c r="AP58" s="166">
        <v>8</v>
      </c>
      <c r="AQ58" s="16">
        <f t="shared" si="13"/>
        <v>8</v>
      </c>
      <c r="AR58" s="166">
        <v>10</v>
      </c>
      <c r="AS58" s="16">
        <f t="shared" si="14"/>
        <v>10</v>
      </c>
      <c r="AT58" s="166">
        <v>8</v>
      </c>
      <c r="AU58" s="16">
        <f t="shared" si="15"/>
        <v>8</v>
      </c>
      <c r="AV58" s="166">
        <v>11.5</v>
      </c>
      <c r="AW58" s="16">
        <f t="shared" si="16"/>
        <v>11.5</v>
      </c>
      <c r="AX58" s="166">
        <v>13</v>
      </c>
      <c r="AY58" s="133">
        <f t="shared" si="17"/>
        <v>13</v>
      </c>
    </row>
    <row r="59" spans="1:51" ht="18" customHeight="1">
      <c r="A59" s="310"/>
      <c r="B59" s="149">
        <v>44</v>
      </c>
      <c r="C59" s="234" t="s">
        <v>670</v>
      </c>
      <c r="D59" s="234" t="s">
        <v>671</v>
      </c>
      <c r="E59" s="234" t="s">
        <v>672</v>
      </c>
      <c r="F59" s="234" t="s">
        <v>673</v>
      </c>
      <c r="G59" s="234" t="s">
        <v>244</v>
      </c>
      <c r="H59" s="240" t="s">
        <v>505</v>
      </c>
      <c r="I59" s="14">
        <v>10.5</v>
      </c>
      <c r="J59" s="14">
        <v>12.5</v>
      </c>
      <c r="K59" s="16">
        <f t="shared" si="0"/>
        <v>11.166666666666666</v>
      </c>
      <c r="L59" s="166">
        <v>9.5</v>
      </c>
      <c r="M59" s="166">
        <v>10</v>
      </c>
      <c r="N59" s="16">
        <f t="shared" si="1"/>
        <v>9.6666666666666661</v>
      </c>
      <c r="O59" s="166">
        <v>4.5</v>
      </c>
      <c r="P59" s="166">
        <v>10.5</v>
      </c>
      <c r="Q59" s="16">
        <f t="shared" si="2"/>
        <v>6.5</v>
      </c>
      <c r="R59" s="166">
        <v>7</v>
      </c>
      <c r="S59" s="16">
        <f t="shared" si="3"/>
        <v>7</v>
      </c>
      <c r="T59" s="166">
        <v>5</v>
      </c>
      <c r="U59" s="16">
        <f t="shared" si="4"/>
        <v>5</v>
      </c>
      <c r="V59" s="166">
        <v>8.5</v>
      </c>
      <c r="W59" s="16">
        <f t="shared" si="5"/>
        <v>8.5</v>
      </c>
      <c r="X59" s="166">
        <v>5</v>
      </c>
      <c r="Y59" s="16">
        <f t="shared" si="6"/>
        <v>5</v>
      </c>
      <c r="Z59" s="166">
        <v>14</v>
      </c>
      <c r="AA59" s="16">
        <f t="shared" si="7"/>
        <v>14</v>
      </c>
      <c r="AB59" s="166">
        <v>1</v>
      </c>
      <c r="AC59" s="16">
        <f t="shared" si="8"/>
        <v>1</v>
      </c>
      <c r="AD59" s="132"/>
      <c r="AE59" s="166">
        <v>12.5</v>
      </c>
      <c r="AF59" s="166">
        <v>12</v>
      </c>
      <c r="AG59" s="16">
        <f t="shared" si="9"/>
        <v>12.333333333333334</v>
      </c>
      <c r="AH59" s="166">
        <v>11</v>
      </c>
      <c r="AI59" s="166">
        <v>14</v>
      </c>
      <c r="AJ59" s="16">
        <f t="shared" si="10"/>
        <v>12</v>
      </c>
      <c r="AK59" s="166">
        <v>9.5</v>
      </c>
      <c r="AL59" s="166">
        <v>11.5</v>
      </c>
      <c r="AM59" s="16">
        <f t="shared" si="11"/>
        <v>10.166666666666666</v>
      </c>
      <c r="AN59" s="166">
        <v>7.5</v>
      </c>
      <c r="AO59" s="16">
        <f t="shared" si="12"/>
        <v>7.5</v>
      </c>
      <c r="AP59" s="166">
        <v>12</v>
      </c>
      <c r="AQ59" s="16">
        <f t="shared" si="13"/>
        <v>12</v>
      </c>
      <c r="AR59" s="166">
        <v>7.5</v>
      </c>
      <c r="AS59" s="16">
        <f t="shared" si="14"/>
        <v>7.5</v>
      </c>
      <c r="AT59" s="166">
        <v>13</v>
      </c>
      <c r="AU59" s="16">
        <f t="shared" si="15"/>
        <v>13</v>
      </c>
      <c r="AV59" s="166">
        <v>15.5</v>
      </c>
      <c r="AW59" s="16">
        <f t="shared" si="16"/>
        <v>15.5</v>
      </c>
      <c r="AX59" s="166">
        <v>12</v>
      </c>
      <c r="AY59" s="133">
        <f t="shared" si="17"/>
        <v>12</v>
      </c>
    </row>
    <row r="60" spans="1:51" ht="18" customHeight="1">
      <c r="A60" s="310"/>
      <c r="B60" s="149">
        <v>45</v>
      </c>
      <c r="C60" s="234" t="s">
        <v>674</v>
      </c>
      <c r="D60" s="234" t="s">
        <v>675</v>
      </c>
      <c r="E60" s="234" t="s">
        <v>42</v>
      </c>
      <c r="F60" s="234" t="s">
        <v>676</v>
      </c>
      <c r="G60" s="234" t="s">
        <v>5</v>
      </c>
      <c r="H60" s="240" t="s">
        <v>505</v>
      </c>
      <c r="I60" s="14">
        <v>12</v>
      </c>
      <c r="J60" s="14">
        <v>12</v>
      </c>
      <c r="K60" s="16">
        <f t="shared" si="0"/>
        <v>12</v>
      </c>
      <c r="L60" s="166">
        <v>1.5</v>
      </c>
      <c r="M60" s="166">
        <v>12</v>
      </c>
      <c r="N60" s="16">
        <f t="shared" si="1"/>
        <v>5</v>
      </c>
      <c r="O60" s="166">
        <v>9.5</v>
      </c>
      <c r="P60" s="166">
        <v>10</v>
      </c>
      <c r="Q60" s="16">
        <f t="shared" si="2"/>
        <v>9.6666666666666661</v>
      </c>
      <c r="R60" s="166">
        <v>11</v>
      </c>
      <c r="S60" s="16">
        <f t="shared" si="3"/>
        <v>11</v>
      </c>
      <c r="T60" s="166">
        <v>10</v>
      </c>
      <c r="U60" s="16">
        <f t="shared" si="4"/>
        <v>10</v>
      </c>
      <c r="V60" s="166">
        <v>10.5</v>
      </c>
      <c r="W60" s="16">
        <f t="shared" si="5"/>
        <v>10.5</v>
      </c>
      <c r="X60" s="166">
        <v>4.5</v>
      </c>
      <c r="Y60" s="16">
        <f t="shared" si="6"/>
        <v>4.5</v>
      </c>
      <c r="Z60" s="166">
        <v>1</v>
      </c>
      <c r="AA60" s="16">
        <f t="shared" si="7"/>
        <v>1</v>
      </c>
      <c r="AB60" s="166">
        <v>5</v>
      </c>
      <c r="AC60" s="16">
        <f t="shared" si="8"/>
        <v>5</v>
      </c>
      <c r="AD60" s="132"/>
      <c r="AE60" s="166">
        <v>5.5</v>
      </c>
      <c r="AF60" s="166">
        <v>10.5</v>
      </c>
      <c r="AG60" s="16">
        <f t="shared" si="9"/>
        <v>7.166666666666667</v>
      </c>
      <c r="AH60" s="166">
        <v>4.5</v>
      </c>
      <c r="AI60" s="166">
        <v>11.5</v>
      </c>
      <c r="AJ60" s="16">
        <f t="shared" si="10"/>
        <v>6.833333333333333</v>
      </c>
      <c r="AK60" s="166">
        <v>7.5</v>
      </c>
      <c r="AL60" s="166">
        <v>12.5</v>
      </c>
      <c r="AM60" s="16">
        <f t="shared" si="11"/>
        <v>9.1666666666666661</v>
      </c>
      <c r="AN60" s="166">
        <v>8</v>
      </c>
      <c r="AO60" s="16">
        <f t="shared" si="12"/>
        <v>8</v>
      </c>
      <c r="AP60" s="166">
        <v>7</v>
      </c>
      <c r="AQ60" s="16">
        <f t="shared" si="13"/>
        <v>7</v>
      </c>
      <c r="AR60" s="166">
        <v>0.5</v>
      </c>
      <c r="AS60" s="16">
        <f t="shared" si="14"/>
        <v>0.5</v>
      </c>
      <c r="AT60" s="166">
        <v>10</v>
      </c>
      <c r="AU60" s="16">
        <f t="shared" si="15"/>
        <v>10</v>
      </c>
      <c r="AV60" s="166">
        <v>5.5</v>
      </c>
      <c r="AW60" s="16">
        <f t="shared" si="16"/>
        <v>5.5</v>
      </c>
      <c r="AX60" s="166">
        <v>1</v>
      </c>
      <c r="AY60" s="133">
        <f t="shared" si="17"/>
        <v>1</v>
      </c>
    </row>
    <row r="61" spans="1:51" ht="18" customHeight="1">
      <c r="A61" s="310"/>
      <c r="B61" s="149">
        <v>46</v>
      </c>
      <c r="C61" s="234" t="s">
        <v>677</v>
      </c>
      <c r="D61" s="234" t="s">
        <v>242</v>
      </c>
      <c r="E61" s="234" t="s">
        <v>334</v>
      </c>
      <c r="F61" s="234" t="s">
        <v>678</v>
      </c>
      <c r="G61" s="234" t="s">
        <v>45</v>
      </c>
      <c r="H61" s="240" t="s">
        <v>505</v>
      </c>
      <c r="I61" s="14">
        <v>7.5</v>
      </c>
      <c r="J61" s="14">
        <v>11</v>
      </c>
      <c r="K61" s="16">
        <f t="shared" si="0"/>
        <v>8.6666666666666661</v>
      </c>
      <c r="L61" s="166">
        <v>11.5</v>
      </c>
      <c r="M61" s="166">
        <v>10.5</v>
      </c>
      <c r="N61" s="16">
        <f t="shared" si="1"/>
        <v>11.166666666666666</v>
      </c>
      <c r="O61" s="166">
        <v>4.25</v>
      </c>
      <c r="P61" s="166">
        <v>11</v>
      </c>
      <c r="Q61" s="16">
        <f t="shared" si="2"/>
        <v>6.5</v>
      </c>
      <c r="R61" s="166">
        <v>8</v>
      </c>
      <c r="S61" s="16">
        <f t="shared" si="3"/>
        <v>8</v>
      </c>
      <c r="T61" s="166">
        <v>9</v>
      </c>
      <c r="U61" s="16">
        <f t="shared" si="4"/>
        <v>9</v>
      </c>
      <c r="V61" s="166" t="s">
        <v>1298</v>
      </c>
      <c r="W61" s="16" t="str">
        <f t="shared" si="5"/>
        <v>ABS</v>
      </c>
      <c r="X61" s="166">
        <v>2.5</v>
      </c>
      <c r="Y61" s="16">
        <f t="shared" si="6"/>
        <v>2.5</v>
      </c>
      <c r="Z61" s="166">
        <v>4</v>
      </c>
      <c r="AA61" s="16">
        <f t="shared" si="7"/>
        <v>4</v>
      </c>
      <c r="AB61" s="166">
        <v>5.5</v>
      </c>
      <c r="AC61" s="16">
        <f t="shared" si="8"/>
        <v>5.5</v>
      </c>
      <c r="AD61" s="132"/>
      <c r="AE61" s="166">
        <v>11.5</v>
      </c>
      <c r="AF61" s="166">
        <v>8.5</v>
      </c>
      <c r="AG61" s="16">
        <f t="shared" si="9"/>
        <v>10.5</v>
      </c>
      <c r="AH61" s="166" t="s">
        <v>1298</v>
      </c>
      <c r="AI61" s="166">
        <v>11.5</v>
      </c>
      <c r="AJ61" s="16" t="e">
        <f t="shared" si="10"/>
        <v>#VALUE!</v>
      </c>
      <c r="AK61" s="166" t="s">
        <v>1298</v>
      </c>
      <c r="AL61" s="166">
        <v>11</v>
      </c>
      <c r="AM61" s="16" t="e">
        <f t="shared" si="11"/>
        <v>#VALUE!</v>
      </c>
      <c r="AN61" s="166" t="s">
        <v>1297</v>
      </c>
      <c r="AO61" s="16" t="str">
        <f t="shared" si="12"/>
        <v>\</v>
      </c>
      <c r="AP61" s="166">
        <v>10</v>
      </c>
      <c r="AQ61" s="16">
        <f t="shared" si="13"/>
        <v>10</v>
      </c>
      <c r="AR61" s="166">
        <v>3.5</v>
      </c>
      <c r="AS61" s="16">
        <f t="shared" si="14"/>
        <v>3.5</v>
      </c>
      <c r="AT61" s="166">
        <v>11.5</v>
      </c>
      <c r="AU61" s="16">
        <f t="shared" si="15"/>
        <v>11.5</v>
      </c>
      <c r="AV61" s="166">
        <v>10</v>
      </c>
      <c r="AW61" s="16">
        <f t="shared" si="16"/>
        <v>10</v>
      </c>
      <c r="AX61" s="166">
        <v>4</v>
      </c>
      <c r="AY61" s="133">
        <f t="shared" si="17"/>
        <v>4</v>
      </c>
    </row>
    <row r="62" spans="1:51" ht="18" customHeight="1">
      <c r="A62" s="310"/>
      <c r="B62" s="149">
        <v>47</v>
      </c>
      <c r="C62" s="234" t="s">
        <v>679</v>
      </c>
      <c r="D62" s="234" t="s">
        <v>242</v>
      </c>
      <c r="E62" s="234" t="s">
        <v>680</v>
      </c>
      <c r="F62" s="234" t="s">
        <v>681</v>
      </c>
      <c r="G62" s="234" t="s">
        <v>5</v>
      </c>
      <c r="H62" s="240" t="s">
        <v>505</v>
      </c>
      <c r="I62" s="14">
        <v>11</v>
      </c>
      <c r="J62" s="14">
        <v>11.5</v>
      </c>
      <c r="K62" s="16">
        <f t="shared" si="0"/>
        <v>11.166666666666666</v>
      </c>
      <c r="L62" s="166">
        <v>11.5</v>
      </c>
      <c r="M62" s="166">
        <v>12</v>
      </c>
      <c r="N62" s="16">
        <f t="shared" si="1"/>
        <v>11.666666666666666</v>
      </c>
      <c r="O62" s="166">
        <v>3</v>
      </c>
      <c r="P62" s="166">
        <v>9.5</v>
      </c>
      <c r="Q62" s="16">
        <f t="shared" si="2"/>
        <v>5.166666666666667</v>
      </c>
      <c r="R62" s="166">
        <v>8</v>
      </c>
      <c r="S62" s="16">
        <f t="shared" si="3"/>
        <v>8</v>
      </c>
      <c r="T62" s="166">
        <v>10.5</v>
      </c>
      <c r="U62" s="16">
        <f t="shared" si="4"/>
        <v>10.5</v>
      </c>
      <c r="V62" s="166">
        <v>7.5</v>
      </c>
      <c r="W62" s="16">
        <f t="shared" si="5"/>
        <v>7.5</v>
      </c>
      <c r="X62" s="166">
        <v>3</v>
      </c>
      <c r="Y62" s="16">
        <f t="shared" si="6"/>
        <v>3</v>
      </c>
      <c r="Z62" s="166">
        <v>8</v>
      </c>
      <c r="AA62" s="16">
        <f t="shared" si="7"/>
        <v>8</v>
      </c>
      <c r="AB62" s="166">
        <v>5.5</v>
      </c>
      <c r="AC62" s="16">
        <f t="shared" si="8"/>
        <v>5.5</v>
      </c>
      <c r="AD62" s="132"/>
      <c r="AE62" s="166">
        <v>8.5</v>
      </c>
      <c r="AF62" s="166">
        <v>9.5</v>
      </c>
      <c r="AG62" s="16">
        <f t="shared" si="9"/>
        <v>8.8333333333333339</v>
      </c>
      <c r="AH62" s="166">
        <v>8</v>
      </c>
      <c r="AI62" s="166">
        <v>14.5</v>
      </c>
      <c r="AJ62" s="16">
        <f t="shared" si="10"/>
        <v>10.166666666666666</v>
      </c>
      <c r="AK62" s="166">
        <v>3</v>
      </c>
      <c r="AL62" s="166">
        <v>12.5</v>
      </c>
      <c r="AM62" s="16">
        <f t="shared" si="11"/>
        <v>6.166666666666667</v>
      </c>
      <c r="AN62" s="166">
        <v>7</v>
      </c>
      <c r="AO62" s="16">
        <f t="shared" si="12"/>
        <v>7</v>
      </c>
      <c r="AP62" s="166">
        <v>10</v>
      </c>
      <c r="AQ62" s="16">
        <f t="shared" si="13"/>
        <v>10</v>
      </c>
      <c r="AR62" s="166">
        <v>11.5</v>
      </c>
      <c r="AS62" s="16">
        <f t="shared" si="14"/>
        <v>11.5</v>
      </c>
      <c r="AT62" s="166">
        <v>12</v>
      </c>
      <c r="AU62" s="16">
        <f t="shared" si="15"/>
        <v>12</v>
      </c>
      <c r="AV62" s="166">
        <v>13</v>
      </c>
      <c r="AW62" s="16">
        <f t="shared" si="16"/>
        <v>13</v>
      </c>
      <c r="AX62" s="166">
        <v>8</v>
      </c>
      <c r="AY62" s="133">
        <f t="shared" si="17"/>
        <v>8</v>
      </c>
    </row>
    <row r="63" spans="1:51" ht="18" customHeight="1">
      <c r="A63" s="310"/>
      <c r="B63" s="149">
        <v>48</v>
      </c>
      <c r="C63" s="234" t="s">
        <v>682</v>
      </c>
      <c r="D63" s="234" t="s">
        <v>683</v>
      </c>
      <c r="E63" s="234" t="s">
        <v>251</v>
      </c>
      <c r="F63" s="234" t="s">
        <v>684</v>
      </c>
      <c r="G63" s="234" t="s">
        <v>685</v>
      </c>
      <c r="H63" s="240" t="s">
        <v>505</v>
      </c>
      <c r="I63" s="14">
        <v>9</v>
      </c>
      <c r="J63" s="14">
        <v>11</v>
      </c>
      <c r="K63" s="16">
        <f t="shared" si="0"/>
        <v>9.6666666666666661</v>
      </c>
      <c r="L63" s="166">
        <v>9.5</v>
      </c>
      <c r="M63" s="166">
        <v>12</v>
      </c>
      <c r="N63" s="16">
        <f t="shared" si="1"/>
        <v>10.333333333333334</v>
      </c>
      <c r="O63" s="166">
        <v>15</v>
      </c>
      <c r="P63" s="166">
        <v>6.5</v>
      </c>
      <c r="Q63" s="16">
        <f t="shared" si="2"/>
        <v>12.166666666666666</v>
      </c>
      <c r="R63" s="166">
        <v>10</v>
      </c>
      <c r="S63" s="16">
        <f t="shared" si="3"/>
        <v>10</v>
      </c>
      <c r="T63" s="166">
        <v>3</v>
      </c>
      <c r="U63" s="16">
        <f t="shared" si="4"/>
        <v>3</v>
      </c>
      <c r="V63" s="166">
        <v>9</v>
      </c>
      <c r="W63" s="16">
        <f t="shared" si="5"/>
        <v>9</v>
      </c>
      <c r="X63" s="166">
        <v>3</v>
      </c>
      <c r="Y63" s="16">
        <f t="shared" si="6"/>
        <v>3</v>
      </c>
      <c r="Z63" s="166">
        <v>5.5</v>
      </c>
      <c r="AA63" s="16">
        <f t="shared" si="7"/>
        <v>5.5</v>
      </c>
      <c r="AB63" s="166">
        <v>6</v>
      </c>
      <c r="AC63" s="16">
        <f t="shared" si="8"/>
        <v>6</v>
      </c>
      <c r="AD63" s="132"/>
      <c r="AE63" s="166">
        <v>4.5</v>
      </c>
      <c r="AF63" s="166">
        <v>10.5</v>
      </c>
      <c r="AG63" s="16">
        <f t="shared" si="9"/>
        <v>6.5</v>
      </c>
      <c r="AH63" s="166">
        <v>13.5</v>
      </c>
      <c r="AI63" s="166">
        <v>10.5</v>
      </c>
      <c r="AJ63" s="16">
        <f t="shared" si="10"/>
        <v>12.5</v>
      </c>
      <c r="AK63" s="166">
        <v>12</v>
      </c>
      <c r="AL63" s="166">
        <v>11.5</v>
      </c>
      <c r="AM63" s="16">
        <f t="shared" si="11"/>
        <v>11.833333333333334</v>
      </c>
      <c r="AN63" s="166">
        <v>8</v>
      </c>
      <c r="AO63" s="16">
        <f t="shared" si="12"/>
        <v>8</v>
      </c>
      <c r="AP63" s="166">
        <v>9</v>
      </c>
      <c r="AQ63" s="16">
        <f t="shared" si="13"/>
        <v>9</v>
      </c>
      <c r="AR63" s="166">
        <v>5</v>
      </c>
      <c r="AS63" s="16">
        <f t="shared" si="14"/>
        <v>5</v>
      </c>
      <c r="AT63" s="166">
        <v>14.5</v>
      </c>
      <c r="AU63" s="16">
        <f t="shared" si="15"/>
        <v>14.5</v>
      </c>
      <c r="AV63" s="166">
        <v>13.5</v>
      </c>
      <c r="AW63" s="16">
        <f t="shared" si="16"/>
        <v>13.5</v>
      </c>
      <c r="AX63" s="166">
        <v>10</v>
      </c>
      <c r="AY63" s="133">
        <f t="shared" si="17"/>
        <v>10</v>
      </c>
    </row>
    <row r="64" spans="1:51" ht="18" customHeight="1">
      <c r="A64" s="310"/>
      <c r="B64" s="149">
        <v>49</v>
      </c>
      <c r="C64" s="234" t="s">
        <v>686</v>
      </c>
      <c r="D64" s="234" t="s">
        <v>687</v>
      </c>
      <c r="E64" s="234" t="s">
        <v>688</v>
      </c>
      <c r="F64" s="234" t="s">
        <v>689</v>
      </c>
      <c r="G64" s="234" t="s">
        <v>690</v>
      </c>
      <c r="H64" s="240" t="s">
        <v>505</v>
      </c>
      <c r="I64" s="14">
        <v>10</v>
      </c>
      <c r="J64" s="14">
        <v>12</v>
      </c>
      <c r="K64" s="16">
        <f t="shared" si="0"/>
        <v>10.666666666666666</v>
      </c>
      <c r="L64" s="166">
        <v>2</v>
      </c>
      <c r="M64" s="166">
        <v>10.5</v>
      </c>
      <c r="N64" s="16">
        <f t="shared" si="1"/>
        <v>4.833333333333333</v>
      </c>
      <c r="O64" s="166">
        <v>9</v>
      </c>
      <c r="P64" s="166">
        <v>7</v>
      </c>
      <c r="Q64" s="16">
        <f t="shared" si="2"/>
        <v>8.3333333333333339</v>
      </c>
      <c r="R64" s="166">
        <v>5</v>
      </c>
      <c r="S64" s="16">
        <f t="shared" si="3"/>
        <v>5</v>
      </c>
      <c r="T64" s="166">
        <v>7.5</v>
      </c>
      <c r="U64" s="16">
        <f t="shared" si="4"/>
        <v>7.5</v>
      </c>
      <c r="V64" s="166">
        <v>7</v>
      </c>
      <c r="W64" s="16">
        <f t="shared" si="5"/>
        <v>7</v>
      </c>
      <c r="X64" s="166">
        <v>1</v>
      </c>
      <c r="Y64" s="16">
        <f t="shared" si="6"/>
        <v>1</v>
      </c>
      <c r="Z64" s="166">
        <v>7.5</v>
      </c>
      <c r="AA64" s="16">
        <f t="shared" si="7"/>
        <v>7.5</v>
      </c>
      <c r="AB64" s="166">
        <v>3.5</v>
      </c>
      <c r="AC64" s="16">
        <f t="shared" si="8"/>
        <v>3.5</v>
      </c>
      <c r="AD64" s="132"/>
      <c r="AE64" s="166">
        <v>8.5</v>
      </c>
      <c r="AF64" s="166">
        <v>10</v>
      </c>
      <c r="AG64" s="16">
        <f t="shared" si="9"/>
        <v>9</v>
      </c>
      <c r="AH64" s="166">
        <v>9</v>
      </c>
      <c r="AI64" s="166">
        <v>13.5</v>
      </c>
      <c r="AJ64" s="16">
        <f t="shared" si="10"/>
        <v>10.5</v>
      </c>
      <c r="AK64" s="166">
        <v>8.5</v>
      </c>
      <c r="AL64" s="166">
        <v>11.5</v>
      </c>
      <c r="AM64" s="16">
        <f t="shared" si="11"/>
        <v>9.5</v>
      </c>
      <c r="AN64" s="166">
        <v>8.5</v>
      </c>
      <c r="AO64" s="16">
        <f t="shared" si="12"/>
        <v>8.5</v>
      </c>
      <c r="AP64" s="166">
        <v>9.5</v>
      </c>
      <c r="AQ64" s="16">
        <f t="shared" si="13"/>
        <v>9.5</v>
      </c>
      <c r="AR64" s="166">
        <v>3</v>
      </c>
      <c r="AS64" s="16">
        <f t="shared" si="14"/>
        <v>3</v>
      </c>
      <c r="AT64" s="166">
        <v>10.5</v>
      </c>
      <c r="AU64" s="16">
        <f t="shared" si="15"/>
        <v>10.5</v>
      </c>
      <c r="AV64" s="166">
        <v>6</v>
      </c>
      <c r="AW64" s="16">
        <f t="shared" si="16"/>
        <v>6</v>
      </c>
      <c r="AX64" s="166">
        <v>6.5</v>
      </c>
      <c r="AY64" s="133">
        <f t="shared" si="17"/>
        <v>6.5</v>
      </c>
    </row>
    <row r="65" spans="1:51" ht="18" customHeight="1">
      <c r="A65" s="310"/>
      <c r="B65" s="149">
        <v>50</v>
      </c>
      <c r="C65" s="234" t="s">
        <v>691</v>
      </c>
      <c r="D65" s="234" t="s">
        <v>692</v>
      </c>
      <c r="E65" s="234" t="s">
        <v>693</v>
      </c>
      <c r="F65" s="234" t="s">
        <v>694</v>
      </c>
      <c r="G65" s="234" t="s">
        <v>695</v>
      </c>
      <c r="H65" s="240" t="s">
        <v>505</v>
      </c>
      <c r="I65" s="14">
        <v>11.5</v>
      </c>
      <c r="J65" s="14">
        <v>11.5</v>
      </c>
      <c r="K65" s="16">
        <f t="shared" si="0"/>
        <v>11.5</v>
      </c>
      <c r="L65" s="166">
        <v>13</v>
      </c>
      <c r="M65" s="166">
        <v>11</v>
      </c>
      <c r="N65" s="16">
        <f t="shared" si="1"/>
        <v>12.333333333333334</v>
      </c>
      <c r="O65" s="166">
        <v>4.5</v>
      </c>
      <c r="P65" s="166">
        <v>9</v>
      </c>
      <c r="Q65" s="16">
        <f t="shared" si="2"/>
        <v>6</v>
      </c>
      <c r="R65" s="166">
        <v>12</v>
      </c>
      <c r="S65" s="16">
        <f t="shared" si="3"/>
        <v>12</v>
      </c>
      <c r="T65" s="166">
        <v>9</v>
      </c>
      <c r="U65" s="16">
        <f t="shared" si="4"/>
        <v>9</v>
      </c>
      <c r="V65" s="166">
        <v>10</v>
      </c>
      <c r="W65" s="16">
        <f t="shared" si="5"/>
        <v>10</v>
      </c>
      <c r="X65" s="166">
        <v>7</v>
      </c>
      <c r="Y65" s="16">
        <f t="shared" si="6"/>
        <v>7</v>
      </c>
      <c r="Z65" s="166">
        <v>8.5</v>
      </c>
      <c r="AA65" s="16">
        <f t="shared" si="7"/>
        <v>8.5</v>
      </c>
      <c r="AB65" s="166">
        <v>7</v>
      </c>
      <c r="AC65" s="16">
        <f t="shared" si="8"/>
        <v>7</v>
      </c>
      <c r="AD65" s="132"/>
      <c r="AE65" s="166">
        <v>13</v>
      </c>
      <c r="AF65" s="166">
        <v>12.5</v>
      </c>
      <c r="AG65" s="16">
        <f t="shared" si="9"/>
        <v>12.833333333333334</v>
      </c>
      <c r="AH65" s="166">
        <v>14.5</v>
      </c>
      <c r="AI65" s="166">
        <v>15</v>
      </c>
      <c r="AJ65" s="16">
        <f t="shared" si="10"/>
        <v>14.666666666666666</v>
      </c>
      <c r="AK65" s="166">
        <v>7.5</v>
      </c>
      <c r="AL65" s="166">
        <v>12.5</v>
      </c>
      <c r="AM65" s="16">
        <f t="shared" si="11"/>
        <v>9.1666666666666661</v>
      </c>
      <c r="AN65" s="166">
        <v>10</v>
      </c>
      <c r="AO65" s="16">
        <f t="shared" si="12"/>
        <v>10</v>
      </c>
      <c r="AP65" s="166">
        <v>13</v>
      </c>
      <c r="AQ65" s="16">
        <f t="shared" si="13"/>
        <v>13</v>
      </c>
      <c r="AR65" s="166">
        <v>10</v>
      </c>
      <c r="AS65" s="16">
        <f t="shared" si="14"/>
        <v>10</v>
      </c>
      <c r="AT65" s="166">
        <v>13</v>
      </c>
      <c r="AU65" s="16">
        <f t="shared" si="15"/>
        <v>13</v>
      </c>
      <c r="AV65" s="166">
        <v>14.5</v>
      </c>
      <c r="AW65" s="16">
        <f t="shared" si="16"/>
        <v>14.5</v>
      </c>
      <c r="AX65" s="166">
        <v>11.5</v>
      </c>
      <c r="AY65" s="133">
        <f t="shared" si="17"/>
        <v>11.5</v>
      </c>
    </row>
    <row r="66" spans="1:51" ht="18" customHeight="1">
      <c r="A66" s="310"/>
      <c r="B66" s="149">
        <v>51</v>
      </c>
      <c r="C66" s="234" t="s">
        <v>696</v>
      </c>
      <c r="D66" s="234" t="s">
        <v>692</v>
      </c>
      <c r="E66" s="234" t="s">
        <v>697</v>
      </c>
      <c r="F66" s="234" t="s">
        <v>698</v>
      </c>
      <c r="G66" s="234" t="s">
        <v>60</v>
      </c>
      <c r="H66" s="240" t="s">
        <v>505</v>
      </c>
      <c r="I66" s="14">
        <v>6</v>
      </c>
      <c r="J66" s="14">
        <v>11.5</v>
      </c>
      <c r="K66" s="16">
        <f t="shared" si="0"/>
        <v>7.833333333333333</v>
      </c>
      <c r="L66" s="166" t="s">
        <v>1298</v>
      </c>
      <c r="M66" s="166">
        <v>10</v>
      </c>
      <c r="N66" s="16" t="e">
        <f t="shared" si="1"/>
        <v>#VALUE!</v>
      </c>
      <c r="O66" s="166">
        <v>7.25</v>
      </c>
      <c r="P66" s="166">
        <v>12.5</v>
      </c>
      <c r="Q66" s="16">
        <f t="shared" si="2"/>
        <v>9</v>
      </c>
      <c r="R66" s="166">
        <v>11</v>
      </c>
      <c r="S66" s="16">
        <f t="shared" si="3"/>
        <v>11</v>
      </c>
      <c r="T66" s="166">
        <v>9.5</v>
      </c>
      <c r="U66" s="16">
        <f t="shared" si="4"/>
        <v>9.5</v>
      </c>
      <c r="V66" s="166" t="s">
        <v>1298</v>
      </c>
      <c r="W66" s="16" t="str">
        <f t="shared" si="5"/>
        <v>ABS</v>
      </c>
      <c r="X66" s="166">
        <v>0</v>
      </c>
      <c r="Y66" s="16">
        <f t="shared" si="6"/>
        <v>0</v>
      </c>
      <c r="Z66" s="166">
        <v>11</v>
      </c>
      <c r="AA66" s="16">
        <f t="shared" si="7"/>
        <v>11</v>
      </c>
      <c r="AB66" s="166">
        <v>5</v>
      </c>
      <c r="AC66" s="16">
        <f t="shared" si="8"/>
        <v>5</v>
      </c>
      <c r="AD66" s="132"/>
      <c r="AE66" s="166">
        <v>8</v>
      </c>
      <c r="AF66" s="166">
        <v>10</v>
      </c>
      <c r="AG66" s="16">
        <f t="shared" si="9"/>
        <v>8.6666666666666661</v>
      </c>
      <c r="AH66" s="166" t="s">
        <v>1298</v>
      </c>
      <c r="AI66" s="166">
        <v>7.5</v>
      </c>
      <c r="AJ66" s="16" t="e">
        <f t="shared" si="10"/>
        <v>#VALUE!</v>
      </c>
      <c r="AK66" s="166" t="s">
        <v>1297</v>
      </c>
      <c r="AL66" s="166">
        <v>12</v>
      </c>
      <c r="AM66" s="16" t="e">
        <f t="shared" si="11"/>
        <v>#VALUE!</v>
      </c>
      <c r="AN66" s="166">
        <v>7</v>
      </c>
      <c r="AO66" s="16">
        <f t="shared" si="12"/>
        <v>7</v>
      </c>
      <c r="AP66" s="166" t="s">
        <v>1298</v>
      </c>
      <c r="AQ66" s="16" t="str">
        <f t="shared" si="13"/>
        <v>ABS</v>
      </c>
      <c r="AR66" s="166">
        <v>2</v>
      </c>
      <c r="AS66" s="16">
        <f t="shared" si="14"/>
        <v>2</v>
      </c>
      <c r="AT66" s="166">
        <v>11</v>
      </c>
      <c r="AU66" s="16">
        <f t="shared" si="15"/>
        <v>11</v>
      </c>
      <c r="AV66" s="166" t="s">
        <v>1298</v>
      </c>
      <c r="AW66" s="16" t="str">
        <f t="shared" si="16"/>
        <v>ABS</v>
      </c>
      <c r="AX66" s="166">
        <v>2</v>
      </c>
      <c r="AY66" s="133">
        <f t="shared" si="17"/>
        <v>2</v>
      </c>
    </row>
    <row r="67" spans="1:51" ht="18" customHeight="1">
      <c r="A67" s="310"/>
      <c r="B67" s="149">
        <v>52</v>
      </c>
      <c r="C67" s="234" t="s">
        <v>699</v>
      </c>
      <c r="D67" s="234" t="s">
        <v>692</v>
      </c>
      <c r="E67" s="234" t="s">
        <v>451</v>
      </c>
      <c r="F67" s="234" t="s">
        <v>700</v>
      </c>
      <c r="G67" s="234" t="s">
        <v>60</v>
      </c>
      <c r="H67" s="240" t="s">
        <v>505</v>
      </c>
      <c r="I67" s="14">
        <v>4.5</v>
      </c>
      <c r="J67" s="14">
        <v>10.5</v>
      </c>
      <c r="K67" s="16">
        <f t="shared" si="0"/>
        <v>6.5</v>
      </c>
      <c r="L67" s="166" t="s">
        <v>1298</v>
      </c>
      <c r="M67" s="166">
        <v>10.5</v>
      </c>
      <c r="N67" s="16" t="e">
        <f t="shared" si="1"/>
        <v>#VALUE!</v>
      </c>
      <c r="O67" s="166">
        <v>8.5</v>
      </c>
      <c r="P67" s="166">
        <v>12.5</v>
      </c>
      <c r="Q67" s="16">
        <f t="shared" si="2"/>
        <v>9.8333333333333339</v>
      </c>
      <c r="R67" s="166">
        <v>10</v>
      </c>
      <c r="S67" s="16">
        <f t="shared" si="3"/>
        <v>10</v>
      </c>
      <c r="T67" s="166">
        <v>3.5</v>
      </c>
      <c r="U67" s="16">
        <f t="shared" si="4"/>
        <v>3.5</v>
      </c>
      <c r="V67" s="166" t="s">
        <v>1298</v>
      </c>
      <c r="W67" s="16" t="str">
        <f t="shared" si="5"/>
        <v>ABS</v>
      </c>
      <c r="X67" s="166">
        <v>0</v>
      </c>
      <c r="Y67" s="16">
        <f t="shared" si="6"/>
        <v>0</v>
      </c>
      <c r="Z67" s="166">
        <v>0.5</v>
      </c>
      <c r="AA67" s="16">
        <f t="shared" si="7"/>
        <v>0.5</v>
      </c>
      <c r="AB67" s="166">
        <v>4</v>
      </c>
      <c r="AC67" s="16">
        <f t="shared" si="8"/>
        <v>4</v>
      </c>
      <c r="AD67" s="132"/>
      <c r="AE67" s="166">
        <v>8.5</v>
      </c>
      <c r="AF67" s="166">
        <v>9.5</v>
      </c>
      <c r="AG67" s="16">
        <f t="shared" si="9"/>
        <v>8.8333333333333339</v>
      </c>
      <c r="AH67" s="166" t="s">
        <v>1298</v>
      </c>
      <c r="AI67" s="166">
        <v>8.5</v>
      </c>
      <c r="AJ67" s="16" t="e">
        <f t="shared" si="10"/>
        <v>#VALUE!</v>
      </c>
      <c r="AK67" s="166" t="s">
        <v>1298</v>
      </c>
      <c r="AL67" s="166">
        <v>11.5</v>
      </c>
      <c r="AM67" s="16" t="e">
        <f t="shared" si="11"/>
        <v>#VALUE!</v>
      </c>
      <c r="AN67" s="166">
        <v>8.5</v>
      </c>
      <c r="AO67" s="16">
        <f t="shared" si="12"/>
        <v>8.5</v>
      </c>
      <c r="AP67" s="166" t="s">
        <v>1298</v>
      </c>
      <c r="AQ67" s="16" t="str">
        <f t="shared" si="13"/>
        <v>ABS</v>
      </c>
      <c r="AR67" s="166">
        <v>1</v>
      </c>
      <c r="AS67" s="16">
        <f t="shared" si="14"/>
        <v>1</v>
      </c>
      <c r="AT67" s="166">
        <v>11.5</v>
      </c>
      <c r="AU67" s="16">
        <f t="shared" si="15"/>
        <v>11.5</v>
      </c>
      <c r="AV67" s="166" t="s">
        <v>1298</v>
      </c>
      <c r="AW67" s="16" t="str">
        <f t="shared" si="16"/>
        <v>ABS</v>
      </c>
      <c r="AX67" s="166">
        <v>1.5</v>
      </c>
      <c r="AY67" s="133">
        <f t="shared" si="17"/>
        <v>1.5</v>
      </c>
    </row>
    <row r="68" spans="1:51" ht="18" customHeight="1">
      <c r="A68" s="310"/>
      <c r="B68" s="149">
        <v>53</v>
      </c>
      <c r="C68" s="234" t="s">
        <v>701</v>
      </c>
      <c r="D68" s="234" t="s">
        <v>692</v>
      </c>
      <c r="E68" s="234" t="s">
        <v>44</v>
      </c>
      <c r="F68" s="234" t="s">
        <v>702</v>
      </c>
      <c r="G68" s="234" t="s">
        <v>302</v>
      </c>
      <c r="H68" s="240" t="s">
        <v>505</v>
      </c>
      <c r="I68" s="14">
        <v>6</v>
      </c>
      <c r="J68" s="14">
        <v>12</v>
      </c>
      <c r="K68" s="16">
        <f t="shared" si="0"/>
        <v>8</v>
      </c>
      <c r="L68" s="166" t="s">
        <v>1298</v>
      </c>
      <c r="M68" s="166">
        <v>10</v>
      </c>
      <c r="N68" s="16" t="e">
        <f t="shared" si="1"/>
        <v>#VALUE!</v>
      </c>
      <c r="O68" s="166">
        <v>13.5</v>
      </c>
      <c r="P68" s="166">
        <v>10.5</v>
      </c>
      <c r="Q68" s="16">
        <f t="shared" si="2"/>
        <v>12.5</v>
      </c>
      <c r="R68" s="166">
        <v>14</v>
      </c>
      <c r="S68" s="16">
        <f t="shared" si="3"/>
        <v>14</v>
      </c>
      <c r="T68" s="166">
        <v>10.5</v>
      </c>
      <c r="U68" s="16">
        <f t="shared" si="4"/>
        <v>10.5</v>
      </c>
      <c r="V68" s="166" t="s">
        <v>1298</v>
      </c>
      <c r="W68" s="16" t="str">
        <f t="shared" si="5"/>
        <v>ABS</v>
      </c>
      <c r="X68" s="166">
        <v>1</v>
      </c>
      <c r="Y68" s="16">
        <f t="shared" si="6"/>
        <v>1</v>
      </c>
      <c r="Z68" s="166">
        <v>11</v>
      </c>
      <c r="AA68" s="16">
        <f t="shared" si="7"/>
        <v>11</v>
      </c>
      <c r="AB68" s="166">
        <v>3</v>
      </c>
      <c r="AC68" s="16">
        <f t="shared" si="8"/>
        <v>3</v>
      </c>
      <c r="AD68" s="132"/>
      <c r="AE68" s="166">
        <v>10</v>
      </c>
      <c r="AF68" s="166">
        <v>10</v>
      </c>
      <c r="AG68" s="16">
        <f t="shared" si="9"/>
        <v>10</v>
      </c>
      <c r="AH68" s="166" t="s">
        <v>1298</v>
      </c>
      <c r="AI68" s="166">
        <v>7.5</v>
      </c>
      <c r="AJ68" s="16" t="e">
        <f t="shared" si="10"/>
        <v>#VALUE!</v>
      </c>
      <c r="AK68" s="166" t="s">
        <v>1297</v>
      </c>
      <c r="AL68" s="166">
        <v>6.5</v>
      </c>
      <c r="AM68" s="16" t="e">
        <f t="shared" si="11"/>
        <v>#VALUE!</v>
      </c>
      <c r="AN68" s="166">
        <v>7</v>
      </c>
      <c r="AO68" s="16">
        <f t="shared" si="12"/>
        <v>7</v>
      </c>
      <c r="AP68" s="166" t="s">
        <v>1298</v>
      </c>
      <c r="AQ68" s="16" t="str">
        <f t="shared" si="13"/>
        <v>ABS</v>
      </c>
      <c r="AR68" s="166">
        <v>4</v>
      </c>
      <c r="AS68" s="16">
        <f t="shared" si="14"/>
        <v>4</v>
      </c>
      <c r="AT68" s="166">
        <v>12</v>
      </c>
      <c r="AU68" s="16">
        <f t="shared" si="15"/>
        <v>12</v>
      </c>
      <c r="AV68" s="166" t="s">
        <v>1298</v>
      </c>
      <c r="AW68" s="16" t="str">
        <f t="shared" si="16"/>
        <v>ABS</v>
      </c>
      <c r="AX68" s="166">
        <v>2.5</v>
      </c>
      <c r="AY68" s="133">
        <f t="shared" si="17"/>
        <v>2.5</v>
      </c>
    </row>
    <row r="69" spans="1:51" ht="18" customHeight="1">
      <c r="A69" s="310"/>
      <c r="B69" s="149">
        <v>54</v>
      </c>
      <c r="C69" s="234" t="s">
        <v>703</v>
      </c>
      <c r="D69" s="234" t="s">
        <v>704</v>
      </c>
      <c r="E69" s="234" t="s">
        <v>271</v>
      </c>
      <c r="F69" s="234" t="s">
        <v>705</v>
      </c>
      <c r="G69" s="234" t="s">
        <v>602</v>
      </c>
      <c r="H69" s="240" t="s">
        <v>505</v>
      </c>
      <c r="I69" s="14">
        <v>8</v>
      </c>
      <c r="J69" s="14">
        <v>12.5</v>
      </c>
      <c r="K69" s="16">
        <f t="shared" si="0"/>
        <v>9.5</v>
      </c>
      <c r="L69" s="166">
        <v>3</v>
      </c>
      <c r="M69" s="166">
        <v>10.5</v>
      </c>
      <c r="N69" s="16">
        <f t="shared" si="1"/>
        <v>5.5</v>
      </c>
      <c r="O69" s="166">
        <v>2.25</v>
      </c>
      <c r="P69" s="166">
        <v>5</v>
      </c>
      <c r="Q69" s="16">
        <f t="shared" si="2"/>
        <v>3.1666666666666665</v>
      </c>
      <c r="R69" s="166">
        <v>7</v>
      </c>
      <c r="S69" s="16">
        <f t="shared" si="3"/>
        <v>7</v>
      </c>
      <c r="T69" s="166">
        <v>10</v>
      </c>
      <c r="U69" s="16">
        <f t="shared" si="4"/>
        <v>10</v>
      </c>
      <c r="V69" s="166">
        <v>9</v>
      </c>
      <c r="W69" s="16">
        <f t="shared" si="5"/>
        <v>9</v>
      </c>
      <c r="X69" s="166">
        <v>2</v>
      </c>
      <c r="Y69" s="16">
        <f t="shared" si="6"/>
        <v>2</v>
      </c>
      <c r="Z69" s="166">
        <v>6</v>
      </c>
      <c r="AA69" s="16">
        <f t="shared" si="7"/>
        <v>6</v>
      </c>
      <c r="AB69" s="166">
        <v>7</v>
      </c>
      <c r="AC69" s="16">
        <f t="shared" si="8"/>
        <v>7</v>
      </c>
      <c r="AD69" s="132"/>
      <c r="AE69" s="166">
        <v>10</v>
      </c>
      <c r="AF69" s="166">
        <v>11.5</v>
      </c>
      <c r="AG69" s="16">
        <f t="shared" si="9"/>
        <v>10.5</v>
      </c>
      <c r="AH69" s="166">
        <v>11.5</v>
      </c>
      <c r="AI69" s="166">
        <v>12</v>
      </c>
      <c r="AJ69" s="16">
        <f t="shared" si="10"/>
        <v>11.666666666666666</v>
      </c>
      <c r="AK69" s="166">
        <v>9</v>
      </c>
      <c r="AL69" s="166">
        <v>12.5</v>
      </c>
      <c r="AM69" s="16">
        <f t="shared" si="11"/>
        <v>10.166666666666666</v>
      </c>
      <c r="AN69" s="166">
        <v>10</v>
      </c>
      <c r="AO69" s="16">
        <f t="shared" si="12"/>
        <v>10</v>
      </c>
      <c r="AP69" s="166">
        <v>9</v>
      </c>
      <c r="AQ69" s="16">
        <f t="shared" si="13"/>
        <v>9</v>
      </c>
      <c r="AR69" s="166">
        <v>10.5</v>
      </c>
      <c r="AS69" s="16">
        <f t="shared" si="14"/>
        <v>10.5</v>
      </c>
      <c r="AT69" s="166">
        <v>13</v>
      </c>
      <c r="AU69" s="16">
        <f t="shared" si="15"/>
        <v>13</v>
      </c>
      <c r="AV69" s="166">
        <v>10.5</v>
      </c>
      <c r="AW69" s="16">
        <f t="shared" si="16"/>
        <v>10.5</v>
      </c>
      <c r="AX69" s="166">
        <v>4</v>
      </c>
      <c r="AY69" s="133">
        <f t="shared" si="17"/>
        <v>4</v>
      </c>
    </row>
    <row r="70" spans="1:51" ht="18" customHeight="1">
      <c r="A70" s="310"/>
      <c r="B70" s="149">
        <v>55</v>
      </c>
      <c r="C70" s="234" t="s">
        <v>706</v>
      </c>
      <c r="D70" s="234" t="s">
        <v>707</v>
      </c>
      <c r="E70" s="234" t="s">
        <v>28</v>
      </c>
      <c r="F70" s="234" t="s">
        <v>708</v>
      </c>
      <c r="G70" s="234" t="s">
        <v>5</v>
      </c>
      <c r="H70" s="240" t="s">
        <v>505</v>
      </c>
      <c r="I70" s="14">
        <v>12.5</v>
      </c>
      <c r="J70" s="14">
        <v>12</v>
      </c>
      <c r="K70" s="16">
        <f t="shared" si="0"/>
        <v>12.333333333333334</v>
      </c>
      <c r="L70" s="166">
        <v>9.5</v>
      </c>
      <c r="M70" s="166">
        <v>10</v>
      </c>
      <c r="N70" s="16">
        <f t="shared" si="1"/>
        <v>9.6666666666666661</v>
      </c>
      <c r="O70" s="166">
        <v>2.5</v>
      </c>
      <c r="P70" s="166">
        <v>9</v>
      </c>
      <c r="Q70" s="16">
        <f t="shared" si="2"/>
        <v>4.666666666666667</v>
      </c>
      <c r="R70" s="166">
        <v>4</v>
      </c>
      <c r="S70" s="16">
        <f t="shared" si="3"/>
        <v>4</v>
      </c>
      <c r="T70" s="166">
        <v>10</v>
      </c>
      <c r="U70" s="16">
        <f t="shared" si="4"/>
        <v>10</v>
      </c>
      <c r="V70" s="166">
        <v>13</v>
      </c>
      <c r="W70" s="16">
        <f t="shared" si="5"/>
        <v>13</v>
      </c>
      <c r="X70" s="166">
        <v>2.5</v>
      </c>
      <c r="Y70" s="16">
        <f t="shared" si="6"/>
        <v>2.5</v>
      </c>
      <c r="Z70" s="166">
        <v>13</v>
      </c>
      <c r="AA70" s="16">
        <f t="shared" si="7"/>
        <v>13</v>
      </c>
      <c r="AB70" s="166">
        <v>2.5</v>
      </c>
      <c r="AC70" s="16">
        <f t="shared" si="8"/>
        <v>2.5</v>
      </c>
      <c r="AD70" s="132"/>
      <c r="AE70" s="166">
        <v>10.5</v>
      </c>
      <c r="AF70" s="166">
        <v>12</v>
      </c>
      <c r="AG70" s="16">
        <f t="shared" si="9"/>
        <v>11</v>
      </c>
      <c r="AH70" s="166">
        <v>14.5</v>
      </c>
      <c r="AI70" s="166">
        <v>12</v>
      </c>
      <c r="AJ70" s="16">
        <f t="shared" si="10"/>
        <v>13.666666666666666</v>
      </c>
      <c r="AK70" s="166">
        <v>12</v>
      </c>
      <c r="AL70" s="166">
        <v>11.5</v>
      </c>
      <c r="AM70" s="16">
        <f t="shared" si="11"/>
        <v>11.833333333333334</v>
      </c>
      <c r="AN70" s="166">
        <v>10</v>
      </c>
      <c r="AO70" s="16">
        <f t="shared" si="12"/>
        <v>10</v>
      </c>
      <c r="AP70" s="166">
        <v>6.5</v>
      </c>
      <c r="AQ70" s="16">
        <f t="shared" si="13"/>
        <v>6.5</v>
      </c>
      <c r="AR70" s="166">
        <v>10</v>
      </c>
      <c r="AS70" s="16">
        <f t="shared" si="14"/>
        <v>10</v>
      </c>
      <c r="AT70" s="166">
        <v>12.5</v>
      </c>
      <c r="AU70" s="16">
        <f t="shared" si="15"/>
        <v>12.5</v>
      </c>
      <c r="AV70" s="166">
        <v>10</v>
      </c>
      <c r="AW70" s="16">
        <f t="shared" si="16"/>
        <v>10</v>
      </c>
      <c r="AX70" s="166">
        <v>10</v>
      </c>
      <c r="AY70" s="133">
        <f t="shared" si="17"/>
        <v>10</v>
      </c>
    </row>
    <row r="71" spans="1:51" ht="18" customHeight="1">
      <c r="A71" s="310"/>
      <c r="B71" s="149">
        <v>56</v>
      </c>
      <c r="C71" s="234" t="s">
        <v>709</v>
      </c>
      <c r="D71" s="234" t="s">
        <v>710</v>
      </c>
      <c r="E71" s="234" t="s">
        <v>329</v>
      </c>
      <c r="F71" s="234" t="s">
        <v>711</v>
      </c>
      <c r="G71" s="234" t="s">
        <v>8</v>
      </c>
      <c r="H71" s="240" t="s">
        <v>505</v>
      </c>
      <c r="I71" s="14">
        <v>10</v>
      </c>
      <c r="J71" s="14">
        <v>12</v>
      </c>
      <c r="K71" s="16">
        <f t="shared" si="0"/>
        <v>10.666666666666666</v>
      </c>
      <c r="L71" s="166">
        <v>5.5</v>
      </c>
      <c r="M71" s="166">
        <v>10</v>
      </c>
      <c r="N71" s="16">
        <f t="shared" si="1"/>
        <v>7</v>
      </c>
      <c r="O71" s="166">
        <v>11.75</v>
      </c>
      <c r="P71" s="166">
        <v>8.5</v>
      </c>
      <c r="Q71" s="16">
        <f t="shared" si="2"/>
        <v>10.666666666666666</v>
      </c>
      <c r="R71" s="166">
        <v>12</v>
      </c>
      <c r="S71" s="16">
        <f t="shared" si="3"/>
        <v>12</v>
      </c>
      <c r="T71" s="166">
        <v>11</v>
      </c>
      <c r="U71" s="16">
        <f t="shared" si="4"/>
        <v>11</v>
      </c>
      <c r="V71" s="166">
        <v>7</v>
      </c>
      <c r="W71" s="16">
        <f t="shared" si="5"/>
        <v>7</v>
      </c>
      <c r="X71" s="166">
        <v>6</v>
      </c>
      <c r="Y71" s="16">
        <f t="shared" si="6"/>
        <v>6</v>
      </c>
      <c r="Z71" s="166">
        <v>3.5</v>
      </c>
      <c r="AA71" s="16">
        <f t="shared" si="7"/>
        <v>3.5</v>
      </c>
      <c r="AB71" s="166">
        <v>3</v>
      </c>
      <c r="AC71" s="16">
        <f t="shared" si="8"/>
        <v>3</v>
      </c>
      <c r="AD71" s="132"/>
      <c r="AE71" s="166">
        <v>10</v>
      </c>
      <c r="AF71" s="166">
        <v>11.5</v>
      </c>
      <c r="AG71" s="16">
        <f t="shared" si="9"/>
        <v>10.5</v>
      </c>
      <c r="AH71" s="166">
        <v>15.5</v>
      </c>
      <c r="AI71" s="166">
        <v>9</v>
      </c>
      <c r="AJ71" s="16">
        <f t="shared" si="10"/>
        <v>13.333333333333334</v>
      </c>
      <c r="AK71" s="166">
        <v>7.5</v>
      </c>
      <c r="AL71" s="166">
        <v>10</v>
      </c>
      <c r="AM71" s="16">
        <f t="shared" si="11"/>
        <v>8.3333333333333339</v>
      </c>
      <c r="AN71" s="166">
        <v>7</v>
      </c>
      <c r="AO71" s="16">
        <f t="shared" si="12"/>
        <v>7</v>
      </c>
      <c r="AP71" s="166">
        <v>9.5</v>
      </c>
      <c r="AQ71" s="16">
        <f t="shared" si="13"/>
        <v>9.5</v>
      </c>
      <c r="AR71" s="166">
        <v>6.5</v>
      </c>
      <c r="AS71" s="16">
        <f t="shared" si="14"/>
        <v>6.5</v>
      </c>
      <c r="AT71" s="166">
        <v>12</v>
      </c>
      <c r="AU71" s="16">
        <f t="shared" si="15"/>
        <v>12</v>
      </c>
      <c r="AV71" s="166">
        <v>12</v>
      </c>
      <c r="AW71" s="16">
        <f t="shared" si="16"/>
        <v>12</v>
      </c>
      <c r="AX71" s="166">
        <v>7.5</v>
      </c>
      <c r="AY71" s="133">
        <f t="shared" si="17"/>
        <v>7.5</v>
      </c>
    </row>
    <row r="72" spans="1:51" ht="18" customHeight="1">
      <c r="A72" s="310"/>
      <c r="B72" s="149">
        <v>57</v>
      </c>
      <c r="C72" s="234" t="s">
        <v>712</v>
      </c>
      <c r="D72" s="234" t="s">
        <v>713</v>
      </c>
      <c r="E72" s="234" t="s">
        <v>289</v>
      </c>
      <c r="F72" s="234" t="s">
        <v>714</v>
      </c>
      <c r="G72" s="234" t="s">
        <v>276</v>
      </c>
      <c r="H72" s="240" t="s">
        <v>505</v>
      </c>
      <c r="I72" s="14">
        <v>8</v>
      </c>
      <c r="J72" s="14">
        <v>12</v>
      </c>
      <c r="K72" s="16">
        <f t="shared" si="0"/>
        <v>9.3333333333333339</v>
      </c>
      <c r="L72" s="166">
        <v>9.5</v>
      </c>
      <c r="M72" s="166">
        <v>10</v>
      </c>
      <c r="N72" s="16">
        <f t="shared" si="1"/>
        <v>9.6666666666666661</v>
      </c>
      <c r="O72" s="166">
        <v>2.5</v>
      </c>
      <c r="P72" s="166">
        <v>8</v>
      </c>
      <c r="Q72" s="16">
        <f t="shared" si="2"/>
        <v>4.333333333333333</v>
      </c>
      <c r="R72" s="166">
        <v>10.5</v>
      </c>
      <c r="S72" s="16">
        <f t="shared" si="3"/>
        <v>10.5</v>
      </c>
      <c r="T72" s="166">
        <v>9</v>
      </c>
      <c r="U72" s="16">
        <f t="shared" si="4"/>
        <v>9</v>
      </c>
      <c r="V72" s="166">
        <v>14.5</v>
      </c>
      <c r="W72" s="16">
        <f t="shared" si="5"/>
        <v>14.5</v>
      </c>
      <c r="X72" s="166">
        <v>8.5</v>
      </c>
      <c r="Y72" s="16">
        <f t="shared" si="6"/>
        <v>8.5</v>
      </c>
      <c r="Z72" s="166">
        <v>13</v>
      </c>
      <c r="AA72" s="16">
        <f t="shared" si="7"/>
        <v>13</v>
      </c>
      <c r="AB72" s="166">
        <v>7</v>
      </c>
      <c r="AC72" s="16">
        <f t="shared" si="8"/>
        <v>7</v>
      </c>
      <c r="AD72" s="132"/>
      <c r="AE72" s="166">
        <v>11</v>
      </c>
      <c r="AF72" s="166">
        <v>13.5</v>
      </c>
      <c r="AG72" s="16">
        <f t="shared" si="9"/>
        <v>11.833333333333334</v>
      </c>
      <c r="AH72" s="166">
        <v>8.5</v>
      </c>
      <c r="AI72" s="166">
        <v>10</v>
      </c>
      <c r="AJ72" s="16">
        <f t="shared" si="10"/>
        <v>9</v>
      </c>
      <c r="AK72" s="166">
        <v>9</v>
      </c>
      <c r="AL72" s="166">
        <v>12</v>
      </c>
      <c r="AM72" s="16">
        <f t="shared" si="11"/>
        <v>10</v>
      </c>
      <c r="AN72" s="166">
        <v>10</v>
      </c>
      <c r="AO72" s="16">
        <f t="shared" si="12"/>
        <v>10</v>
      </c>
      <c r="AP72" s="166">
        <v>11</v>
      </c>
      <c r="AQ72" s="16">
        <f t="shared" si="13"/>
        <v>11</v>
      </c>
      <c r="AR72" s="166">
        <v>8.5</v>
      </c>
      <c r="AS72" s="16">
        <f t="shared" si="14"/>
        <v>8.5</v>
      </c>
      <c r="AT72" s="166">
        <v>14.5</v>
      </c>
      <c r="AU72" s="16">
        <f t="shared" si="15"/>
        <v>14.5</v>
      </c>
      <c r="AV72" s="166">
        <v>5</v>
      </c>
      <c r="AW72" s="16">
        <f t="shared" si="16"/>
        <v>5</v>
      </c>
      <c r="AX72" s="166">
        <v>9</v>
      </c>
      <c r="AY72" s="133">
        <f t="shared" si="17"/>
        <v>9</v>
      </c>
    </row>
    <row r="73" spans="1:51" ht="18" customHeight="1">
      <c r="A73" s="310"/>
      <c r="B73" s="149">
        <v>58</v>
      </c>
      <c r="C73" s="234" t="s">
        <v>715</v>
      </c>
      <c r="D73" s="234" t="s">
        <v>713</v>
      </c>
      <c r="E73" s="234" t="s">
        <v>716</v>
      </c>
      <c r="F73" s="234" t="s">
        <v>717</v>
      </c>
      <c r="G73" s="234" t="s">
        <v>276</v>
      </c>
      <c r="H73" s="240" t="s">
        <v>505</v>
      </c>
      <c r="I73" s="14">
        <v>12</v>
      </c>
      <c r="J73" s="14">
        <v>12</v>
      </c>
      <c r="K73" s="16">
        <f t="shared" si="0"/>
        <v>12</v>
      </c>
      <c r="L73" s="166">
        <v>12.5</v>
      </c>
      <c r="M73" s="166">
        <v>12</v>
      </c>
      <c r="N73" s="16">
        <f t="shared" si="1"/>
        <v>12.333333333333334</v>
      </c>
      <c r="O73" s="166">
        <v>3.5</v>
      </c>
      <c r="P73" s="166">
        <v>8</v>
      </c>
      <c r="Q73" s="16">
        <f t="shared" si="2"/>
        <v>5</v>
      </c>
      <c r="R73" s="166">
        <v>10.5</v>
      </c>
      <c r="S73" s="16">
        <f t="shared" si="3"/>
        <v>10.5</v>
      </c>
      <c r="T73" s="166">
        <v>10.5</v>
      </c>
      <c r="U73" s="16">
        <f t="shared" si="4"/>
        <v>10.5</v>
      </c>
      <c r="V73" s="166">
        <v>14</v>
      </c>
      <c r="W73" s="16">
        <f t="shared" si="5"/>
        <v>14</v>
      </c>
      <c r="X73" s="166">
        <v>10.5</v>
      </c>
      <c r="Y73" s="16">
        <f t="shared" si="6"/>
        <v>10.5</v>
      </c>
      <c r="Z73" s="166">
        <v>8</v>
      </c>
      <c r="AA73" s="16">
        <f t="shared" si="7"/>
        <v>8</v>
      </c>
      <c r="AB73" s="166">
        <v>5.5</v>
      </c>
      <c r="AC73" s="16">
        <f t="shared" si="8"/>
        <v>5.5</v>
      </c>
      <c r="AD73" s="132"/>
      <c r="AE73" s="166">
        <v>8.5</v>
      </c>
      <c r="AF73" s="166">
        <v>13.5</v>
      </c>
      <c r="AG73" s="16">
        <f t="shared" si="9"/>
        <v>10.166666666666666</v>
      </c>
      <c r="AH73" s="166">
        <v>12</v>
      </c>
      <c r="AI73" s="166">
        <v>10</v>
      </c>
      <c r="AJ73" s="16">
        <f t="shared" si="10"/>
        <v>11.333333333333334</v>
      </c>
      <c r="AK73" s="166">
        <v>12</v>
      </c>
      <c r="AL73" s="166">
        <v>11.5</v>
      </c>
      <c r="AM73" s="16">
        <f t="shared" si="11"/>
        <v>11.833333333333334</v>
      </c>
      <c r="AN73" s="166">
        <v>4.5</v>
      </c>
      <c r="AO73" s="16">
        <f t="shared" si="12"/>
        <v>4.5</v>
      </c>
      <c r="AP73" s="166">
        <v>13</v>
      </c>
      <c r="AQ73" s="16">
        <f t="shared" si="13"/>
        <v>13</v>
      </c>
      <c r="AR73" s="166">
        <v>10</v>
      </c>
      <c r="AS73" s="16">
        <f t="shared" si="14"/>
        <v>10</v>
      </c>
      <c r="AT73" s="166">
        <v>12.5</v>
      </c>
      <c r="AU73" s="16">
        <f t="shared" si="15"/>
        <v>12.5</v>
      </c>
      <c r="AV73" s="166">
        <v>10</v>
      </c>
      <c r="AW73" s="16">
        <f t="shared" si="16"/>
        <v>10</v>
      </c>
      <c r="AX73" s="166">
        <v>7.5</v>
      </c>
      <c r="AY73" s="133">
        <f t="shared" si="17"/>
        <v>7.5</v>
      </c>
    </row>
    <row r="74" spans="1:51" s="245" customFormat="1" ht="18" customHeight="1" thickBot="1">
      <c r="A74" s="311"/>
      <c r="B74" s="149">
        <v>59</v>
      </c>
      <c r="C74" s="243" t="s">
        <v>718</v>
      </c>
      <c r="D74" s="243" t="s">
        <v>719</v>
      </c>
      <c r="E74" s="243" t="s">
        <v>720</v>
      </c>
      <c r="F74" s="243" t="s">
        <v>721</v>
      </c>
      <c r="G74" s="243" t="s">
        <v>45</v>
      </c>
      <c r="H74" s="244" t="s">
        <v>505</v>
      </c>
      <c r="I74" s="14">
        <v>12.5</v>
      </c>
      <c r="J74" s="14">
        <v>10.5</v>
      </c>
      <c r="K74" s="16">
        <f t="shared" si="0"/>
        <v>11.833333333333334</v>
      </c>
      <c r="L74" s="166">
        <v>3.5</v>
      </c>
      <c r="M74" s="166">
        <v>10</v>
      </c>
      <c r="N74" s="16">
        <f t="shared" si="1"/>
        <v>5.666666666666667</v>
      </c>
      <c r="O74" s="166">
        <v>8</v>
      </c>
      <c r="P74" s="166">
        <v>12.5</v>
      </c>
      <c r="Q74" s="16">
        <f t="shared" si="2"/>
        <v>9.5</v>
      </c>
      <c r="R74" s="166">
        <v>6</v>
      </c>
      <c r="S74" s="16">
        <f t="shared" si="3"/>
        <v>6</v>
      </c>
      <c r="T74" s="166">
        <v>12</v>
      </c>
      <c r="U74" s="16">
        <f t="shared" si="4"/>
        <v>12</v>
      </c>
      <c r="V74" s="166">
        <v>10</v>
      </c>
      <c r="W74" s="16">
        <f t="shared" si="5"/>
        <v>10</v>
      </c>
      <c r="X74" s="166">
        <v>5.5</v>
      </c>
      <c r="Y74" s="16">
        <f t="shared" si="6"/>
        <v>5.5</v>
      </c>
      <c r="Z74" s="166">
        <v>4</v>
      </c>
      <c r="AA74" s="16">
        <f t="shared" si="7"/>
        <v>4</v>
      </c>
      <c r="AB74" s="166">
        <v>10</v>
      </c>
      <c r="AC74" s="16">
        <f t="shared" si="8"/>
        <v>10</v>
      </c>
      <c r="AD74" s="132"/>
      <c r="AE74" s="166">
        <v>12</v>
      </c>
      <c r="AF74" s="166">
        <v>10.5</v>
      </c>
      <c r="AG74" s="16">
        <f t="shared" si="9"/>
        <v>11.5</v>
      </c>
      <c r="AH74" s="166">
        <v>13</v>
      </c>
      <c r="AI74" s="166">
        <v>14</v>
      </c>
      <c r="AJ74" s="16">
        <f t="shared" si="10"/>
        <v>13.333333333333334</v>
      </c>
      <c r="AK74" s="166">
        <v>10.5</v>
      </c>
      <c r="AL74" s="166">
        <v>12.5</v>
      </c>
      <c r="AM74" s="16">
        <f t="shared" si="11"/>
        <v>11.166666666666666</v>
      </c>
      <c r="AN74" s="166">
        <v>10</v>
      </c>
      <c r="AO74" s="16">
        <f t="shared" si="12"/>
        <v>10</v>
      </c>
      <c r="AP74" s="166">
        <v>8</v>
      </c>
      <c r="AQ74" s="16">
        <f t="shared" si="13"/>
        <v>8</v>
      </c>
      <c r="AR74" s="166">
        <v>8.5</v>
      </c>
      <c r="AS74" s="16">
        <f t="shared" si="14"/>
        <v>8.5</v>
      </c>
      <c r="AT74" s="166">
        <v>10.5</v>
      </c>
      <c r="AU74" s="16">
        <f t="shared" si="15"/>
        <v>10.5</v>
      </c>
      <c r="AV74" s="166">
        <v>14</v>
      </c>
      <c r="AW74" s="16">
        <f t="shared" si="16"/>
        <v>14</v>
      </c>
      <c r="AX74" s="166">
        <v>7.5</v>
      </c>
      <c r="AY74" s="133">
        <f t="shared" si="17"/>
        <v>7.5</v>
      </c>
    </row>
    <row r="75" spans="1:51" ht="18" customHeight="1">
      <c r="A75" s="312" t="s">
        <v>515</v>
      </c>
      <c r="B75" s="149">
        <v>60</v>
      </c>
      <c r="C75" s="241" t="s">
        <v>325</v>
      </c>
      <c r="D75" s="241" t="s">
        <v>328</v>
      </c>
      <c r="E75" s="241" t="s">
        <v>329</v>
      </c>
      <c r="F75" s="241" t="s">
        <v>326</v>
      </c>
      <c r="G75" s="241" t="s">
        <v>327</v>
      </c>
      <c r="H75" s="242" t="s">
        <v>506</v>
      </c>
      <c r="I75" s="14">
        <v>9</v>
      </c>
      <c r="J75" s="14">
        <v>9</v>
      </c>
      <c r="K75" s="16">
        <f t="shared" si="0"/>
        <v>9</v>
      </c>
      <c r="L75" s="166">
        <v>12.33</v>
      </c>
      <c r="M75" s="166">
        <v>12.33</v>
      </c>
      <c r="N75" s="16">
        <f t="shared" si="1"/>
        <v>12.33</v>
      </c>
      <c r="O75" s="166">
        <v>12.83</v>
      </c>
      <c r="P75" s="166">
        <v>12.83</v>
      </c>
      <c r="Q75" s="16">
        <f t="shared" si="2"/>
        <v>12.83</v>
      </c>
      <c r="R75" s="166">
        <v>15</v>
      </c>
      <c r="S75" s="16">
        <f t="shared" si="3"/>
        <v>15</v>
      </c>
      <c r="T75" s="166">
        <v>8</v>
      </c>
      <c r="U75" s="16">
        <f t="shared" si="4"/>
        <v>8</v>
      </c>
      <c r="V75" s="166">
        <v>10</v>
      </c>
      <c r="W75" s="16">
        <f t="shared" si="5"/>
        <v>10</v>
      </c>
      <c r="X75" s="166">
        <v>8</v>
      </c>
      <c r="Y75" s="16">
        <f t="shared" si="6"/>
        <v>8</v>
      </c>
      <c r="Z75" s="166">
        <v>7</v>
      </c>
      <c r="AA75" s="16">
        <f t="shared" si="7"/>
        <v>7</v>
      </c>
      <c r="AB75" s="166">
        <v>8</v>
      </c>
      <c r="AC75" s="16">
        <f t="shared" si="8"/>
        <v>8</v>
      </c>
      <c r="AD75" s="132"/>
      <c r="AE75" s="166">
        <v>10.5</v>
      </c>
      <c r="AF75" s="166">
        <v>10</v>
      </c>
      <c r="AG75" s="16">
        <f t="shared" si="9"/>
        <v>10.333333333333334</v>
      </c>
      <c r="AH75" s="166">
        <v>4</v>
      </c>
      <c r="AI75" s="166">
        <v>13</v>
      </c>
      <c r="AJ75" s="16">
        <f t="shared" si="10"/>
        <v>7</v>
      </c>
      <c r="AK75" s="166">
        <v>7.5</v>
      </c>
      <c r="AL75" s="166">
        <v>7.5</v>
      </c>
      <c r="AM75" s="16">
        <f t="shared" si="11"/>
        <v>7.5</v>
      </c>
      <c r="AN75" s="166">
        <v>10</v>
      </c>
      <c r="AO75" s="16">
        <f t="shared" si="12"/>
        <v>10</v>
      </c>
      <c r="AP75" s="166">
        <v>9</v>
      </c>
      <c r="AQ75" s="16">
        <f t="shared" si="13"/>
        <v>9</v>
      </c>
      <c r="AR75" s="166">
        <v>10</v>
      </c>
      <c r="AS75" s="16">
        <f t="shared" si="14"/>
        <v>10</v>
      </c>
      <c r="AT75" s="166">
        <v>13</v>
      </c>
      <c r="AU75" s="16">
        <f t="shared" si="15"/>
        <v>13</v>
      </c>
      <c r="AV75" s="166">
        <v>8</v>
      </c>
      <c r="AW75" s="16">
        <f t="shared" si="16"/>
        <v>8</v>
      </c>
      <c r="AX75" s="166">
        <v>13.5</v>
      </c>
      <c r="AY75" s="133">
        <f t="shared" si="17"/>
        <v>13.5</v>
      </c>
    </row>
    <row r="76" spans="1:51" ht="18" customHeight="1">
      <c r="A76" s="313"/>
      <c r="B76" s="149">
        <v>61</v>
      </c>
      <c r="C76" s="234" t="s">
        <v>722</v>
      </c>
      <c r="D76" s="234" t="s">
        <v>723</v>
      </c>
      <c r="E76" s="234" t="s">
        <v>36</v>
      </c>
      <c r="F76" s="234" t="s">
        <v>724</v>
      </c>
      <c r="G76" s="234" t="s">
        <v>5</v>
      </c>
      <c r="H76" s="240" t="s">
        <v>506</v>
      </c>
      <c r="I76" s="14" t="s">
        <v>1299</v>
      </c>
      <c r="J76" s="14" t="s">
        <v>1301</v>
      </c>
      <c r="K76" s="16" t="s">
        <v>1299</v>
      </c>
      <c r="L76" s="166" t="s">
        <v>1299</v>
      </c>
      <c r="M76" s="166" t="s">
        <v>1301</v>
      </c>
      <c r="N76" s="16" t="s">
        <v>1299</v>
      </c>
      <c r="O76" s="166" t="s">
        <v>1299</v>
      </c>
      <c r="P76" s="166" t="s">
        <v>1299</v>
      </c>
      <c r="Q76" s="16" t="s">
        <v>1299</v>
      </c>
      <c r="R76" s="166" t="s">
        <v>1297</v>
      </c>
      <c r="S76" s="16" t="str">
        <f t="shared" si="3"/>
        <v>\</v>
      </c>
      <c r="T76" s="166" t="s">
        <v>1298</v>
      </c>
      <c r="U76" s="16" t="str">
        <f t="shared" si="4"/>
        <v>ABS</v>
      </c>
      <c r="V76" s="166" t="s">
        <v>1298</v>
      </c>
      <c r="W76" s="16" t="str">
        <f t="shared" si="5"/>
        <v>ABS</v>
      </c>
      <c r="X76" s="166" t="s">
        <v>1298</v>
      </c>
      <c r="Y76" s="16" t="str">
        <f t="shared" si="6"/>
        <v>ABS</v>
      </c>
      <c r="Z76" s="166" t="s">
        <v>1297</v>
      </c>
      <c r="AA76" s="16" t="str">
        <f t="shared" si="7"/>
        <v>\</v>
      </c>
      <c r="AB76" s="166" t="s">
        <v>1297</v>
      </c>
      <c r="AC76" s="16" t="str">
        <f t="shared" si="8"/>
        <v>\</v>
      </c>
      <c r="AD76" s="132"/>
      <c r="AE76" s="166" t="s">
        <v>1299</v>
      </c>
      <c r="AF76" s="166" t="s">
        <v>1299</v>
      </c>
      <c r="AG76" s="16" t="s">
        <v>1299</v>
      </c>
      <c r="AH76" s="166" t="s">
        <v>1299</v>
      </c>
      <c r="AI76" s="166" t="s">
        <v>1299</v>
      </c>
      <c r="AJ76" s="16" t="s">
        <v>1299</v>
      </c>
      <c r="AK76" s="166" t="s">
        <v>1297</v>
      </c>
      <c r="AL76" s="166"/>
      <c r="AM76" s="16" t="e">
        <f t="shared" si="11"/>
        <v>#VALUE!</v>
      </c>
      <c r="AN76" s="166" t="s">
        <v>1297</v>
      </c>
      <c r="AO76" s="16" t="str">
        <f t="shared" si="12"/>
        <v>\</v>
      </c>
      <c r="AP76" s="166" t="s">
        <v>1298</v>
      </c>
      <c r="AQ76" s="16" t="str">
        <f t="shared" si="13"/>
        <v>ABS</v>
      </c>
      <c r="AR76" s="166" t="s">
        <v>1297</v>
      </c>
      <c r="AS76" s="16" t="str">
        <f t="shared" si="14"/>
        <v>\</v>
      </c>
      <c r="AT76" s="166" t="s">
        <v>1298</v>
      </c>
      <c r="AU76" s="16" t="str">
        <f t="shared" si="15"/>
        <v>ABS</v>
      </c>
      <c r="AV76" s="166" t="s">
        <v>1298</v>
      </c>
      <c r="AW76" s="16" t="str">
        <f t="shared" si="16"/>
        <v>ABS</v>
      </c>
      <c r="AX76" s="166" t="s">
        <v>1298</v>
      </c>
      <c r="AY76" s="133" t="str">
        <f t="shared" si="17"/>
        <v>ABS</v>
      </c>
    </row>
    <row r="77" spans="1:51" ht="18" customHeight="1">
      <c r="A77" s="313"/>
      <c r="B77" s="149">
        <v>62</v>
      </c>
      <c r="C77" s="234" t="s">
        <v>725</v>
      </c>
      <c r="D77" s="234" t="s">
        <v>331</v>
      </c>
      <c r="E77" s="234" t="s">
        <v>726</v>
      </c>
      <c r="F77" s="234" t="s">
        <v>727</v>
      </c>
      <c r="G77" s="234" t="s">
        <v>45</v>
      </c>
      <c r="H77" s="240" t="s">
        <v>506</v>
      </c>
      <c r="I77" s="14">
        <v>11.5</v>
      </c>
      <c r="J77" s="14">
        <v>10</v>
      </c>
      <c r="K77" s="16">
        <f t="shared" si="0"/>
        <v>11</v>
      </c>
      <c r="L77" s="166">
        <v>5</v>
      </c>
      <c r="M77" s="166">
        <v>13</v>
      </c>
      <c r="N77" s="16">
        <f t="shared" si="1"/>
        <v>7.666666666666667</v>
      </c>
      <c r="O77" s="166">
        <v>11.5</v>
      </c>
      <c r="P77" s="166">
        <v>11.5</v>
      </c>
      <c r="Q77" s="16">
        <f t="shared" si="2"/>
        <v>11.5</v>
      </c>
      <c r="R77" s="166">
        <v>8</v>
      </c>
      <c r="S77" s="16">
        <f t="shared" si="3"/>
        <v>8</v>
      </c>
      <c r="T77" s="166">
        <v>6.5</v>
      </c>
      <c r="U77" s="16">
        <f t="shared" si="4"/>
        <v>6.5</v>
      </c>
      <c r="V77" s="166">
        <v>10</v>
      </c>
      <c r="W77" s="16">
        <f t="shared" si="5"/>
        <v>10</v>
      </c>
      <c r="X77" s="166">
        <v>7.5</v>
      </c>
      <c r="Y77" s="16">
        <f t="shared" si="6"/>
        <v>7.5</v>
      </c>
      <c r="Z77" s="166">
        <v>15.5</v>
      </c>
      <c r="AA77" s="16">
        <f t="shared" si="7"/>
        <v>15.5</v>
      </c>
      <c r="AB77" s="166">
        <v>10</v>
      </c>
      <c r="AC77" s="16">
        <f t="shared" si="8"/>
        <v>10</v>
      </c>
      <c r="AD77" s="132"/>
      <c r="AE77" s="166">
        <v>10</v>
      </c>
      <c r="AF77" s="166">
        <v>10.5</v>
      </c>
      <c r="AG77" s="16">
        <f t="shared" si="9"/>
        <v>10.166666666666666</v>
      </c>
      <c r="AH77" s="166">
        <v>5.5</v>
      </c>
      <c r="AI77" s="166">
        <v>11</v>
      </c>
      <c r="AJ77" s="16">
        <f t="shared" si="10"/>
        <v>7.333333333333333</v>
      </c>
      <c r="AK77" s="166">
        <v>10.5</v>
      </c>
      <c r="AL77" s="166">
        <v>6.5</v>
      </c>
      <c r="AM77" s="16">
        <f t="shared" si="11"/>
        <v>9.1666666666666661</v>
      </c>
      <c r="AN77" s="166">
        <v>4</v>
      </c>
      <c r="AO77" s="16">
        <f t="shared" si="12"/>
        <v>4</v>
      </c>
      <c r="AP77" s="166">
        <v>9</v>
      </c>
      <c r="AQ77" s="16">
        <f t="shared" si="13"/>
        <v>9</v>
      </c>
      <c r="AR77" s="166">
        <v>3.5</v>
      </c>
      <c r="AS77" s="16">
        <f t="shared" si="14"/>
        <v>3.5</v>
      </c>
      <c r="AT77" s="166">
        <v>10.5</v>
      </c>
      <c r="AU77" s="16">
        <f t="shared" si="15"/>
        <v>10.5</v>
      </c>
      <c r="AV77" s="166">
        <v>5</v>
      </c>
      <c r="AW77" s="16">
        <f t="shared" si="16"/>
        <v>5</v>
      </c>
      <c r="AX77" s="166">
        <v>11</v>
      </c>
      <c r="AY77" s="133">
        <f t="shared" si="17"/>
        <v>11</v>
      </c>
    </row>
    <row r="78" spans="1:51" ht="18" customHeight="1">
      <c r="A78" s="313"/>
      <c r="B78" s="149">
        <v>63</v>
      </c>
      <c r="C78" s="234" t="s">
        <v>728</v>
      </c>
      <c r="D78" s="234" t="s">
        <v>729</v>
      </c>
      <c r="E78" s="234" t="s">
        <v>30</v>
      </c>
      <c r="F78" s="234" t="s">
        <v>431</v>
      </c>
      <c r="G78" s="234" t="s">
        <v>50</v>
      </c>
      <c r="H78" s="240" t="s">
        <v>506</v>
      </c>
      <c r="I78" s="14">
        <v>8</v>
      </c>
      <c r="J78" s="14">
        <v>11.5</v>
      </c>
      <c r="K78" s="16">
        <f t="shared" si="0"/>
        <v>9.1666666666666661</v>
      </c>
      <c r="L78" s="166">
        <v>9.5</v>
      </c>
      <c r="M78" s="166">
        <v>10</v>
      </c>
      <c r="N78" s="16">
        <f t="shared" si="1"/>
        <v>9.6666666666666661</v>
      </c>
      <c r="O78" s="166">
        <v>2.75</v>
      </c>
      <c r="P78" s="166">
        <v>13.5</v>
      </c>
      <c r="Q78" s="16">
        <f t="shared" si="2"/>
        <v>6.333333333333333</v>
      </c>
      <c r="R78" s="166">
        <v>11.5</v>
      </c>
      <c r="S78" s="16">
        <f t="shared" si="3"/>
        <v>11.5</v>
      </c>
      <c r="T78" s="166">
        <v>9</v>
      </c>
      <c r="U78" s="16">
        <f t="shared" si="4"/>
        <v>9</v>
      </c>
      <c r="V78" s="166">
        <v>10.5</v>
      </c>
      <c r="W78" s="16">
        <f t="shared" si="5"/>
        <v>10.5</v>
      </c>
      <c r="X78" s="166">
        <v>10</v>
      </c>
      <c r="Y78" s="16">
        <f t="shared" si="6"/>
        <v>10</v>
      </c>
      <c r="Z78" s="166">
        <v>5.5</v>
      </c>
      <c r="AA78" s="16">
        <f t="shared" si="7"/>
        <v>5.5</v>
      </c>
      <c r="AB78" s="166">
        <v>8.5</v>
      </c>
      <c r="AC78" s="16">
        <f t="shared" si="8"/>
        <v>8.5</v>
      </c>
      <c r="AD78" s="132"/>
      <c r="AE78" s="166">
        <v>10</v>
      </c>
      <c r="AF78" s="166">
        <v>11.5</v>
      </c>
      <c r="AG78" s="16">
        <f t="shared" si="9"/>
        <v>10.5</v>
      </c>
      <c r="AH78" s="166">
        <v>5</v>
      </c>
      <c r="AI78" s="166">
        <v>10.5</v>
      </c>
      <c r="AJ78" s="16">
        <f t="shared" si="10"/>
        <v>6.833333333333333</v>
      </c>
      <c r="AK78" s="166">
        <v>8</v>
      </c>
      <c r="AL78" s="166">
        <v>7.5</v>
      </c>
      <c r="AM78" s="16">
        <f t="shared" si="11"/>
        <v>7.833333333333333</v>
      </c>
      <c r="AN78" s="166">
        <v>7</v>
      </c>
      <c r="AO78" s="16">
        <f t="shared" si="12"/>
        <v>7</v>
      </c>
      <c r="AP78" s="166">
        <v>6.5</v>
      </c>
      <c r="AQ78" s="16">
        <f t="shared" si="13"/>
        <v>6.5</v>
      </c>
      <c r="AR78" s="166">
        <v>2</v>
      </c>
      <c r="AS78" s="16">
        <f t="shared" si="14"/>
        <v>2</v>
      </c>
      <c r="AT78" s="166">
        <v>12</v>
      </c>
      <c r="AU78" s="16">
        <f t="shared" si="15"/>
        <v>12</v>
      </c>
      <c r="AV78" s="166">
        <v>8.5</v>
      </c>
      <c r="AW78" s="16">
        <f t="shared" si="16"/>
        <v>8.5</v>
      </c>
      <c r="AX78" s="166">
        <v>8.5</v>
      </c>
      <c r="AY78" s="133">
        <f t="shared" si="17"/>
        <v>8.5</v>
      </c>
    </row>
    <row r="79" spans="1:51" ht="18" customHeight="1">
      <c r="A79" s="313"/>
      <c r="B79" s="149">
        <v>64</v>
      </c>
      <c r="C79" s="234" t="s">
        <v>730</v>
      </c>
      <c r="D79" s="234" t="s">
        <v>731</v>
      </c>
      <c r="E79" s="234" t="s">
        <v>732</v>
      </c>
      <c r="F79" s="234" t="s">
        <v>733</v>
      </c>
      <c r="G79" s="234" t="s">
        <v>45</v>
      </c>
      <c r="H79" s="240" t="s">
        <v>506</v>
      </c>
      <c r="I79" s="14">
        <v>12.5</v>
      </c>
      <c r="J79" s="14">
        <v>12.5</v>
      </c>
      <c r="K79" s="16">
        <f t="shared" si="0"/>
        <v>12.5</v>
      </c>
      <c r="L79" s="166">
        <v>18</v>
      </c>
      <c r="M79" s="166">
        <v>14</v>
      </c>
      <c r="N79" s="16">
        <f t="shared" si="1"/>
        <v>16.666666666666668</v>
      </c>
      <c r="O79" s="166">
        <v>10.25</v>
      </c>
      <c r="P79" s="166">
        <v>14.5</v>
      </c>
      <c r="Q79" s="16">
        <f t="shared" si="2"/>
        <v>11.666666666666666</v>
      </c>
      <c r="R79" s="166">
        <v>12.5</v>
      </c>
      <c r="S79" s="16">
        <f t="shared" si="3"/>
        <v>12.5</v>
      </c>
      <c r="T79" s="166">
        <v>8</v>
      </c>
      <c r="U79" s="16">
        <f t="shared" si="4"/>
        <v>8</v>
      </c>
      <c r="V79" s="166">
        <v>10</v>
      </c>
      <c r="W79" s="16">
        <f t="shared" si="5"/>
        <v>10</v>
      </c>
      <c r="X79" s="166">
        <v>10</v>
      </c>
      <c r="Y79" s="16">
        <f t="shared" si="6"/>
        <v>10</v>
      </c>
      <c r="Z79" s="166">
        <v>12</v>
      </c>
      <c r="AA79" s="16">
        <f t="shared" si="7"/>
        <v>12</v>
      </c>
      <c r="AB79" s="166">
        <v>6.5</v>
      </c>
      <c r="AC79" s="16">
        <f t="shared" si="8"/>
        <v>6.5</v>
      </c>
      <c r="AD79" s="132"/>
      <c r="AE79" s="166">
        <v>12.5</v>
      </c>
      <c r="AF79" s="166">
        <v>12</v>
      </c>
      <c r="AG79" s="16">
        <f t="shared" si="9"/>
        <v>12.333333333333334</v>
      </c>
      <c r="AH79" s="166">
        <v>12.5</v>
      </c>
      <c r="AI79" s="166">
        <v>11.5</v>
      </c>
      <c r="AJ79" s="16">
        <f t="shared" si="10"/>
        <v>12.166666666666666</v>
      </c>
      <c r="AK79" s="166">
        <v>9</v>
      </c>
      <c r="AL79" s="166">
        <v>6.5</v>
      </c>
      <c r="AM79" s="16">
        <f t="shared" si="11"/>
        <v>8.1666666666666661</v>
      </c>
      <c r="AN79" s="166">
        <v>10</v>
      </c>
      <c r="AO79" s="16">
        <f t="shared" si="12"/>
        <v>10</v>
      </c>
      <c r="AP79" s="166">
        <v>11</v>
      </c>
      <c r="AQ79" s="16">
        <f t="shared" si="13"/>
        <v>11</v>
      </c>
      <c r="AR79" s="166">
        <v>8.5</v>
      </c>
      <c r="AS79" s="16">
        <f t="shared" si="14"/>
        <v>8.5</v>
      </c>
      <c r="AT79" s="166">
        <v>10</v>
      </c>
      <c r="AU79" s="16">
        <f t="shared" si="15"/>
        <v>10</v>
      </c>
      <c r="AV79" s="166">
        <v>7.5</v>
      </c>
      <c r="AW79" s="16">
        <f t="shared" si="16"/>
        <v>7.5</v>
      </c>
      <c r="AX79" s="166">
        <v>11</v>
      </c>
      <c r="AY79" s="133">
        <f t="shared" si="17"/>
        <v>11</v>
      </c>
    </row>
    <row r="80" spans="1:51" ht="18" customHeight="1">
      <c r="A80" s="313"/>
      <c r="B80" s="149">
        <v>65</v>
      </c>
      <c r="C80" s="234" t="s">
        <v>734</v>
      </c>
      <c r="D80" s="234" t="s">
        <v>735</v>
      </c>
      <c r="E80" s="234" t="s">
        <v>736</v>
      </c>
      <c r="F80" s="234" t="s">
        <v>737</v>
      </c>
      <c r="G80" s="234" t="s">
        <v>8</v>
      </c>
      <c r="H80" s="240" t="s">
        <v>506</v>
      </c>
      <c r="I80" s="14">
        <v>12.5</v>
      </c>
      <c r="J80" s="14">
        <v>13</v>
      </c>
      <c r="K80" s="16">
        <f t="shared" si="0"/>
        <v>12.666666666666666</v>
      </c>
      <c r="L80" s="166">
        <v>17.5</v>
      </c>
      <c r="M80" s="166">
        <v>13</v>
      </c>
      <c r="N80" s="16">
        <f t="shared" si="1"/>
        <v>16</v>
      </c>
      <c r="O80" s="166">
        <v>14</v>
      </c>
      <c r="P80" s="166">
        <v>12</v>
      </c>
      <c r="Q80" s="16">
        <f t="shared" si="2"/>
        <v>13.333333333333334</v>
      </c>
      <c r="R80" s="166">
        <v>10.5</v>
      </c>
      <c r="S80" s="16">
        <f t="shared" si="3"/>
        <v>10.5</v>
      </c>
      <c r="T80" s="166">
        <v>8.5</v>
      </c>
      <c r="U80" s="16">
        <f t="shared" si="4"/>
        <v>8.5</v>
      </c>
      <c r="V80" s="166">
        <v>10.5</v>
      </c>
      <c r="W80" s="16">
        <f t="shared" si="5"/>
        <v>10.5</v>
      </c>
      <c r="X80" s="166">
        <v>10</v>
      </c>
      <c r="Y80" s="16">
        <f t="shared" si="6"/>
        <v>10</v>
      </c>
      <c r="Z80" s="166">
        <v>8</v>
      </c>
      <c r="AA80" s="16">
        <f t="shared" si="7"/>
        <v>8</v>
      </c>
      <c r="AB80" s="166">
        <v>11.5</v>
      </c>
      <c r="AC80" s="16">
        <f t="shared" si="8"/>
        <v>11.5</v>
      </c>
      <c r="AD80" s="132"/>
      <c r="AE80" s="166">
        <v>11</v>
      </c>
      <c r="AF80" s="166">
        <v>10.5</v>
      </c>
      <c r="AG80" s="16">
        <f t="shared" si="9"/>
        <v>10.833333333333334</v>
      </c>
      <c r="AH80" s="166">
        <v>14.5</v>
      </c>
      <c r="AI80" s="166">
        <v>11</v>
      </c>
      <c r="AJ80" s="16">
        <f t="shared" si="10"/>
        <v>13.333333333333334</v>
      </c>
      <c r="AK80" s="166">
        <v>10</v>
      </c>
      <c r="AL80" s="166">
        <v>10</v>
      </c>
      <c r="AM80" s="16">
        <f t="shared" si="11"/>
        <v>10</v>
      </c>
      <c r="AN80" s="166">
        <v>10.5</v>
      </c>
      <c r="AO80" s="16">
        <f t="shared" si="12"/>
        <v>10.5</v>
      </c>
      <c r="AP80" s="166">
        <v>10.5</v>
      </c>
      <c r="AQ80" s="16">
        <f t="shared" si="13"/>
        <v>10.5</v>
      </c>
      <c r="AR80" s="166">
        <v>13.5</v>
      </c>
      <c r="AS80" s="16">
        <f t="shared" si="14"/>
        <v>13.5</v>
      </c>
      <c r="AT80" s="166">
        <v>12</v>
      </c>
      <c r="AU80" s="16">
        <f t="shared" si="15"/>
        <v>12</v>
      </c>
      <c r="AV80" s="166">
        <v>10</v>
      </c>
      <c r="AW80" s="16">
        <f t="shared" si="16"/>
        <v>10</v>
      </c>
      <c r="AX80" s="166">
        <v>8</v>
      </c>
      <c r="AY80" s="133">
        <f t="shared" si="17"/>
        <v>8</v>
      </c>
    </row>
    <row r="81" spans="1:51" ht="18" customHeight="1">
      <c r="A81" s="313"/>
      <c r="B81" s="149">
        <v>66</v>
      </c>
      <c r="C81" s="234" t="s">
        <v>246</v>
      </c>
      <c r="D81" s="234" t="s">
        <v>247</v>
      </c>
      <c r="E81" s="234" t="s">
        <v>248</v>
      </c>
      <c r="F81" s="234" t="s">
        <v>333</v>
      </c>
      <c r="G81" s="234" t="s">
        <v>5</v>
      </c>
      <c r="H81" s="240" t="s">
        <v>506</v>
      </c>
      <c r="I81" s="14" t="s">
        <v>1299</v>
      </c>
      <c r="J81" s="14" t="s">
        <v>1299</v>
      </c>
      <c r="K81" s="16" t="s">
        <v>1299</v>
      </c>
      <c r="L81" s="166" t="s">
        <v>1299</v>
      </c>
      <c r="M81" s="166" t="s">
        <v>1301</v>
      </c>
      <c r="N81" s="16" t="s">
        <v>1299</v>
      </c>
      <c r="O81" s="166" t="s">
        <v>1299</v>
      </c>
      <c r="P81" s="166" t="s">
        <v>1299</v>
      </c>
      <c r="Q81" s="16" t="s">
        <v>1299</v>
      </c>
      <c r="R81" s="166" t="s">
        <v>1297</v>
      </c>
      <c r="S81" s="16" t="str">
        <f t="shared" ref="S81:S144" si="18">R81</f>
        <v>\</v>
      </c>
      <c r="T81" s="166" t="s">
        <v>1298</v>
      </c>
      <c r="U81" s="16" t="str">
        <f t="shared" ref="U81:U144" si="19">T81</f>
        <v>ABS</v>
      </c>
      <c r="V81" s="166" t="s">
        <v>1298</v>
      </c>
      <c r="W81" s="16" t="str">
        <f t="shared" ref="W81:W144" si="20">V81</f>
        <v>ABS</v>
      </c>
      <c r="X81" s="166" t="s">
        <v>1298</v>
      </c>
      <c r="Y81" s="16" t="str">
        <f t="shared" ref="Y81:Y144" si="21">X81</f>
        <v>ABS</v>
      </c>
      <c r="Z81" s="166" t="s">
        <v>1297</v>
      </c>
      <c r="AA81" s="16" t="str">
        <f t="shared" ref="AA81:AA144" si="22">Z81</f>
        <v>\</v>
      </c>
      <c r="AB81" s="166" t="s">
        <v>1297</v>
      </c>
      <c r="AC81" s="16" t="str">
        <f t="shared" ref="AC81:AC144" si="23">AB81</f>
        <v>\</v>
      </c>
      <c r="AD81" s="132"/>
      <c r="AE81" s="166" t="s">
        <v>1299</v>
      </c>
      <c r="AF81" s="166" t="s">
        <v>1299</v>
      </c>
      <c r="AG81" s="16" t="s">
        <v>1299</v>
      </c>
      <c r="AH81" s="166" t="s">
        <v>1299</v>
      </c>
      <c r="AI81" s="166" t="s">
        <v>1299</v>
      </c>
      <c r="AJ81" s="16" t="s">
        <v>1299</v>
      </c>
      <c r="AK81" s="166" t="s">
        <v>1297</v>
      </c>
      <c r="AL81" s="166"/>
      <c r="AM81" s="16" t="e">
        <f t="shared" ref="AM81:AM144" si="24">(AK81*2+AL81)/3</f>
        <v>#VALUE!</v>
      </c>
      <c r="AN81" s="166" t="s">
        <v>1297</v>
      </c>
      <c r="AO81" s="16" t="str">
        <f t="shared" ref="AO81:AO144" si="25">AN81</f>
        <v>\</v>
      </c>
      <c r="AP81" s="166" t="s">
        <v>1298</v>
      </c>
      <c r="AQ81" s="16" t="str">
        <f t="shared" ref="AQ81:AQ144" si="26">AP81</f>
        <v>ABS</v>
      </c>
      <c r="AR81" s="166" t="s">
        <v>1297</v>
      </c>
      <c r="AS81" s="16" t="str">
        <f t="shared" ref="AS81:AS144" si="27">AR81</f>
        <v>\</v>
      </c>
      <c r="AT81" s="166" t="s">
        <v>1298</v>
      </c>
      <c r="AU81" s="16" t="str">
        <f t="shared" ref="AU81:AU144" si="28">AT81</f>
        <v>ABS</v>
      </c>
      <c r="AV81" s="166" t="s">
        <v>1298</v>
      </c>
      <c r="AW81" s="16" t="str">
        <f t="shared" ref="AW81:AW144" si="29">AV81</f>
        <v>ABS</v>
      </c>
      <c r="AX81" s="166" t="s">
        <v>1298</v>
      </c>
      <c r="AY81" s="133" t="str">
        <f t="shared" ref="AY81:AY144" si="30">AX81</f>
        <v>ABS</v>
      </c>
    </row>
    <row r="82" spans="1:51" ht="18" customHeight="1">
      <c r="A82" s="313"/>
      <c r="B82" s="149">
        <v>67</v>
      </c>
      <c r="C82" s="234" t="s">
        <v>249</v>
      </c>
      <c r="D82" s="234" t="s">
        <v>250</v>
      </c>
      <c r="E82" s="234" t="s">
        <v>65</v>
      </c>
      <c r="F82" s="234" t="s">
        <v>335</v>
      </c>
      <c r="G82" s="234" t="s">
        <v>5</v>
      </c>
      <c r="H82" s="240" t="s">
        <v>506</v>
      </c>
      <c r="I82" s="14">
        <v>9.33</v>
      </c>
      <c r="J82" s="14">
        <v>9.33</v>
      </c>
      <c r="K82" s="16">
        <f t="shared" ref="K82:K144" si="31">(I82*2+J82)/3</f>
        <v>9.33</v>
      </c>
      <c r="L82" s="166">
        <v>12.17</v>
      </c>
      <c r="M82" s="166">
        <v>12.17</v>
      </c>
      <c r="N82" s="16">
        <f t="shared" ref="N82:N144" si="32">(L82*2+M82)/3</f>
        <v>12.17</v>
      </c>
      <c r="O82" s="166">
        <v>10.17</v>
      </c>
      <c r="P82" s="166">
        <v>10.17</v>
      </c>
      <c r="Q82" s="16">
        <f t="shared" ref="Q82:Q144" si="33">(O82*2+P82)/3</f>
        <v>10.17</v>
      </c>
      <c r="R82" s="166">
        <v>10</v>
      </c>
      <c r="S82" s="16">
        <f t="shared" si="18"/>
        <v>10</v>
      </c>
      <c r="T82" s="166">
        <v>11.5</v>
      </c>
      <c r="U82" s="16">
        <f t="shared" si="19"/>
        <v>11.5</v>
      </c>
      <c r="V82" s="166">
        <v>13</v>
      </c>
      <c r="W82" s="16">
        <f t="shared" si="20"/>
        <v>13</v>
      </c>
      <c r="X82" s="166">
        <v>2</v>
      </c>
      <c r="Y82" s="16">
        <f t="shared" si="21"/>
        <v>2</v>
      </c>
      <c r="Z82" s="166">
        <v>10</v>
      </c>
      <c r="AA82" s="16">
        <f t="shared" si="22"/>
        <v>10</v>
      </c>
      <c r="AB82" s="166">
        <v>8.5</v>
      </c>
      <c r="AC82" s="16">
        <f t="shared" si="23"/>
        <v>8.5</v>
      </c>
      <c r="AD82" s="132"/>
      <c r="AE82" s="166">
        <v>10</v>
      </c>
      <c r="AF82" s="166">
        <v>10</v>
      </c>
      <c r="AG82" s="16">
        <f t="shared" ref="AG82:AG144" si="34">(AE82*2+AF82)/3</f>
        <v>10</v>
      </c>
      <c r="AH82" s="166">
        <v>5</v>
      </c>
      <c r="AI82" s="166">
        <v>11.5</v>
      </c>
      <c r="AJ82" s="16">
        <f t="shared" ref="AJ82:AJ144" si="35">(AH82*2+AI82)/3</f>
        <v>7.166666666666667</v>
      </c>
      <c r="AK82" s="166">
        <v>10.83</v>
      </c>
      <c r="AL82" s="166">
        <v>10.83</v>
      </c>
      <c r="AM82" s="16">
        <f t="shared" si="24"/>
        <v>10.83</v>
      </c>
      <c r="AN82" s="166">
        <v>4</v>
      </c>
      <c r="AO82" s="16">
        <f t="shared" si="25"/>
        <v>4</v>
      </c>
      <c r="AP82" s="166">
        <v>2.5</v>
      </c>
      <c r="AQ82" s="16">
        <f t="shared" si="26"/>
        <v>2.5</v>
      </c>
      <c r="AR82" s="166">
        <v>8</v>
      </c>
      <c r="AS82" s="16">
        <f t="shared" si="27"/>
        <v>8</v>
      </c>
      <c r="AT82" s="166">
        <v>8</v>
      </c>
      <c r="AU82" s="16">
        <f t="shared" si="28"/>
        <v>8</v>
      </c>
      <c r="AV82" s="166">
        <v>12</v>
      </c>
      <c r="AW82" s="16">
        <f t="shared" si="29"/>
        <v>12</v>
      </c>
      <c r="AX82" s="166">
        <v>10</v>
      </c>
      <c r="AY82" s="133">
        <f t="shared" si="30"/>
        <v>10</v>
      </c>
    </row>
    <row r="83" spans="1:51" ht="18" customHeight="1">
      <c r="A83" s="313"/>
      <c r="B83" s="149">
        <v>68</v>
      </c>
      <c r="C83" s="234" t="s">
        <v>252</v>
      </c>
      <c r="D83" s="234" t="s">
        <v>46</v>
      </c>
      <c r="E83" s="234" t="s">
        <v>253</v>
      </c>
      <c r="F83" s="234" t="s">
        <v>336</v>
      </c>
      <c r="G83" s="234" t="s">
        <v>8</v>
      </c>
      <c r="H83" s="240" t="s">
        <v>506</v>
      </c>
      <c r="I83" s="14">
        <v>11</v>
      </c>
      <c r="J83" s="14">
        <v>11</v>
      </c>
      <c r="K83" s="16">
        <f t="shared" si="31"/>
        <v>11</v>
      </c>
      <c r="L83" s="166">
        <v>10</v>
      </c>
      <c r="M83" s="166">
        <v>10.5</v>
      </c>
      <c r="N83" s="16">
        <f t="shared" si="32"/>
        <v>10.166666666666666</v>
      </c>
      <c r="O83" s="166">
        <v>10.83</v>
      </c>
      <c r="P83" s="166">
        <v>10.83</v>
      </c>
      <c r="Q83" s="16">
        <f t="shared" si="33"/>
        <v>10.83</v>
      </c>
      <c r="R83" s="166">
        <v>9</v>
      </c>
      <c r="S83" s="16">
        <f t="shared" si="18"/>
        <v>9</v>
      </c>
      <c r="T83" s="166">
        <v>10</v>
      </c>
      <c r="U83" s="16">
        <f t="shared" si="19"/>
        <v>10</v>
      </c>
      <c r="V83" s="166">
        <v>12</v>
      </c>
      <c r="W83" s="16">
        <f t="shared" si="20"/>
        <v>12</v>
      </c>
      <c r="X83" s="166">
        <v>0</v>
      </c>
      <c r="Y83" s="16">
        <f t="shared" si="21"/>
        <v>0</v>
      </c>
      <c r="Z83" s="166">
        <v>11.5</v>
      </c>
      <c r="AA83" s="16">
        <f t="shared" si="22"/>
        <v>11.5</v>
      </c>
      <c r="AB83" s="166">
        <v>13</v>
      </c>
      <c r="AC83" s="16">
        <f t="shared" si="23"/>
        <v>13</v>
      </c>
      <c r="AD83" s="132"/>
      <c r="AE83" s="166">
        <v>12.33</v>
      </c>
      <c r="AF83" s="166">
        <v>12.33</v>
      </c>
      <c r="AG83" s="16">
        <f t="shared" si="34"/>
        <v>12.33</v>
      </c>
      <c r="AH83" s="166">
        <v>8.67</v>
      </c>
      <c r="AI83" s="166">
        <v>8.67</v>
      </c>
      <c r="AJ83" s="16">
        <f t="shared" si="35"/>
        <v>8.67</v>
      </c>
      <c r="AK83" s="166">
        <v>11.33</v>
      </c>
      <c r="AL83" s="166">
        <v>11.33</v>
      </c>
      <c r="AM83" s="16">
        <f t="shared" si="24"/>
        <v>11.33</v>
      </c>
      <c r="AN83" s="166">
        <v>2.5</v>
      </c>
      <c r="AO83" s="16">
        <f t="shared" si="25"/>
        <v>2.5</v>
      </c>
      <c r="AP83" s="166">
        <v>10</v>
      </c>
      <c r="AQ83" s="16">
        <f t="shared" si="26"/>
        <v>10</v>
      </c>
      <c r="AR83" s="166">
        <v>2</v>
      </c>
      <c r="AS83" s="16">
        <f t="shared" si="27"/>
        <v>2</v>
      </c>
      <c r="AT83" s="166">
        <v>10</v>
      </c>
      <c r="AU83" s="16">
        <f t="shared" si="28"/>
        <v>10</v>
      </c>
      <c r="AV83" s="166">
        <v>10</v>
      </c>
      <c r="AW83" s="16">
        <f t="shared" si="29"/>
        <v>10</v>
      </c>
      <c r="AX83" s="166">
        <v>5.5</v>
      </c>
      <c r="AY83" s="133">
        <f t="shared" si="30"/>
        <v>5.5</v>
      </c>
    </row>
    <row r="84" spans="1:51" ht="18" customHeight="1">
      <c r="A84" s="313"/>
      <c r="B84" s="149">
        <v>69</v>
      </c>
      <c r="C84" s="234" t="s">
        <v>738</v>
      </c>
      <c r="D84" s="234" t="s">
        <v>739</v>
      </c>
      <c r="E84" s="234" t="s">
        <v>16</v>
      </c>
      <c r="F84" s="234" t="s">
        <v>740</v>
      </c>
      <c r="G84" s="234" t="s">
        <v>49</v>
      </c>
      <c r="H84" s="240" t="s">
        <v>506</v>
      </c>
      <c r="I84" s="14">
        <v>13.5</v>
      </c>
      <c r="J84" s="14">
        <v>14</v>
      </c>
      <c r="K84" s="16">
        <f t="shared" si="31"/>
        <v>13.666666666666666</v>
      </c>
      <c r="L84" s="166">
        <v>13.5</v>
      </c>
      <c r="M84" s="166">
        <v>11</v>
      </c>
      <c r="N84" s="16">
        <f t="shared" si="32"/>
        <v>12.666666666666666</v>
      </c>
      <c r="O84" s="166">
        <v>8.5</v>
      </c>
      <c r="P84" s="166">
        <v>14.5</v>
      </c>
      <c r="Q84" s="16">
        <f t="shared" si="33"/>
        <v>10.5</v>
      </c>
      <c r="R84" s="166">
        <v>10</v>
      </c>
      <c r="S84" s="16">
        <f t="shared" si="18"/>
        <v>10</v>
      </c>
      <c r="T84" s="166">
        <v>6.5</v>
      </c>
      <c r="U84" s="16">
        <f t="shared" si="19"/>
        <v>6.5</v>
      </c>
      <c r="V84" s="166">
        <v>11.5</v>
      </c>
      <c r="W84" s="16">
        <f t="shared" si="20"/>
        <v>11.5</v>
      </c>
      <c r="X84" s="166">
        <v>6.5</v>
      </c>
      <c r="Y84" s="16">
        <f t="shared" si="21"/>
        <v>6.5</v>
      </c>
      <c r="Z84" s="166">
        <v>17</v>
      </c>
      <c r="AA84" s="16">
        <f t="shared" si="22"/>
        <v>17</v>
      </c>
      <c r="AB84" s="166">
        <v>11</v>
      </c>
      <c r="AC84" s="16">
        <f t="shared" si="23"/>
        <v>11</v>
      </c>
      <c r="AD84" s="132"/>
      <c r="AE84" s="166">
        <v>12.5</v>
      </c>
      <c r="AF84" s="166">
        <v>13</v>
      </c>
      <c r="AG84" s="16">
        <f t="shared" si="34"/>
        <v>12.666666666666666</v>
      </c>
      <c r="AH84" s="166">
        <v>9</v>
      </c>
      <c r="AI84" s="166">
        <v>16</v>
      </c>
      <c r="AJ84" s="16">
        <f t="shared" si="35"/>
        <v>11.333333333333334</v>
      </c>
      <c r="AK84" s="166">
        <v>10.5</v>
      </c>
      <c r="AL84" s="166">
        <v>6.5</v>
      </c>
      <c r="AM84" s="16">
        <f t="shared" si="24"/>
        <v>9.1666666666666661</v>
      </c>
      <c r="AN84" s="166">
        <v>10</v>
      </c>
      <c r="AO84" s="16">
        <f t="shared" si="25"/>
        <v>10</v>
      </c>
      <c r="AP84" s="166">
        <v>11</v>
      </c>
      <c r="AQ84" s="16">
        <f t="shared" si="26"/>
        <v>11</v>
      </c>
      <c r="AR84" s="166">
        <v>16</v>
      </c>
      <c r="AS84" s="16">
        <f t="shared" si="27"/>
        <v>16</v>
      </c>
      <c r="AT84" s="166">
        <v>13</v>
      </c>
      <c r="AU84" s="16">
        <f t="shared" si="28"/>
        <v>13</v>
      </c>
      <c r="AV84" s="166">
        <v>16.5</v>
      </c>
      <c r="AW84" s="16">
        <f t="shared" si="29"/>
        <v>16.5</v>
      </c>
      <c r="AX84" s="166">
        <v>10</v>
      </c>
      <c r="AY84" s="133">
        <f t="shared" si="30"/>
        <v>10</v>
      </c>
    </row>
    <row r="85" spans="1:51" ht="18" customHeight="1">
      <c r="A85" s="313"/>
      <c r="B85" s="149">
        <v>70</v>
      </c>
      <c r="C85" s="234" t="s">
        <v>255</v>
      </c>
      <c r="D85" s="234" t="s">
        <v>256</v>
      </c>
      <c r="E85" s="234" t="s">
        <v>33</v>
      </c>
      <c r="F85" s="234" t="s">
        <v>338</v>
      </c>
      <c r="G85" s="234" t="s">
        <v>32</v>
      </c>
      <c r="H85" s="240" t="s">
        <v>506</v>
      </c>
      <c r="I85" s="14">
        <v>11.5</v>
      </c>
      <c r="J85" s="14">
        <v>11.5</v>
      </c>
      <c r="K85" s="16">
        <f t="shared" si="31"/>
        <v>11.5</v>
      </c>
      <c r="L85" s="166">
        <v>11</v>
      </c>
      <c r="M85" s="166">
        <v>11</v>
      </c>
      <c r="N85" s="16">
        <f t="shared" si="32"/>
        <v>11</v>
      </c>
      <c r="O85" s="166">
        <v>9.67</v>
      </c>
      <c r="P85" s="166">
        <v>9.67</v>
      </c>
      <c r="Q85" s="16">
        <f t="shared" si="33"/>
        <v>9.67</v>
      </c>
      <c r="R85" s="166">
        <v>10</v>
      </c>
      <c r="S85" s="16">
        <f t="shared" si="18"/>
        <v>10</v>
      </c>
      <c r="T85" s="166">
        <v>8</v>
      </c>
      <c r="U85" s="16">
        <f t="shared" si="19"/>
        <v>8</v>
      </c>
      <c r="V85" s="166">
        <v>13.5</v>
      </c>
      <c r="W85" s="16">
        <f t="shared" si="20"/>
        <v>13.5</v>
      </c>
      <c r="X85" s="166">
        <v>4.5</v>
      </c>
      <c r="Y85" s="16">
        <f t="shared" si="21"/>
        <v>4.5</v>
      </c>
      <c r="Z85" s="166">
        <v>10</v>
      </c>
      <c r="AA85" s="16">
        <f t="shared" si="22"/>
        <v>10</v>
      </c>
      <c r="AB85" s="166">
        <v>10</v>
      </c>
      <c r="AC85" s="16">
        <f t="shared" si="23"/>
        <v>10</v>
      </c>
      <c r="AD85" s="132"/>
      <c r="AE85" s="166">
        <v>11.83</v>
      </c>
      <c r="AF85" s="166">
        <v>11.83</v>
      </c>
      <c r="AG85" s="16">
        <f t="shared" si="34"/>
        <v>11.83</v>
      </c>
      <c r="AH85" s="166">
        <v>10.67</v>
      </c>
      <c r="AI85" s="166">
        <v>10.67</v>
      </c>
      <c r="AJ85" s="16">
        <f t="shared" si="35"/>
        <v>10.67</v>
      </c>
      <c r="AK85" s="166">
        <v>10</v>
      </c>
      <c r="AL85" s="166">
        <v>10</v>
      </c>
      <c r="AM85" s="16">
        <f t="shared" si="24"/>
        <v>10</v>
      </c>
      <c r="AN85" s="166">
        <v>10</v>
      </c>
      <c r="AO85" s="16">
        <f t="shared" si="25"/>
        <v>10</v>
      </c>
      <c r="AP85" s="166">
        <v>12.5</v>
      </c>
      <c r="AQ85" s="16">
        <f t="shared" si="26"/>
        <v>12.5</v>
      </c>
      <c r="AR85" s="166">
        <v>5.5</v>
      </c>
      <c r="AS85" s="16">
        <f t="shared" si="27"/>
        <v>5.5</v>
      </c>
      <c r="AT85" s="166">
        <v>12</v>
      </c>
      <c r="AU85" s="16">
        <f t="shared" si="28"/>
        <v>12</v>
      </c>
      <c r="AV85" s="166">
        <v>10</v>
      </c>
      <c r="AW85" s="16">
        <f t="shared" si="29"/>
        <v>10</v>
      </c>
      <c r="AX85" s="166">
        <v>14.5</v>
      </c>
      <c r="AY85" s="133">
        <f t="shared" si="30"/>
        <v>14.5</v>
      </c>
    </row>
    <row r="86" spans="1:51" ht="18" customHeight="1">
      <c r="A86" s="313"/>
      <c r="B86" s="149">
        <v>71</v>
      </c>
      <c r="C86" s="234" t="s">
        <v>339</v>
      </c>
      <c r="D86" s="234" t="s">
        <v>341</v>
      </c>
      <c r="E86" s="234" t="s">
        <v>28</v>
      </c>
      <c r="F86" s="234" t="s">
        <v>340</v>
      </c>
      <c r="G86" s="234" t="s">
        <v>23</v>
      </c>
      <c r="H86" s="240" t="s">
        <v>506</v>
      </c>
      <c r="I86" s="14">
        <v>10.17</v>
      </c>
      <c r="J86" s="14">
        <v>10.17</v>
      </c>
      <c r="K86" s="16">
        <f t="shared" si="31"/>
        <v>10.17</v>
      </c>
      <c r="L86" s="166">
        <v>15</v>
      </c>
      <c r="M86" s="166">
        <v>14</v>
      </c>
      <c r="N86" s="16">
        <f t="shared" si="32"/>
        <v>14.666666666666666</v>
      </c>
      <c r="O86" s="166">
        <v>10.67</v>
      </c>
      <c r="P86" s="166">
        <v>10.67</v>
      </c>
      <c r="Q86" s="16">
        <f t="shared" si="33"/>
        <v>10.67</v>
      </c>
      <c r="R86" s="166">
        <v>9</v>
      </c>
      <c r="S86" s="16">
        <f t="shared" si="18"/>
        <v>9</v>
      </c>
      <c r="T86" s="166">
        <v>13</v>
      </c>
      <c r="U86" s="16">
        <f t="shared" si="19"/>
        <v>13</v>
      </c>
      <c r="V86" s="166">
        <v>8</v>
      </c>
      <c r="W86" s="16">
        <f t="shared" si="20"/>
        <v>8</v>
      </c>
      <c r="X86" s="166">
        <v>8.5</v>
      </c>
      <c r="Y86" s="16">
        <f t="shared" si="21"/>
        <v>8.5</v>
      </c>
      <c r="Z86" s="166">
        <v>7</v>
      </c>
      <c r="AA86" s="16">
        <f t="shared" si="22"/>
        <v>7</v>
      </c>
      <c r="AB86" s="166">
        <v>5</v>
      </c>
      <c r="AC86" s="16">
        <f t="shared" si="23"/>
        <v>5</v>
      </c>
      <c r="AD86" s="132"/>
      <c r="AE86" s="166">
        <v>13.5</v>
      </c>
      <c r="AF86" s="166">
        <v>11.5</v>
      </c>
      <c r="AG86" s="16">
        <f t="shared" si="34"/>
        <v>12.833333333333334</v>
      </c>
      <c r="AH86" s="166">
        <v>10</v>
      </c>
      <c r="AI86" s="166">
        <v>14</v>
      </c>
      <c r="AJ86" s="16">
        <f t="shared" si="35"/>
        <v>11.333333333333334</v>
      </c>
      <c r="AK86" s="166">
        <v>10.83</v>
      </c>
      <c r="AL86" s="166">
        <v>10.83</v>
      </c>
      <c r="AM86" s="16">
        <f t="shared" si="24"/>
        <v>10.83</v>
      </c>
      <c r="AN86" s="166">
        <v>10</v>
      </c>
      <c r="AO86" s="16">
        <f t="shared" si="25"/>
        <v>10</v>
      </c>
      <c r="AP86" s="166">
        <v>8.5</v>
      </c>
      <c r="AQ86" s="16">
        <f t="shared" si="26"/>
        <v>8.5</v>
      </c>
      <c r="AR86" s="166">
        <v>11.5</v>
      </c>
      <c r="AS86" s="16">
        <f t="shared" si="27"/>
        <v>11.5</v>
      </c>
      <c r="AT86" s="166">
        <v>12</v>
      </c>
      <c r="AU86" s="16">
        <f t="shared" si="28"/>
        <v>12</v>
      </c>
      <c r="AV86" s="166">
        <v>10.5</v>
      </c>
      <c r="AW86" s="16">
        <f t="shared" si="29"/>
        <v>10.5</v>
      </c>
      <c r="AX86" s="166">
        <v>10</v>
      </c>
      <c r="AY86" s="133">
        <f t="shared" si="30"/>
        <v>10</v>
      </c>
    </row>
    <row r="87" spans="1:51" ht="18" customHeight="1">
      <c r="A87" s="313"/>
      <c r="B87" s="149">
        <v>72</v>
      </c>
      <c r="C87" s="234" t="s">
        <v>741</v>
      </c>
      <c r="D87" s="234" t="s">
        <v>742</v>
      </c>
      <c r="E87" s="234" t="s">
        <v>330</v>
      </c>
      <c r="F87" s="234" t="s">
        <v>743</v>
      </c>
      <c r="G87" s="234" t="s">
        <v>5</v>
      </c>
      <c r="H87" s="240" t="s">
        <v>506</v>
      </c>
      <c r="I87" s="14">
        <v>10</v>
      </c>
      <c r="J87" s="14">
        <v>13.5</v>
      </c>
      <c r="K87" s="16">
        <f t="shared" si="31"/>
        <v>11.166666666666666</v>
      </c>
      <c r="L87" s="166">
        <v>8.5</v>
      </c>
      <c r="M87" s="166">
        <v>13.5</v>
      </c>
      <c r="N87" s="16">
        <f t="shared" si="32"/>
        <v>10.166666666666666</v>
      </c>
      <c r="O87" s="166">
        <v>8</v>
      </c>
      <c r="P87" s="166">
        <v>15</v>
      </c>
      <c r="Q87" s="16">
        <f t="shared" si="33"/>
        <v>10.333333333333334</v>
      </c>
      <c r="R87" s="166">
        <v>8.5</v>
      </c>
      <c r="S87" s="16">
        <f t="shared" si="18"/>
        <v>8.5</v>
      </c>
      <c r="T87" s="166">
        <v>7</v>
      </c>
      <c r="U87" s="16">
        <f t="shared" si="19"/>
        <v>7</v>
      </c>
      <c r="V87" s="166">
        <v>10</v>
      </c>
      <c r="W87" s="16">
        <f t="shared" si="20"/>
        <v>10</v>
      </c>
      <c r="X87" s="166">
        <v>5.5</v>
      </c>
      <c r="Y87" s="16">
        <f t="shared" si="21"/>
        <v>5.5</v>
      </c>
      <c r="Z87" s="166">
        <v>12.5</v>
      </c>
      <c r="AA87" s="16">
        <f t="shared" si="22"/>
        <v>12.5</v>
      </c>
      <c r="AB87" s="166">
        <v>5.5</v>
      </c>
      <c r="AC87" s="16">
        <f t="shared" si="23"/>
        <v>5.5</v>
      </c>
      <c r="AD87" s="132"/>
      <c r="AE87" s="166">
        <v>11.5</v>
      </c>
      <c r="AF87" s="166">
        <v>11.5</v>
      </c>
      <c r="AG87" s="16">
        <f t="shared" si="34"/>
        <v>11.5</v>
      </c>
      <c r="AH87" s="166">
        <v>14.5</v>
      </c>
      <c r="AI87" s="166">
        <v>14</v>
      </c>
      <c r="AJ87" s="16">
        <f t="shared" si="35"/>
        <v>14.333333333333334</v>
      </c>
      <c r="AK87" s="166">
        <v>10</v>
      </c>
      <c r="AL87" s="166">
        <v>6.5</v>
      </c>
      <c r="AM87" s="16">
        <f t="shared" si="24"/>
        <v>8.8333333333333339</v>
      </c>
      <c r="AN87" s="166">
        <v>10</v>
      </c>
      <c r="AO87" s="16">
        <f t="shared" si="25"/>
        <v>10</v>
      </c>
      <c r="AP87" s="166">
        <v>7.5</v>
      </c>
      <c r="AQ87" s="16">
        <f t="shared" si="26"/>
        <v>7.5</v>
      </c>
      <c r="AR87" s="166">
        <v>12.5</v>
      </c>
      <c r="AS87" s="16">
        <f t="shared" si="27"/>
        <v>12.5</v>
      </c>
      <c r="AT87" s="166">
        <v>12.5</v>
      </c>
      <c r="AU87" s="16">
        <f t="shared" si="28"/>
        <v>12.5</v>
      </c>
      <c r="AV87" s="166">
        <v>9</v>
      </c>
      <c r="AW87" s="16">
        <f t="shared" si="29"/>
        <v>9</v>
      </c>
      <c r="AX87" s="166">
        <v>8.5</v>
      </c>
      <c r="AY87" s="133">
        <f t="shared" si="30"/>
        <v>8.5</v>
      </c>
    </row>
    <row r="88" spans="1:51" ht="18" customHeight="1">
      <c r="A88" s="313"/>
      <c r="B88" s="149">
        <v>73</v>
      </c>
      <c r="C88" s="234" t="s">
        <v>744</v>
      </c>
      <c r="D88" s="234" t="s">
        <v>745</v>
      </c>
      <c r="E88" s="234" t="s">
        <v>746</v>
      </c>
      <c r="F88" s="234" t="s">
        <v>747</v>
      </c>
      <c r="G88" s="234" t="s">
        <v>5</v>
      </c>
      <c r="H88" s="240" t="s">
        <v>506</v>
      </c>
      <c r="I88" s="14">
        <v>9.5</v>
      </c>
      <c r="J88" s="14">
        <v>11.5</v>
      </c>
      <c r="K88" s="16">
        <f t="shared" si="31"/>
        <v>10.166666666666666</v>
      </c>
      <c r="L88" s="166">
        <v>7.5</v>
      </c>
      <c r="M88" s="166">
        <v>12.5</v>
      </c>
      <c r="N88" s="16">
        <f t="shared" si="32"/>
        <v>9.1666666666666661</v>
      </c>
      <c r="O88" s="166">
        <v>8</v>
      </c>
      <c r="P88" s="166">
        <v>11.5</v>
      </c>
      <c r="Q88" s="16">
        <f t="shared" si="33"/>
        <v>9.1666666666666661</v>
      </c>
      <c r="R88" s="166">
        <v>7.5</v>
      </c>
      <c r="S88" s="16">
        <f t="shared" si="18"/>
        <v>7.5</v>
      </c>
      <c r="T88" s="166">
        <v>10</v>
      </c>
      <c r="U88" s="16">
        <f t="shared" si="19"/>
        <v>10</v>
      </c>
      <c r="V88" s="166">
        <v>4</v>
      </c>
      <c r="W88" s="16">
        <f t="shared" si="20"/>
        <v>4</v>
      </c>
      <c r="X88" s="166">
        <v>1</v>
      </c>
      <c r="Y88" s="16">
        <f t="shared" si="21"/>
        <v>1</v>
      </c>
      <c r="Z88" s="166">
        <v>13.5</v>
      </c>
      <c r="AA88" s="16">
        <f t="shared" si="22"/>
        <v>13.5</v>
      </c>
      <c r="AB88" s="166">
        <v>8.5</v>
      </c>
      <c r="AC88" s="16">
        <f t="shared" si="23"/>
        <v>8.5</v>
      </c>
      <c r="AD88" s="132"/>
      <c r="AE88" s="166">
        <v>10</v>
      </c>
      <c r="AF88" s="166">
        <v>10.5</v>
      </c>
      <c r="AG88" s="16">
        <f t="shared" si="34"/>
        <v>10.166666666666666</v>
      </c>
      <c r="AH88" s="166">
        <v>3</v>
      </c>
      <c r="AI88" s="166">
        <v>12.5</v>
      </c>
      <c r="AJ88" s="16">
        <f t="shared" si="35"/>
        <v>6.166666666666667</v>
      </c>
      <c r="AK88" s="166">
        <v>7.5</v>
      </c>
      <c r="AL88" s="166">
        <v>7.5</v>
      </c>
      <c r="AM88" s="16">
        <f t="shared" si="24"/>
        <v>7.5</v>
      </c>
      <c r="AN88" s="166">
        <v>4</v>
      </c>
      <c r="AO88" s="16">
        <f t="shared" si="25"/>
        <v>4</v>
      </c>
      <c r="AP88" s="166">
        <v>7</v>
      </c>
      <c r="AQ88" s="16">
        <f t="shared" si="26"/>
        <v>7</v>
      </c>
      <c r="AR88" s="166">
        <v>13</v>
      </c>
      <c r="AS88" s="16">
        <f t="shared" si="27"/>
        <v>13</v>
      </c>
      <c r="AT88" s="166">
        <v>6.5</v>
      </c>
      <c r="AU88" s="16">
        <f t="shared" si="28"/>
        <v>6.5</v>
      </c>
      <c r="AV88" s="166">
        <v>15</v>
      </c>
      <c r="AW88" s="16">
        <f t="shared" si="29"/>
        <v>15</v>
      </c>
      <c r="AX88" s="166">
        <v>8</v>
      </c>
      <c r="AY88" s="133">
        <f t="shared" si="30"/>
        <v>8</v>
      </c>
    </row>
    <row r="89" spans="1:51" ht="18" customHeight="1">
      <c r="A89" s="313"/>
      <c r="B89" s="149">
        <v>74</v>
      </c>
      <c r="C89" s="234" t="s">
        <v>748</v>
      </c>
      <c r="D89" s="234" t="s">
        <v>749</v>
      </c>
      <c r="E89" s="234" t="s">
        <v>750</v>
      </c>
      <c r="F89" s="234" t="s">
        <v>751</v>
      </c>
      <c r="G89" s="234" t="s">
        <v>38</v>
      </c>
      <c r="H89" s="240" t="s">
        <v>506</v>
      </c>
      <c r="I89" s="14">
        <v>11</v>
      </c>
      <c r="J89" s="14">
        <v>12.5</v>
      </c>
      <c r="K89" s="16">
        <f t="shared" si="31"/>
        <v>11.5</v>
      </c>
      <c r="L89" s="166">
        <v>7</v>
      </c>
      <c r="M89" s="166">
        <v>13</v>
      </c>
      <c r="N89" s="16">
        <f t="shared" si="32"/>
        <v>9</v>
      </c>
      <c r="O89" s="166">
        <v>2</v>
      </c>
      <c r="P89" s="166">
        <v>13</v>
      </c>
      <c r="Q89" s="16">
        <f t="shared" si="33"/>
        <v>5.666666666666667</v>
      </c>
      <c r="R89" s="166" t="s">
        <v>1297</v>
      </c>
      <c r="S89" s="16" t="str">
        <f t="shared" si="18"/>
        <v>\</v>
      </c>
      <c r="T89" s="166">
        <v>9</v>
      </c>
      <c r="U89" s="16">
        <f t="shared" si="19"/>
        <v>9</v>
      </c>
      <c r="V89" s="166">
        <v>7</v>
      </c>
      <c r="W89" s="16">
        <f t="shared" si="20"/>
        <v>7</v>
      </c>
      <c r="X89" s="166">
        <v>1</v>
      </c>
      <c r="Y89" s="16">
        <f t="shared" si="21"/>
        <v>1</v>
      </c>
      <c r="Z89" s="166">
        <v>7.5</v>
      </c>
      <c r="AA89" s="16">
        <f t="shared" si="22"/>
        <v>7.5</v>
      </c>
      <c r="AB89" s="166">
        <v>10</v>
      </c>
      <c r="AC89" s="16">
        <f t="shared" si="23"/>
        <v>10</v>
      </c>
      <c r="AD89" s="132"/>
      <c r="AE89" s="166">
        <v>7.5</v>
      </c>
      <c r="AF89" s="166">
        <v>13</v>
      </c>
      <c r="AG89" s="16">
        <f t="shared" si="34"/>
        <v>9.3333333333333339</v>
      </c>
      <c r="AH89" s="166">
        <v>10.5</v>
      </c>
      <c r="AI89" s="166">
        <v>14</v>
      </c>
      <c r="AJ89" s="16">
        <f t="shared" si="35"/>
        <v>11.666666666666666</v>
      </c>
      <c r="AK89" s="166">
        <v>5.5</v>
      </c>
      <c r="AL89" s="166">
        <v>10</v>
      </c>
      <c r="AM89" s="16">
        <f t="shared" si="24"/>
        <v>7</v>
      </c>
      <c r="AN89" s="166">
        <v>6.5</v>
      </c>
      <c r="AO89" s="16">
        <f t="shared" si="25"/>
        <v>6.5</v>
      </c>
      <c r="AP89" s="166">
        <v>7.5</v>
      </c>
      <c r="AQ89" s="16">
        <f t="shared" si="26"/>
        <v>7.5</v>
      </c>
      <c r="AR89" s="166">
        <v>6.5</v>
      </c>
      <c r="AS89" s="16">
        <f t="shared" si="27"/>
        <v>6.5</v>
      </c>
      <c r="AT89" s="166">
        <v>10.5</v>
      </c>
      <c r="AU89" s="16">
        <f t="shared" si="28"/>
        <v>10.5</v>
      </c>
      <c r="AV89" s="166">
        <v>7</v>
      </c>
      <c r="AW89" s="16">
        <f t="shared" si="29"/>
        <v>7</v>
      </c>
      <c r="AX89" s="166">
        <v>8.5</v>
      </c>
      <c r="AY89" s="133">
        <f t="shared" si="30"/>
        <v>8.5</v>
      </c>
    </row>
    <row r="90" spans="1:51" ht="18" customHeight="1">
      <c r="A90" s="313"/>
      <c r="B90" s="149">
        <v>75</v>
      </c>
      <c r="C90" s="234" t="s">
        <v>752</v>
      </c>
      <c r="D90" s="234" t="s">
        <v>753</v>
      </c>
      <c r="E90" s="234" t="s">
        <v>754</v>
      </c>
      <c r="F90" s="234" t="s">
        <v>755</v>
      </c>
      <c r="G90" s="234" t="s">
        <v>23</v>
      </c>
      <c r="H90" s="240" t="s">
        <v>506</v>
      </c>
      <c r="I90" s="14">
        <v>5</v>
      </c>
      <c r="J90" s="14">
        <v>8</v>
      </c>
      <c r="K90" s="16">
        <f t="shared" si="31"/>
        <v>6</v>
      </c>
      <c r="L90" s="166">
        <v>13.5</v>
      </c>
      <c r="M90" s="166">
        <v>10.5</v>
      </c>
      <c r="N90" s="16">
        <f t="shared" si="32"/>
        <v>12.5</v>
      </c>
      <c r="O90" s="166">
        <v>0.25</v>
      </c>
      <c r="P90" s="166">
        <v>12</v>
      </c>
      <c r="Q90" s="16">
        <f t="shared" si="33"/>
        <v>4.166666666666667</v>
      </c>
      <c r="R90" s="166">
        <v>6</v>
      </c>
      <c r="S90" s="16">
        <f t="shared" si="18"/>
        <v>6</v>
      </c>
      <c r="T90" s="166">
        <v>6.5</v>
      </c>
      <c r="U90" s="16">
        <f t="shared" si="19"/>
        <v>6.5</v>
      </c>
      <c r="V90" s="166">
        <v>10</v>
      </c>
      <c r="W90" s="16">
        <f t="shared" si="20"/>
        <v>10</v>
      </c>
      <c r="X90" s="166">
        <v>11</v>
      </c>
      <c r="Y90" s="16">
        <f t="shared" si="21"/>
        <v>11</v>
      </c>
      <c r="Z90" s="166">
        <v>4</v>
      </c>
      <c r="AA90" s="16">
        <f t="shared" si="22"/>
        <v>4</v>
      </c>
      <c r="AB90" s="166">
        <v>6</v>
      </c>
      <c r="AC90" s="16">
        <f t="shared" si="23"/>
        <v>6</v>
      </c>
      <c r="AD90" s="132"/>
      <c r="AE90" s="166">
        <v>11.5</v>
      </c>
      <c r="AF90" s="166">
        <v>10</v>
      </c>
      <c r="AG90" s="16">
        <f t="shared" si="34"/>
        <v>11</v>
      </c>
      <c r="AH90" s="166">
        <v>13</v>
      </c>
      <c r="AI90" s="166">
        <v>11.5</v>
      </c>
      <c r="AJ90" s="16">
        <f t="shared" si="35"/>
        <v>12.5</v>
      </c>
      <c r="AK90" s="166">
        <v>10</v>
      </c>
      <c r="AL90" s="166">
        <v>8</v>
      </c>
      <c r="AM90" s="16">
        <f t="shared" si="24"/>
        <v>9.3333333333333339</v>
      </c>
      <c r="AN90" s="166">
        <v>10</v>
      </c>
      <c r="AO90" s="16">
        <f t="shared" si="25"/>
        <v>10</v>
      </c>
      <c r="AP90" s="166">
        <v>10</v>
      </c>
      <c r="AQ90" s="16">
        <f t="shared" si="26"/>
        <v>10</v>
      </c>
      <c r="AR90" s="166">
        <v>7.5</v>
      </c>
      <c r="AS90" s="16">
        <f t="shared" si="27"/>
        <v>7.5</v>
      </c>
      <c r="AT90" s="166">
        <v>13</v>
      </c>
      <c r="AU90" s="16">
        <f t="shared" si="28"/>
        <v>13</v>
      </c>
      <c r="AV90" s="166">
        <v>11</v>
      </c>
      <c r="AW90" s="16">
        <f t="shared" si="29"/>
        <v>11</v>
      </c>
      <c r="AX90" s="166" t="s">
        <v>1298</v>
      </c>
      <c r="AY90" s="133" t="str">
        <f t="shared" si="30"/>
        <v>ABS</v>
      </c>
    </row>
    <row r="91" spans="1:51" ht="18" customHeight="1">
      <c r="A91" s="313"/>
      <c r="B91" s="149">
        <v>76</v>
      </c>
      <c r="C91" s="234" t="s">
        <v>756</v>
      </c>
      <c r="D91" s="234" t="s">
        <v>757</v>
      </c>
      <c r="E91" s="234" t="s">
        <v>36</v>
      </c>
      <c r="F91" s="234" t="s">
        <v>758</v>
      </c>
      <c r="G91" s="234" t="s">
        <v>8</v>
      </c>
      <c r="H91" s="240" t="s">
        <v>506</v>
      </c>
      <c r="I91" s="14">
        <v>7.5</v>
      </c>
      <c r="J91" s="14">
        <v>10</v>
      </c>
      <c r="K91" s="16">
        <f t="shared" si="31"/>
        <v>8.3333333333333339</v>
      </c>
      <c r="L91" s="166">
        <v>2</v>
      </c>
      <c r="M91" s="166">
        <v>11.5</v>
      </c>
      <c r="N91" s="16">
        <f t="shared" si="32"/>
        <v>5.166666666666667</v>
      </c>
      <c r="O91" s="166">
        <v>4</v>
      </c>
      <c r="P91" s="166">
        <v>11</v>
      </c>
      <c r="Q91" s="16">
        <f t="shared" si="33"/>
        <v>6.333333333333333</v>
      </c>
      <c r="R91" s="166">
        <v>5</v>
      </c>
      <c r="S91" s="16">
        <f t="shared" si="18"/>
        <v>5</v>
      </c>
      <c r="T91" s="166">
        <v>5</v>
      </c>
      <c r="U91" s="16">
        <f t="shared" si="19"/>
        <v>5</v>
      </c>
      <c r="V91" s="166">
        <v>5.5</v>
      </c>
      <c r="W91" s="16">
        <f t="shared" si="20"/>
        <v>5.5</v>
      </c>
      <c r="X91" s="166">
        <v>5</v>
      </c>
      <c r="Y91" s="16">
        <f t="shared" si="21"/>
        <v>5</v>
      </c>
      <c r="Z91" s="166">
        <v>3</v>
      </c>
      <c r="AA91" s="16">
        <f t="shared" si="22"/>
        <v>3</v>
      </c>
      <c r="AB91" s="166">
        <v>1.5</v>
      </c>
      <c r="AC91" s="16">
        <f t="shared" si="23"/>
        <v>1.5</v>
      </c>
      <c r="AD91" s="132"/>
      <c r="AE91" s="166" t="s">
        <v>1298</v>
      </c>
      <c r="AF91" s="166">
        <v>10.5</v>
      </c>
      <c r="AG91" s="16" t="e">
        <f t="shared" si="34"/>
        <v>#VALUE!</v>
      </c>
      <c r="AH91" s="166">
        <v>3</v>
      </c>
      <c r="AI91" s="166">
        <v>12</v>
      </c>
      <c r="AJ91" s="16">
        <f t="shared" si="35"/>
        <v>6</v>
      </c>
      <c r="AK91" s="166">
        <v>12</v>
      </c>
      <c r="AL91" s="166">
        <v>8</v>
      </c>
      <c r="AM91" s="16">
        <f t="shared" si="24"/>
        <v>10.666666666666666</v>
      </c>
      <c r="AN91" s="166" t="s">
        <v>1297</v>
      </c>
      <c r="AO91" s="16" t="str">
        <f t="shared" si="25"/>
        <v>\</v>
      </c>
      <c r="AP91" s="166">
        <v>1</v>
      </c>
      <c r="AQ91" s="16">
        <f t="shared" si="26"/>
        <v>1</v>
      </c>
      <c r="AR91" s="166" t="s">
        <v>1298</v>
      </c>
      <c r="AS91" s="16" t="str">
        <f t="shared" si="27"/>
        <v>ABS</v>
      </c>
      <c r="AT91" s="166">
        <v>7</v>
      </c>
      <c r="AU91" s="16">
        <f t="shared" si="28"/>
        <v>7</v>
      </c>
      <c r="AV91" s="166">
        <v>3</v>
      </c>
      <c r="AW91" s="16">
        <f t="shared" si="29"/>
        <v>3</v>
      </c>
      <c r="AX91" s="166" t="s">
        <v>1298</v>
      </c>
      <c r="AY91" s="133" t="str">
        <f t="shared" si="30"/>
        <v>ABS</v>
      </c>
    </row>
    <row r="92" spans="1:51" ht="18" customHeight="1">
      <c r="A92" s="313"/>
      <c r="B92" s="149">
        <v>77</v>
      </c>
      <c r="C92" s="234" t="s">
        <v>759</v>
      </c>
      <c r="D92" s="234" t="s">
        <v>760</v>
      </c>
      <c r="E92" s="234" t="s">
        <v>44</v>
      </c>
      <c r="F92" s="234" t="s">
        <v>761</v>
      </c>
      <c r="G92" s="234" t="s">
        <v>63</v>
      </c>
      <c r="H92" s="240" t="s">
        <v>506</v>
      </c>
      <c r="I92" s="14">
        <v>10</v>
      </c>
      <c r="J92" s="14">
        <v>12.5</v>
      </c>
      <c r="K92" s="16">
        <f t="shared" si="31"/>
        <v>10.833333333333334</v>
      </c>
      <c r="L92" s="166">
        <v>9.5</v>
      </c>
      <c r="M92" s="166">
        <v>14</v>
      </c>
      <c r="N92" s="16">
        <f t="shared" si="32"/>
        <v>11</v>
      </c>
      <c r="O92" s="166">
        <v>8.25</v>
      </c>
      <c r="P92" s="166">
        <v>13.5</v>
      </c>
      <c r="Q92" s="16">
        <f t="shared" si="33"/>
        <v>10</v>
      </c>
      <c r="R92" s="166">
        <v>5.5</v>
      </c>
      <c r="S92" s="16">
        <f t="shared" si="18"/>
        <v>5.5</v>
      </c>
      <c r="T92" s="166">
        <v>7</v>
      </c>
      <c r="U92" s="16">
        <f t="shared" si="19"/>
        <v>7</v>
      </c>
      <c r="V92" s="166">
        <v>9</v>
      </c>
      <c r="W92" s="16">
        <f t="shared" si="20"/>
        <v>9</v>
      </c>
      <c r="X92" s="166">
        <v>4.5</v>
      </c>
      <c r="Y92" s="16">
        <f t="shared" si="21"/>
        <v>4.5</v>
      </c>
      <c r="Z92" s="166">
        <v>14.5</v>
      </c>
      <c r="AA92" s="16">
        <f t="shared" si="22"/>
        <v>14.5</v>
      </c>
      <c r="AB92" s="166">
        <v>5.5</v>
      </c>
      <c r="AC92" s="16">
        <f t="shared" si="23"/>
        <v>5.5</v>
      </c>
      <c r="AD92" s="132"/>
      <c r="AE92" s="166">
        <v>9</v>
      </c>
      <c r="AF92" s="166">
        <v>12</v>
      </c>
      <c r="AG92" s="16">
        <f t="shared" si="34"/>
        <v>10</v>
      </c>
      <c r="AH92" s="166">
        <v>10</v>
      </c>
      <c r="AI92" s="166">
        <v>13</v>
      </c>
      <c r="AJ92" s="16">
        <f t="shared" si="35"/>
        <v>11</v>
      </c>
      <c r="AK92" s="166">
        <v>5</v>
      </c>
      <c r="AL92" s="166">
        <v>8</v>
      </c>
      <c r="AM92" s="16">
        <f t="shared" si="24"/>
        <v>6</v>
      </c>
      <c r="AN92" s="166">
        <v>6.5</v>
      </c>
      <c r="AO92" s="16">
        <f t="shared" si="25"/>
        <v>6.5</v>
      </c>
      <c r="AP92" s="166">
        <v>7.5</v>
      </c>
      <c r="AQ92" s="16">
        <f t="shared" si="26"/>
        <v>7.5</v>
      </c>
      <c r="AR92" s="166">
        <v>7.5</v>
      </c>
      <c r="AS92" s="16">
        <f t="shared" si="27"/>
        <v>7.5</v>
      </c>
      <c r="AT92" s="166">
        <v>12</v>
      </c>
      <c r="AU92" s="16">
        <f t="shared" si="28"/>
        <v>12</v>
      </c>
      <c r="AV92" s="166">
        <v>11.5</v>
      </c>
      <c r="AW92" s="16">
        <f t="shared" si="29"/>
        <v>11.5</v>
      </c>
      <c r="AX92" s="166">
        <v>3.5</v>
      </c>
      <c r="AY92" s="133">
        <f t="shared" si="30"/>
        <v>3.5</v>
      </c>
    </row>
    <row r="93" spans="1:51" ht="18" customHeight="1">
      <c r="A93" s="313"/>
      <c r="B93" s="149">
        <v>78</v>
      </c>
      <c r="C93" s="234" t="s">
        <v>762</v>
      </c>
      <c r="D93" s="234" t="s">
        <v>763</v>
      </c>
      <c r="E93" s="234" t="s">
        <v>764</v>
      </c>
      <c r="F93" s="234" t="s">
        <v>765</v>
      </c>
      <c r="G93" s="234" t="s">
        <v>766</v>
      </c>
      <c r="H93" s="240" t="s">
        <v>506</v>
      </c>
      <c r="I93" s="14">
        <v>10</v>
      </c>
      <c r="J93" s="14">
        <v>12</v>
      </c>
      <c r="K93" s="16">
        <f t="shared" si="31"/>
        <v>10.666666666666666</v>
      </c>
      <c r="L93" s="166">
        <v>4</v>
      </c>
      <c r="M93" s="166">
        <v>11.5</v>
      </c>
      <c r="N93" s="16">
        <f t="shared" si="32"/>
        <v>6.5</v>
      </c>
      <c r="O93" s="166">
        <v>4.5</v>
      </c>
      <c r="P93" s="166">
        <v>15</v>
      </c>
      <c r="Q93" s="16">
        <f t="shared" si="33"/>
        <v>8</v>
      </c>
      <c r="R93" s="166">
        <v>6.5</v>
      </c>
      <c r="S93" s="16">
        <f t="shared" si="18"/>
        <v>6.5</v>
      </c>
      <c r="T93" s="166">
        <v>3</v>
      </c>
      <c r="U93" s="16">
        <f t="shared" si="19"/>
        <v>3</v>
      </c>
      <c r="V93" s="166">
        <v>5</v>
      </c>
      <c r="W93" s="16">
        <f t="shared" si="20"/>
        <v>5</v>
      </c>
      <c r="X93" s="166">
        <v>3</v>
      </c>
      <c r="Y93" s="16">
        <f t="shared" si="21"/>
        <v>3</v>
      </c>
      <c r="Z93" s="166">
        <v>2.5</v>
      </c>
      <c r="AA93" s="16">
        <f t="shared" si="22"/>
        <v>2.5</v>
      </c>
      <c r="AB93" s="166">
        <v>10.5</v>
      </c>
      <c r="AC93" s="16">
        <f t="shared" si="23"/>
        <v>10.5</v>
      </c>
      <c r="AD93" s="132"/>
      <c r="AE93" s="166">
        <v>11</v>
      </c>
      <c r="AF93" s="166">
        <v>11.5</v>
      </c>
      <c r="AG93" s="16">
        <f t="shared" si="34"/>
        <v>11.166666666666666</v>
      </c>
      <c r="AH93" s="166">
        <v>7</v>
      </c>
      <c r="AI93" s="166">
        <v>15</v>
      </c>
      <c r="AJ93" s="16">
        <f t="shared" si="35"/>
        <v>9.6666666666666661</v>
      </c>
      <c r="AK93" s="166">
        <v>11</v>
      </c>
      <c r="AL93" s="166">
        <v>10</v>
      </c>
      <c r="AM93" s="16">
        <f t="shared" si="24"/>
        <v>10.666666666666666</v>
      </c>
      <c r="AN93" s="166">
        <v>8.5</v>
      </c>
      <c r="AO93" s="16">
        <f t="shared" si="25"/>
        <v>8.5</v>
      </c>
      <c r="AP93" s="166">
        <v>7.5</v>
      </c>
      <c r="AQ93" s="16">
        <f t="shared" si="26"/>
        <v>7.5</v>
      </c>
      <c r="AR93" s="166">
        <v>11</v>
      </c>
      <c r="AS93" s="16">
        <f t="shared" si="27"/>
        <v>11</v>
      </c>
      <c r="AT93" s="166">
        <v>12.5</v>
      </c>
      <c r="AU93" s="16">
        <f t="shared" si="28"/>
        <v>12.5</v>
      </c>
      <c r="AV93" s="166">
        <v>6</v>
      </c>
      <c r="AW93" s="16">
        <f t="shared" si="29"/>
        <v>6</v>
      </c>
      <c r="AX93" s="166">
        <v>3</v>
      </c>
      <c r="AY93" s="133">
        <f t="shared" si="30"/>
        <v>3</v>
      </c>
    </row>
    <row r="94" spans="1:51" ht="18" customHeight="1">
      <c r="A94" s="313"/>
      <c r="B94" s="149">
        <v>79</v>
      </c>
      <c r="C94" s="234" t="s">
        <v>259</v>
      </c>
      <c r="D94" s="234" t="s">
        <v>258</v>
      </c>
      <c r="E94" s="234" t="s">
        <v>260</v>
      </c>
      <c r="F94" s="234" t="s">
        <v>344</v>
      </c>
      <c r="G94" s="234" t="s">
        <v>5</v>
      </c>
      <c r="H94" s="240" t="s">
        <v>506</v>
      </c>
      <c r="I94" s="14">
        <v>9.67</v>
      </c>
      <c r="J94" s="14">
        <v>9.67</v>
      </c>
      <c r="K94" s="16">
        <f t="shared" si="31"/>
        <v>9.67</v>
      </c>
      <c r="L94" s="166">
        <v>11</v>
      </c>
      <c r="M94" s="166">
        <v>11</v>
      </c>
      <c r="N94" s="16">
        <f t="shared" si="32"/>
        <v>11</v>
      </c>
      <c r="O94" s="166">
        <v>10</v>
      </c>
      <c r="P94" s="166">
        <v>10</v>
      </c>
      <c r="Q94" s="16">
        <f t="shared" si="33"/>
        <v>10</v>
      </c>
      <c r="R94" s="166">
        <v>12</v>
      </c>
      <c r="S94" s="16">
        <f t="shared" si="18"/>
        <v>12</v>
      </c>
      <c r="T94" s="166">
        <v>10</v>
      </c>
      <c r="U94" s="16">
        <f t="shared" si="19"/>
        <v>10</v>
      </c>
      <c r="V94" s="166">
        <v>12.5</v>
      </c>
      <c r="W94" s="16">
        <f t="shared" si="20"/>
        <v>12.5</v>
      </c>
      <c r="X94" s="166">
        <v>2</v>
      </c>
      <c r="Y94" s="16">
        <f t="shared" si="21"/>
        <v>2</v>
      </c>
      <c r="Z94" s="166">
        <v>12.5</v>
      </c>
      <c r="AA94" s="16">
        <f t="shared" si="22"/>
        <v>12.5</v>
      </c>
      <c r="AB94" s="166">
        <v>10.5</v>
      </c>
      <c r="AC94" s="16">
        <f t="shared" si="23"/>
        <v>10.5</v>
      </c>
      <c r="AD94" s="132"/>
      <c r="AE94" s="166">
        <v>10</v>
      </c>
      <c r="AF94" s="166">
        <v>11.5</v>
      </c>
      <c r="AG94" s="16">
        <f t="shared" si="34"/>
        <v>10.5</v>
      </c>
      <c r="AH94" s="166">
        <v>2</v>
      </c>
      <c r="AI94" s="166">
        <v>12.5</v>
      </c>
      <c r="AJ94" s="16">
        <f t="shared" si="35"/>
        <v>5.5</v>
      </c>
      <c r="AK94" s="166">
        <v>12.67</v>
      </c>
      <c r="AL94" s="166">
        <v>12.67</v>
      </c>
      <c r="AM94" s="16">
        <f t="shared" si="24"/>
        <v>12.67</v>
      </c>
      <c r="AN94" s="166">
        <v>5.5</v>
      </c>
      <c r="AO94" s="16">
        <f t="shared" si="25"/>
        <v>5.5</v>
      </c>
      <c r="AP94" s="166">
        <v>10</v>
      </c>
      <c r="AQ94" s="16">
        <f t="shared" si="26"/>
        <v>10</v>
      </c>
      <c r="AR94" s="166">
        <v>15</v>
      </c>
      <c r="AS94" s="16">
        <f t="shared" si="27"/>
        <v>15</v>
      </c>
      <c r="AT94" s="166">
        <v>7</v>
      </c>
      <c r="AU94" s="16">
        <f t="shared" si="28"/>
        <v>7</v>
      </c>
      <c r="AV94" s="166">
        <v>10</v>
      </c>
      <c r="AW94" s="16">
        <f t="shared" si="29"/>
        <v>10</v>
      </c>
      <c r="AX94" s="166">
        <v>11</v>
      </c>
      <c r="AY94" s="133">
        <f t="shared" si="30"/>
        <v>11</v>
      </c>
    </row>
    <row r="95" spans="1:51" ht="18" customHeight="1">
      <c r="A95" s="313"/>
      <c r="B95" s="149">
        <v>80</v>
      </c>
      <c r="C95" s="234" t="s">
        <v>767</v>
      </c>
      <c r="D95" s="234" t="s">
        <v>768</v>
      </c>
      <c r="E95" s="234" t="s">
        <v>264</v>
      </c>
      <c r="F95" s="234" t="s">
        <v>769</v>
      </c>
      <c r="G95" s="234" t="s">
        <v>5</v>
      </c>
      <c r="H95" s="240" t="s">
        <v>506</v>
      </c>
      <c r="I95" s="14">
        <v>6</v>
      </c>
      <c r="J95" s="14">
        <v>8</v>
      </c>
      <c r="K95" s="16">
        <f t="shared" si="31"/>
        <v>6.666666666666667</v>
      </c>
      <c r="L95" s="166">
        <v>3</v>
      </c>
      <c r="M95" s="166">
        <v>10</v>
      </c>
      <c r="N95" s="16">
        <f t="shared" si="32"/>
        <v>5.333333333333333</v>
      </c>
      <c r="O95" s="166">
        <v>3.5</v>
      </c>
      <c r="P95" s="166">
        <v>14</v>
      </c>
      <c r="Q95" s="16">
        <f t="shared" si="33"/>
        <v>7</v>
      </c>
      <c r="R95" s="166">
        <v>5.5</v>
      </c>
      <c r="S95" s="16">
        <f t="shared" si="18"/>
        <v>5.5</v>
      </c>
      <c r="T95" s="166">
        <v>8</v>
      </c>
      <c r="U95" s="16">
        <f t="shared" si="19"/>
        <v>8</v>
      </c>
      <c r="V95" s="166">
        <v>5</v>
      </c>
      <c r="W95" s="16">
        <f t="shared" si="20"/>
        <v>5</v>
      </c>
      <c r="X95" s="166">
        <v>1</v>
      </c>
      <c r="Y95" s="16">
        <f t="shared" si="21"/>
        <v>1</v>
      </c>
      <c r="Z95" s="166">
        <v>0.5</v>
      </c>
      <c r="AA95" s="16">
        <f t="shared" si="22"/>
        <v>0.5</v>
      </c>
      <c r="AB95" s="166">
        <v>4.5</v>
      </c>
      <c r="AC95" s="16">
        <f t="shared" si="23"/>
        <v>4.5</v>
      </c>
      <c r="AD95" s="132"/>
      <c r="AE95" s="166">
        <v>4</v>
      </c>
      <c r="AF95" s="166">
        <v>10</v>
      </c>
      <c r="AG95" s="16">
        <f t="shared" si="34"/>
        <v>6</v>
      </c>
      <c r="AH95" s="166">
        <v>5</v>
      </c>
      <c r="AI95" s="166">
        <v>12.5</v>
      </c>
      <c r="AJ95" s="16">
        <f t="shared" si="35"/>
        <v>7.5</v>
      </c>
      <c r="AK95" s="166">
        <v>9</v>
      </c>
      <c r="AL95" s="166">
        <v>10</v>
      </c>
      <c r="AM95" s="16">
        <f t="shared" si="24"/>
        <v>9.3333333333333339</v>
      </c>
      <c r="AN95" s="166">
        <v>5</v>
      </c>
      <c r="AO95" s="16">
        <f t="shared" si="25"/>
        <v>5</v>
      </c>
      <c r="AP95" s="166">
        <v>4.5</v>
      </c>
      <c r="AQ95" s="16">
        <f t="shared" si="26"/>
        <v>4.5</v>
      </c>
      <c r="AR95" s="166">
        <v>6</v>
      </c>
      <c r="AS95" s="16">
        <f t="shared" si="27"/>
        <v>6</v>
      </c>
      <c r="AT95" s="166">
        <v>10</v>
      </c>
      <c r="AU95" s="16">
        <f t="shared" si="28"/>
        <v>10</v>
      </c>
      <c r="AV95" s="166">
        <v>2</v>
      </c>
      <c r="AW95" s="16">
        <f t="shared" si="29"/>
        <v>2</v>
      </c>
      <c r="AX95" s="166">
        <v>8</v>
      </c>
      <c r="AY95" s="133">
        <f t="shared" si="30"/>
        <v>8</v>
      </c>
    </row>
    <row r="96" spans="1:51" ht="18" customHeight="1">
      <c r="A96" s="313"/>
      <c r="B96" s="149">
        <v>81</v>
      </c>
      <c r="C96" s="234" t="s">
        <v>346</v>
      </c>
      <c r="D96" s="234" t="s">
        <v>348</v>
      </c>
      <c r="E96" s="234" t="s">
        <v>349</v>
      </c>
      <c r="F96" s="234" t="s">
        <v>347</v>
      </c>
      <c r="G96" s="234" t="s">
        <v>43</v>
      </c>
      <c r="H96" s="240" t="s">
        <v>506</v>
      </c>
      <c r="I96" s="14">
        <v>10.33</v>
      </c>
      <c r="J96" s="14">
        <v>10.33</v>
      </c>
      <c r="K96" s="16">
        <f t="shared" si="31"/>
        <v>10.33</v>
      </c>
      <c r="L96" s="166">
        <v>10</v>
      </c>
      <c r="M96" s="166">
        <v>10</v>
      </c>
      <c r="N96" s="16">
        <f t="shared" si="32"/>
        <v>10</v>
      </c>
      <c r="O96" s="166">
        <v>12.5</v>
      </c>
      <c r="P96" s="166">
        <v>12.5</v>
      </c>
      <c r="Q96" s="16">
        <f t="shared" si="33"/>
        <v>12.5</v>
      </c>
      <c r="R96" s="166">
        <v>15.5</v>
      </c>
      <c r="S96" s="16">
        <f t="shared" si="18"/>
        <v>15.5</v>
      </c>
      <c r="T96" s="166">
        <v>8.5</v>
      </c>
      <c r="U96" s="16">
        <f t="shared" si="19"/>
        <v>8.5</v>
      </c>
      <c r="V96" s="166">
        <v>10</v>
      </c>
      <c r="W96" s="16">
        <f t="shared" si="20"/>
        <v>10</v>
      </c>
      <c r="X96" s="166">
        <v>5.5</v>
      </c>
      <c r="Y96" s="16">
        <f t="shared" si="21"/>
        <v>5.5</v>
      </c>
      <c r="Z96" s="166">
        <v>3</v>
      </c>
      <c r="AA96" s="16">
        <f t="shared" si="22"/>
        <v>3</v>
      </c>
      <c r="AB96" s="166">
        <v>10</v>
      </c>
      <c r="AC96" s="16">
        <f t="shared" si="23"/>
        <v>10</v>
      </c>
      <c r="AD96" s="132"/>
      <c r="AE96" s="166">
        <v>10.5</v>
      </c>
      <c r="AF96" s="166">
        <v>13</v>
      </c>
      <c r="AG96" s="16">
        <f t="shared" si="34"/>
        <v>11.333333333333334</v>
      </c>
      <c r="AH96" s="166">
        <v>13.5</v>
      </c>
      <c r="AI96" s="166">
        <v>12.5</v>
      </c>
      <c r="AJ96" s="16">
        <f t="shared" si="35"/>
        <v>13.166666666666666</v>
      </c>
      <c r="AK96" s="166">
        <v>12.5</v>
      </c>
      <c r="AL96" s="166">
        <v>12.5</v>
      </c>
      <c r="AM96" s="16">
        <f t="shared" si="24"/>
        <v>12.5</v>
      </c>
      <c r="AN96" s="166">
        <v>4</v>
      </c>
      <c r="AO96" s="16">
        <f t="shared" si="25"/>
        <v>4</v>
      </c>
      <c r="AP96" s="166">
        <v>4.5</v>
      </c>
      <c r="AQ96" s="16">
        <f t="shared" si="26"/>
        <v>4.5</v>
      </c>
      <c r="AR96" s="166">
        <v>0.5</v>
      </c>
      <c r="AS96" s="16">
        <f t="shared" si="27"/>
        <v>0.5</v>
      </c>
      <c r="AT96" s="166">
        <v>10.5</v>
      </c>
      <c r="AU96" s="16">
        <f t="shared" si="28"/>
        <v>10.5</v>
      </c>
      <c r="AV96" s="166">
        <v>7</v>
      </c>
      <c r="AW96" s="16">
        <f t="shared" si="29"/>
        <v>7</v>
      </c>
      <c r="AX96" s="166">
        <v>10.5</v>
      </c>
      <c r="AY96" s="133">
        <f t="shared" si="30"/>
        <v>10.5</v>
      </c>
    </row>
    <row r="97" spans="1:51" ht="18" customHeight="1">
      <c r="A97" s="313"/>
      <c r="B97" s="149">
        <v>82</v>
      </c>
      <c r="C97" s="234" t="s">
        <v>770</v>
      </c>
      <c r="D97" s="234" t="s">
        <v>771</v>
      </c>
      <c r="E97" s="234" t="s">
        <v>614</v>
      </c>
      <c r="F97" s="234" t="s">
        <v>772</v>
      </c>
      <c r="G97" s="234" t="s">
        <v>773</v>
      </c>
      <c r="H97" s="240" t="s">
        <v>506</v>
      </c>
      <c r="I97" s="14">
        <v>12</v>
      </c>
      <c r="J97" s="14">
        <v>12</v>
      </c>
      <c r="K97" s="16">
        <f t="shared" si="31"/>
        <v>12</v>
      </c>
      <c r="L97" s="166">
        <v>6.5</v>
      </c>
      <c r="M97" s="166">
        <v>12.5</v>
      </c>
      <c r="N97" s="16">
        <f t="shared" si="32"/>
        <v>8.5</v>
      </c>
      <c r="O97" s="166">
        <v>8.5</v>
      </c>
      <c r="P97" s="166">
        <v>13.5</v>
      </c>
      <c r="Q97" s="16">
        <f t="shared" si="33"/>
        <v>10.166666666666666</v>
      </c>
      <c r="R97" s="166">
        <v>5</v>
      </c>
      <c r="S97" s="16">
        <f t="shared" si="18"/>
        <v>5</v>
      </c>
      <c r="T97" s="166">
        <v>6.5</v>
      </c>
      <c r="U97" s="16">
        <f t="shared" si="19"/>
        <v>6.5</v>
      </c>
      <c r="V97" s="166">
        <v>5.5</v>
      </c>
      <c r="W97" s="16">
        <f t="shared" si="20"/>
        <v>5.5</v>
      </c>
      <c r="X97" s="166">
        <v>5</v>
      </c>
      <c r="Y97" s="16">
        <f t="shared" si="21"/>
        <v>5</v>
      </c>
      <c r="Z97" s="166">
        <v>15</v>
      </c>
      <c r="AA97" s="16">
        <f t="shared" si="22"/>
        <v>15</v>
      </c>
      <c r="AB97" s="166">
        <v>7.5</v>
      </c>
      <c r="AC97" s="16">
        <f t="shared" si="23"/>
        <v>7.5</v>
      </c>
      <c r="AD97" s="132"/>
      <c r="AE97" s="166">
        <v>13.5</v>
      </c>
      <c r="AF97" s="166">
        <v>12</v>
      </c>
      <c r="AG97" s="16">
        <f t="shared" si="34"/>
        <v>13</v>
      </c>
      <c r="AH97" s="166">
        <v>12</v>
      </c>
      <c r="AI97" s="166">
        <v>12.5</v>
      </c>
      <c r="AJ97" s="16">
        <f t="shared" si="35"/>
        <v>12.166666666666666</v>
      </c>
      <c r="AK97" s="166">
        <v>10</v>
      </c>
      <c r="AL97" s="166">
        <v>10</v>
      </c>
      <c r="AM97" s="16">
        <f t="shared" si="24"/>
        <v>10</v>
      </c>
      <c r="AN97" s="166">
        <v>10</v>
      </c>
      <c r="AO97" s="16">
        <f t="shared" si="25"/>
        <v>10</v>
      </c>
      <c r="AP97" s="166">
        <v>11</v>
      </c>
      <c r="AQ97" s="16">
        <f t="shared" si="26"/>
        <v>11</v>
      </c>
      <c r="AR97" s="166">
        <v>10</v>
      </c>
      <c r="AS97" s="16">
        <f t="shared" si="27"/>
        <v>10</v>
      </c>
      <c r="AT97" s="166">
        <v>10.5</v>
      </c>
      <c r="AU97" s="16">
        <f t="shared" si="28"/>
        <v>10.5</v>
      </c>
      <c r="AV97" s="166">
        <v>12</v>
      </c>
      <c r="AW97" s="16">
        <f t="shared" si="29"/>
        <v>12</v>
      </c>
      <c r="AX97" s="166">
        <v>7.5</v>
      </c>
      <c r="AY97" s="133">
        <f t="shared" si="30"/>
        <v>7.5</v>
      </c>
    </row>
    <row r="98" spans="1:51" ht="18" customHeight="1">
      <c r="A98" s="313"/>
      <c r="B98" s="149">
        <v>83</v>
      </c>
      <c r="C98" s="234" t="s">
        <v>350</v>
      </c>
      <c r="D98" s="234" t="s">
        <v>352</v>
      </c>
      <c r="E98" s="234" t="s">
        <v>353</v>
      </c>
      <c r="F98" s="234" t="s">
        <v>351</v>
      </c>
      <c r="G98" s="234" t="s">
        <v>561</v>
      </c>
      <c r="H98" s="240" t="s">
        <v>506</v>
      </c>
      <c r="I98" s="14">
        <v>10</v>
      </c>
      <c r="J98" s="14">
        <v>10</v>
      </c>
      <c r="K98" s="16">
        <f t="shared" si="31"/>
        <v>10</v>
      </c>
      <c r="L98" s="166">
        <v>8.5</v>
      </c>
      <c r="M98" s="166">
        <v>10</v>
      </c>
      <c r="N98" s="16">
        <f t="shared" si="32"/>
        <v>9</v>
      </c>
      <c r="O98" s="166">
        <v>2.25</v>
      </c>
      <c r="P98" s="166">
        <v>10</v>
      </c>
      <c r="Q98" s="16">
        <f t="shared" si="33"/>
        <v>4.833333333333333</v>
      </c>
      <c r="R98" s="166">
        <v>10</v>
      </c>
      <c r="S98" s="16">
        <f t="shared" si="18"/>
        <v>10</v>
      </c>
      <c r="T98" s="166">
        <v>7.5</v>
      </c>
      <c r="U98" s="16">
        <f t="shared" si="19"/>
        <v>7.5</v>
      </c>
      <c r="V98" s="166">
        <v>10</v>
      </c>
      <c r="W98" s="16">
        <f t="shared" si="20"/>
        <v>10</v>
      </c>
      <c r="X98" s="166">
        <v>5.5</v>
      </c>
      <c r="Y98" s="16">
        <f t="shared" si="21"/>
        <v>5.5</v>
      </c>
      <c r="Z98" s="166">
        <v>3</v>
      </c>
      <c r="AA98" s="16">
        <f t="shared" si="22"/>
        <v>3</v>
      </c>
      <c r="AB98" s="166">
        <v>12.5</v>
      </c>
      <c r="AC98" s="16">
        <f t="shared" si="23"/>
        <v>12.5</v>
      </c>
      <c r="AD98" s="132"/>
      <c r="AE98" s="166">
        <v>10.83</v>
      </c>
      <c r="AF98" s="166">
        <v>10.83</v>
      </c>
      <c r="AG98" s="16">
        <f t="shared" si="34"/>
        <v>10.83</v>
      </c>
      <c r="AH98" s="166">
        <v>14</v>
      </c>
      <c r="AI98" s="166">
        <v>12.5</v>
      </c>
      <c r="AJ98" s="16">
        <f t="shared" si="35"/>
        <v>13.5</v>
      </c>
      <c r="AK98" s="166">
        <v>11</v>
      </c>
      <c r="AL98" s="166">
        <v>11</v>
      </c>
      <c r="AM98" s="16">
        <f t="shared" si="24"/>
        <v>11</v>
      </c>
      <c r="AN98" s="166">
        <v>10</v>
      </c>
      <c r="AO98" s="16">
        <f t="shared" si="25"/>
        <v>10</v>
      </c>
      <c r="AP98" s="166">
        <v>7.5</v>
      </c>
      <c r="AQ98" s="16">
        <f t="shared" si="26"/>
        <v>7.5</v>
      </c>
      <c r="AR98" s="166">
        <v>10</v>
      </c>
      <c r="AS98" s="16">
        <f t="shared" si="27"/>
        <v>10</v>
      </c>
      <c r="AT98" s="166">
        <v>12.5</v>
      </c>
      <c r="AU98" s="16">
        <f t="shared" si="28"/>
        <v>12.5</v>
      </c>
      <c r="AV98" s="166">
        <v>8.5</v>
      </c>
      <c r="AW98" s="16">
        <f t="shared" si="29"/>
        <v>8.5</v>
      </c>
      <c r="AX98" s="166">
        <v>11</v>
      </c>
      <c r="AY98" s="133">
        <f t="shared" si="30"/>
        <v>11</v>
      </c>
    </row>
    <row r="99" spans="1:51" ht="18" customHeight="1" thickBot="1">
      <c r="A99" s="313"/>
      <c r="B99" s="149">
        <v>84</v>
      </c>
      <c r="C99" s="234" t="s">
        <v>774</v>
      </c>
      <c r="D99" s="234" t="s">
        <v>775</v>
      </c>
      <c r="E99" s="234" t="s">
        <v>776</v>
      </c>
      <c r="F99" s="234" t="s">
        <v>777</v>
      </c>
      <c r="G99" s="234" t="s">
        <v>32</v>
      </c>
      <c r="H99" s="240" t="s">
        <v>506</v>
      </c>
      <c r="I99" s="14">
        <v>11</v>
      </c>
      <c r="J99" s="14">
        <v>10.5</v>
      </c>
      <c r="K99" s="16">
        <f t="shared" si="31"/>
        <v>10.833333333333334</v>
      </c>
      <c r="L99" s="166">
        <v>14</v>
      </c>
      <c r="M99" s="166">
        <v>13</v>
      </c>
      <c r="N99" s="16">
        <f t="shared" si="32"/>
        <v>13.666666666666666</v>
      </c>
      <c r="O99" s="166">
        <v>8</v>
      </c>
      <c r="P99" s="166">
        <v>11</v>
      </c>
      <c r="Q99" s="16">
        <f t="shared" si="33"/>
        <v>9</v>
      </c>
      <c r="R99" s="166">
        <v>2</v>
      </c>
      <c r="S99" s="16">
        <f t="shared" si="18"/>
        <v>2</v>
      </c>
      <c r="T99" s="166">
        <v>6</v>
      </c>
      <c r="U99" s="16">
        <f t="shared" si="19"/>
        <v>6</v>
      </c>
      <c r="V99" s="166">
        <v>7.5</v>
      </c>
      <c r="W99" s="16">
        <f t="shared" si="20"/>
        <v>7.5</v>
      </c>
      <c r="X99" s="166">
        <v>10</v>
      </c>
      <c r="Y99" s="16">
        <f t="shared" si="21"/>
        <v>10</v>
      </c>
      <c r="Z99" s="166">
        <v>9</v>
      </c>
      <c r="AA99" s="16">
        <f t="shared" si="22"/>
        <v>9</v>
      </c>
      <c r="AB99" s="166">
        <v>8.5</v>
      </c>
      <c r="AC99" s="16">
        <f t="shared" si="23"/>
        <v>8.5</v>
      </c>
      <c r="AD99" s="132"/>
      <c r="AE99" s="166">
        <v>11.5</v>
      </c>
      <c r="AF99" s="166">
        <v>10</v>
      </c>
      <c r="AG99" s="16">
        <f t="shared" si="34"/>
        <v>11</v>
      </c>
      <c r="AH99" s="166">
        <v>3</v>
      </c>
      <c r="AI99" s="166">
        <v>13</v>
      </c>
      <c r="AJ99" s="16">
        <f t="shared" si="35"/>
        <v>6.333333333333333</v>
      </c>
      <c r="AK99" s="166">
        <v>8</v>
      </c>
      <c r="AL99" s="166">
        <v>10</v>
      </c>
      <c r="AM99" s="16">
        <f t="shared" si="24"/>
        <v>8.6666666666666661</v>
      </c>
      <c r="AN99" s="166">
        <v>4</v>
      </c>
      <c r="AO99" s="16">
        <f t="shared" si="25"/>
        <v>4</v>
      </c>
      <c r="AP99" s="166">
        <v>8</v>
      </c>
      <c r="AQ99" s="16">
        <f t="shared" si="26"/>
        <v>8</v>
      </c>
      <c r="AR99" s="166">
        <v>10</v>
      </c>
      <c r="AS99" s="16">
        <f t="shared" si="27"/>
        <v>10</v>
      </c>
      <c r="AT99" s="166">
        <v>10</v>
      </c>
      <c r="AU99" s="16">
        <f t="shared" si="28"/>
        <v>10</v>
      </c>
      <c r="AV99" s="166">
        <v>11.5</v>
      </c>
      <c r="AW99" s="16">
        <f t="shared" si="29"/>
        <v>11.5</v>
      </c>
      <c r="AX99" s="166">
        <v>7</v>
      </c>
      <c r="AY99" s="133">
        <f t="shared" si="30"/>
        <v>7</v>
      </c>
    </row>
    <row r="100" spans="1:51" s="246" customFormat="1" ht="18" customHeight="1" thickBot="1">
      <c r="A100" s="314"/>
      <c r="B100" s="149">
        <v>85</v>
      </c>
      <c r="C100" s="247" t="s">
        <v>778</v>
      </c>
      <c r="D100" s="247" t="s">
        <v>779</v>
      </c>
      <c r="E100" s="247" t="s">
        <v>780</v>
      </c>
      <c r="F100" s="247" t="s">
        <v>781</v>
      </c>
      <c r="G100" s="247" t="s">
        <v>244</v>
      </c>
      <c r="H100" s="248" t="s">
        <v>506</v>
      </c>
      <c r="I100" s="14">
        <v>11</v>
      </c>
      <c r="J100" s="14">
        <v>12</v>
      </c>
      <c r="K100" s="16">
        <f t="shared" si="31"/>
        <v>11.333333333333334</v>
      </c>
      <c r="L100" s="166">
        <v>7.5</v>
      </c>
      <c r="M100" s="166">
        <v>10.5</v>
      </c>
      <c r="N100" s="16">
        <f t="shared" si="32"/>
        <v>8.5</v>
      </c>
      <c r="O100" s="166">
        <v>8.5</v>
      </c>
      <c r="P100" s="166">
        <v>15</v>
      </c>
      <c r="Q100" s="16">
        <f t="shared" si="33"/>
        <v>10.666666666666666</v>
      </c>
      <c r="R100" s="166">
        <v>10.5</v>
      </c>
      <c r="S100" s="16">
        <f t="shared" si="18"/>
        <v>10.5</v>
      </c>
      <c r="T100" s="166">
        <v>10.5</v>
      </c>
      <c r="U100" s="16">
        <f t="shared" si="19"/>
        <v>10.5</v>
      </c>
      <c r="V100" s="166">
        <v>9</v>
      </c>
      <c r="W100" s="16">
        <f t="shared" si="20"/>
        <v>9</v>
      </c>
      <c r="X100" s="166">
        <v>4</v>
      </c>
      <c r="Y100" s="16">
        <f t="shared" si="21"/>
        <v>4</v>
      </c>
      <c r="Z100" s="166">
        <v>10</v>
      </c>
      <c r="AA100" s="16">
        <f t="shared" si="22"/>
        <v>10</v>
      </c>
      <c r="AB100" s="166">
        <v>5.5</v>
      </c>
      <c r="AC100" s="16">
        <f t="shared" si="23"/>
        <v>5.5</v>
      </c>
      <c r="AD100" s="132"/>
      <c r="AE100" s="166">
        <v>11.5</v>
      </c>
      <c r="AF100" s="166">
        <v>11.5</v>
      </c>
      <c r="AG100" s="16">
        <f t="shared" si="34"/>
        <v>11.5</v>
      </c>
      <c r="AH100" s="166">
        <v>8.5</v>
      </c>
      <c r="AI100" s="166">
        <v>13</v>
      </c>
      <c r="AJ100" s="16">
        <f t="shared" si="35"/>
        <v>10</v>
      </c>
      <c r="AK100" s="166">
        <v>10</v>
      </c>
      <c r="AL100" s="166">
        <v>10</v>
      </c>
      <c r="AM100" s="16">
        <f t="shared" si="24"/>
        <v>10</v>
      </c>
      <c r="AN100" s="166">
        <v>10</v>
      </c>
      <c r="AO100" s="16">
        <f t="shared" si="25"/>
        <v>10</v>
      </c>
      <c r="AP100" s="166">
        <v>10</v>
      </c>
      <c r="AQ100" s="16">
        <f t="shared" si="26"/>
        <v>10</v>
      </c>
      <c r="AR100" s="166">
        <v>7.5</v>
      </c>
      <c r="AS100" s="16">
        <f t="shared" si="27"/>
        <v>7.5</v>
      </c>
      <c r="AT100" s="166">
        <v>12</v>
      </c>
      <c r="AU100" s="16">
        <f t="shared" si="28"/>
        <v>12</v>
      </c>
      <c r="AV100" s="166">
        <v>13</v>
      </c>
      <c r="AW100" s="16">
        <f t="shared" si="29"/>
        <v>13</v>
      </c>
      <c r="AX100" s="166">
        <v>9</v>
      </c>
      <c r="AY100" s="133">
        <f t="shared" si="30"/>
        <v>9</v>
      </c>
    </row>
    <row r="101" spans="1:51" ht="18" customHeight="1">
      <c r="A101" s="283" t="s">
        <v>516</v>
      </c>
      <c r="B101" s="149">
        <v>86</v>
      </c>
      <c r="C101" s="241" t="s">
        <v>782</v>
      </c>
      <c r="D101" s="241" t="s">
        <v>261</v>
      </c>
      <c r="E101" s="241" t="s">
        <v>245</v>
      </c>
      <c r="F101" s="241" t="s">
        <v>783</v>
      </c>
      <c r="G101" s="241" t="s">
        <v>49</v>
      </c>
      <c r="H101" s="242" t="s">
        <v>507</v>
      </c>
      <c r="I101" s="14">
        <v>9</v>
      </c>
      <c r="J101" s="14">
        <v>11.5</v>
      </c>
      <c r="K101" s="16">
        <f t="shared" si="31"/>
        <v>9.8333333333333339</v>
      </c>
      <c r="L101" s="166">
        <v>1.5</v>
      </c>
      <c r="M101" s="166">
        <v>10</v>
      </c>
      <c r="N101" s="16">
        <f t="shared" si="32"/>
        <v>4.333333333333333</v>
      </c>
      <c r="O101" s="166">
        <v>3.5</v>
      </c>
      <c r="P101" s="166">
        <v>10</v>
      </c>
      <c r="Q101" s="16">
        <f t="shared" si="33"/>
        <v>5.666666666666667</v>
      </c>
      <c r="R101" s="166">
        <v>10</v>
      </c>
      <c r="S101" s="16">
        <f t="shared" si="18"/>
        <v>10</v>
      </c>
      <c r="T101" s="166">
        <v>8</v>
      </c>
      <c r="U101" s="16">
        <f t="shared" si="19"/>
        <v>8</v>
      </c>
      <c r="V101" s="166">
        <v>5</v>
      </c>
      <c r="W101" s="16">
        <f t="shared" si="20"/>
        <v>5</v>
      </c>
      <c r="X101" s="166">
        <v>3.5</v>
      </c>
      <c r="Y101" s="16">
        <f t="shared" si="21"/>
        <v>3.5</v>
      </c>
      <c r="Z101" s="166">
        <v>1</v>
      </c>
      <c r="AA101" s="16">
        <f t="shared" si="22"/>
        <v>1</v>
      </c>
      <c r="AB101" s="166">
        <v>4.5</v>
      </c>
      <c r="AC101" s="16">
        <f t="shared" si="23"/>
        <v>4.5</v>
      </c>
      <c r="AD101" s="132"/>
      <c r="AE101" s="166">
        <v>5.5</v>
      </c>
      <c r="AF101" s="166">
        <v>10.5</v>
      </c>
      <c r="AG101" s="16">
        <f t="shared" si="34"/>
        <v>7.166666666666667</v>
      </c>
      <c r="AH101" s="166">
        <v>0</v>
      </c>
      <c r="AI101" s="166">
        <v>10</v>
      </c>
      <c r="AJ101" s="16">
        <f t="shared" si="35"/>
        <v>3.3333333333333335</v>
      </c>
      <c r="AK101" s="166">
        <v>10</v>
      </c>
      <c r="AL101" s="166">
        <v>13</v>
      </c>
      <c r="AM101" s="16">
        <f t="shared" si="24"/>
        <v>11</v>
      </c>
      <c r="AN101" s="166">
        <v>5.5</v>
      </c>
      <c r="AO101" s="16">
        <f t="shared" si="25"/>
        <v>5.5</v>
      </c>
      <c r="AP101" s="166">
        <v>2</v>
      </c>
      <c r="AQ101" s="16">
        <f t="shared" si="26"/>
        <v>2</v>
      </c>
      <c r="AR101" s="166">
        <v>2</v>
      </c>
      <c r="AS101" s="16">
        <f t="shared" si="27"/>
        <v>2</v>
      </c>
      <c r="AT101" s="166">
        <v>7</v>
      </c>
      <c r="AU101" s="16">
        <f t="shared" si="28"/>
        <v>7</v>
      </c>
      <c r="AV101" s="166">
        <v>3</v>
      </c>
      <c r="AW101" s="16">
        <f t="shared" si="29"/>
        <v>3</v>
      </c>
      <c r="AX101" s="166">
        <v>8.5</v>
      </c>
      <c r="AY101" s="133">
        <f t="shared" si="30"/>
        <v>8.5</v>
      </c>
    </row>
    <row r="102" spans="1:51" ht="18" customHeight="1">
      <c r="A102" s="284"/>
      <c r="B102" s="149">
        <v>87</v>
      </c>
      <c r="C102" s="234" t="s">
        <v>784</v>
      </c>
      <c r="D102" s="234" t="s">
        <v>785</v>
      </c>
      <c r="E102" s="234" t="s">
        <v>25</v>
      </c>
      <c r="F102" s="234" t="s">
        <v>786</v>
      </c>
      <c r="G102" s="234" t="s">
        <v>400</v>
      </c>
      <c r="H102" s="240" t="s">
        <v>507</v>
      </c>
      <c r="I102" s="14">
        <v>10</v>
      </c>
      <c r="J102" s="14">
        <v>10.5</v>
      </c>
      <c r="K102" s="16">
        <f t="shared" si="31"/>
        <v>10.166666666666666</v>
      </c>
      <c r="L102" s="166">
        <v>6</v>
      </c>
      <c r="M102" s="166">
        <v>13</v>
      </c>
      <c r="N102" s="16">
        <f t="shared" si="32"/>
        <v>8.3333333333333339</v>
      </c>
      <c r="O102" s="166">
        <v>9</v>
      </c>
      <c r="P102" s="166">
        <v>11.5</v>
      </c>
      <c r="Q102" s="16">
        <f t="shared" si="33"/>
        <v>9.8333333333333339</v>
      </c>
      <c r="R102" s="166">
        <v>14.5</v>
      </c>
      <c r="S102" s="16">
        <f t="shared" si="18"/>
        <v>14.5</v>
      </c>
      <c r="T102" s="166">
        <v>9</v>
      </c>
      <c r="U102" s="16">
        <f t="shared" si="19"/>
        <v>9</v>
      </c>
      <c r="V102" s="166">
        <v>13.5</v>
      </c>
      <c r="W102" s="16">
        <f t="shared" si="20"/>
        <v>13.5</v>
      </c>
      <c r="X102" s="166">
        <v>4.5</v>
      </c>
      <c r="Y102" s="16">
        <f t="shared" si="21"/>
        <v>4.5</v>
      </c>
      <c r="Z102" s="166">
        <v>9</v>
      </c>
      <c r="AA102" s="16">
        <f t="shared" si="22"/>
        <v>9</v>
      </c>
      <c r="AB102" s="166">
        <v>10</v>
      </c>
      <c r="AC102" s="16">
        <f t="shared" si="23"/>
        <v>10</v>
      </c>
      <c r="AD102" s="132"/>
      <c r="AE102" s="166">
        <v>11.5</v>
      </c>
      <c r="AF102" s="166">
        <v>10.5</v>
      </c>
      <c r="AG102" s="16">
        <f t="shared" si="34"/>
        <v>11.166666666666666</v>
      </c>
      <c r="AH102" s="166">
        <v>7</v>
      </c>
      <c r="AI102" s="166">
        <v>13.5</v>
      </c>
      <c r="AJ102" s="16">
        <f t="shared" si="35"/>
        <v>9.1666666666666661</v>
      </c>
      <c r="AK102" s="166">
        <v>10.5</v>
      </c>
      <c r="AL102" s="166">
        <v>13</v>
      </c>
      <c r="AM102" s="16">
        <f t="shared" si="24"/>
        <v>11.333333333333334</v>
      </c>
      <c r="AN102" s="166">
        <v>10</v>
      </c>
      <c r="AO102" s="16">
        <f t="shared" si="25"/>
        <v>10</v>
      </c>
      <c r="AP102" s="166">
        <v>12</v>
      </c>
      <c r="AQ102" s="16">
        <f t="shared" si="26"/>
        <v>12</v>
      </c>
      <c r="AR102" s="166">
        <v>7.5</v>
      </c>
      <c r="AS102" s="16">
        <f t="shared" si="27"/>
        <v>7.5</v>
      </c>
      <c r="AT102" s="166">
        <v>10.5</v>
      </c>
      <c r="AU102" s="16">
        <f t="shared" si="28"/>
        <v>10.5</v>
      </c>
      <c r="AV102" s="166">
        <v>9</v>
      </c>
      <c r="AW102" s="16">
        <f t="shared" si="29"/>
        <v>9</v>
      </c>
      <c r="AX102" s="166">
        <v>10</v>
      </c>
      <c r="AY102" s="133">
        <f t="shared" si="30"/>
        <v>10</v>
      </c>
    </row>
    <row r="103" spans="1:51" ht="18" customHeight="1">
      <c r="A103" s="284"/>
      <c r="B103" s="149">
        <v>88</v>
      </c>
      <c r="C103" s="234" t="s">
        <v>787</v>
      </c>
      <c r="D103" s="234" t="s">
        <v>785</v>
      </c>
      <c r="E103" s="234" t="s">
        <v>788</v>
      </c>
      <c r="F103" s="234" t="s">
        <v>789</v>
      </c>
      <c r="G103" s="234" t="s">
        <v>400</v>
      </c>
      <c r="H103" s="240" t="s">
        <v>507</v>
      </c>
      <c r="I103" s="14">
        <v>12.5</v>
      </c>
      <c r="J103" s="14">
        <v>10</v>
      </c>
      <c r="K103" s="16">
        <f t="shared" si="31"/>
        <v>11.666666666666666</v>
      </c>
      <c r="L103" s="166">
        <v>13.5</v>
      </c>
      <c r="M103" s="166">
        <v>11</v>
      </c>
      <c r="N103" s="16">
        <f t="shared" si="32"/>
        <v>12.666666666666666</v>
      </c>
      <c r="O103" s="166">
        <v>13</v>
      </c>
      <c r="P103" s="166">
        <v>13</v>
      </c>
      <c r="Q103" s="16">
        <f t="shared" si="33"/>
        <v>13</v>
      </c>
      <c r="R103" s="166">
        <v>14.5</v>
      </c>
      <c r="S103" s="16">
        <f t="shared" si="18"/>
        <v>14.5</v>
      </c>
      <c r="T103" s="166">
        <v>11</v>
      </c>
      <c r="U103" s="16">
        <f t="shared" si="19"/>
        <v>11</v>
      </c>
      <c r="V103" s="166">
        <v>11.5</v>
      </c>
      <c r="W103" s="16">
        <f t="shared" si="20"/>
        <v>11.5</v>
      </c>
      <c r="X103" s="166">
        <v>6.5</v>
      </c>
      <c r="Y103" s="16">
        <f t="shared" si="21"/>
        <v>6.5</v>
      </c>
      <c r="Z103" s="166">
        <v>10</v>
      </c>
      <c r="AA103" s="16">
        <f t="shared" si="22"/>
        <v>10</v>
      </c>
      <c r="AB103" s="166">
        <v>11.5</v>
      </c>
      <c r="AC103" s="16">
        <f t="shared" si="23"/>
        <v>11.5</v>
      </c>
      <c r="AD103" s="132"/>
      <c r="AE103" s="166">
        <v>15</v>
      </c>
      <c r="AF103" s="166">
        <v>15</v>
      </c>
      <c r="AG103" s="16">
        <f t="shared" si="34"/>
        <v>15</v>
      </c>
      <c r="AH103" s="166">
        <v>11.5</v>
      </c>
      <c r="AI103" s="166">
        <v>16.5</v>
      </c>
      <c r="AJ103" s="16">
        <f t="shared" si="35"/>
        <v>13.166666666666666</v>
      </c>
      <c r="AK103" s="166">
        <v>13</v>
      </c>
      <c r="AL103" s="166">
        <v>15.5</v>
      </c>
      <c r="AM103" s="16">
        <f t="shared" si="24"/>
        <v>13.833333333333334</v>
      </c>
      <c r="AN103" s="166">
        <v>10</v>
      </c>
      <c r="AO103" s="16">
        <f t="shared" si="25"/>
        <v>10</v>
      </c>
      <c r="AP103" s="166">
        <v>10.5</v>
      </c>
      <c r="AQ103" s="16">
        <f t="shared" si="26"/>
        <v>10.5</v>
      </c>
      <c r="AR103" s="166">
        <v>5</v>
      </c>
      <c r="AS103" s="16">
        <f t="shared" si="27"/>
        <v>5</v>
      </c>
      <c r="AT103" s="166">
        <v>11</v>
      </c>
      <c r="AU103" s="16">
        <f t="shared" si="28"/>
        <v>11</v>
      </c>
      <c r="AV103" s="166">
        <v>8</v>
      </c>
      <c r="AW103" s="16">
        <f t="shared" si="29"/>
        <v>8</v>
      </c>
      <c r="AX103" s="166">
        <v>12</v>
      </c>
      <c r="AY103" s="133">
        <f t="shared" si="30"/>
        <v>12</v>
      </c>
    </row>
    <row r="104" spans="1:51" ht="18" customHeight="1">
      <c r="A104" s="284"/>
      <c r="B104" s="149">
        <v>89</v>
      </c>
      <c r="C104" s="234" t="s">
        <v>790</v>
      </c>
      <c r="D104" s="234" t="s">
        <v>785</v>
      </c>
      <c r="E104" s="234" t="s">
        <v>28</v>
      </c>
      <c r="F104" s="234" t="s">
        <v>791</v>
      </c>
      <c r="G104" s="234" t="s">
        <v>792</v>
      </c>
      <c r="H104" s="240" t="s">
        <v>507</v>
      </c>
      <c r="I104" s="14">
        <v>10</v>
      </c>
      <c r="J104" s="14">
        <v>13</v>
      </c>
      <c r="K104" s="16">
        <f t="shared" si="31"/>
        <v>11</v>
      </c>
      <c r="L104" s="166">
        <v>8.5</v>
      </c>
      <c r="M104" s="166">
        <v>11.5</v>
      </c>
      <c r="N104" s="16">
        <f t="shared" si="32"/>
        <v>9.5</v>
      </c>
      <c r="O104" s="166">
        <v>2</v>
      </c>
      <c r="P104" s="166">
        <v>14</v>
      </c>
      <c r="Q104" s="16">
        <f t="shared" si="33"/>
        <v>6</v>
      </c>
      <c r="R104" s="166">
        <v>10.5</v>
      </c>
      <c r="S104" s="16">
        <f t="shared" si="18"/>
        <v>10.5</v>
      </c>
      <c r="T104" s="166">
        <v>11</v>
      </c>
      <c r="U104" s="16">
        <f t="shared" si="19"/>
        <v>11</v>
      </c>
      <c r="V104" s="166">
        <v>8</v>
      </c>
      <c r="W104" s="16">
        <f t="shared" si="20"/>
        <v>8</v>
      </c>
      <c r="X104" s="166">
        <v>7.5</v>
      </c>
      <c r="Y104" s="16">
        <f t="shared" si="21"/>
        <v>7.5</v>
      </c>
      <c r="Z104" s="166">
        <v>11.5</v>
      </c>
      <c r="AA104" s="16">
        <f t="shared" si="22"/>
        <v>11.5</v>
      </c>
      <c r="AB104" s="166">
        <v>10</v>
      </c>
      <c r="AC104" s="16">
        <f t="shared" si="23"/>
        <v>10</v>
      </c>
      <c r="AD104" s="132"/>
      <c r="AE104" s="166">
        <v>13</v>
      </c>
      <c r="AF104" s="166">
        <v>15</v>
      </c>
      <c r="AG104" s="16">
        <f t="shared" si="34"/>
        <v>13.666666666666666</v>
      </c>
      <c r="AH104" s="166">
        <v>14</v>
      </c>
      <c r="AI104" s="166">
        <v>12.5</v>
      </c>
      <c r="AJ104" s="16">
        <f t="shared" si="35"/>
        <v>13.5</v>
      </c>
      <c r="AK104" s="166">
        <v>14.5</v>
      </c>
      <c r="AL104" s="166">
        <v>15.5</v>
      </c>
      <c r="AM104" s="16">
        <f t="shared" si="24"/>
        <v>14.833333333333334</v>
      </c>
      <c r="AN104" s="166">
        <v>8</v>
      </c>
      <c r="AO104" s="16">
        <f t="shared" si="25"/>
        <v>8</v>
      </c>
      <c r="AP104" s="166">
        <v>10.5</v>
      </c>
      <c r="AQ104" s="16">
        <f t="shared" si="26"/>
        <v>10.5</v>
      </c>
      <c r="AR104" s="166">
        <v>10</v>
      </c>
      <c r="AS104" s="16">
        <f t="shared" si="27"/>
        <v>10</v>
      </c>
      <c r="AT104" s="166">
        <v>13.5</v>
      </c>
      <c r="AU104" s="16">
        <f t="shared" si="28"/>
        <v>13.5</v>
      </c>
      <c r="AV104" s="166">
        <v>13.5</v>
      </c>
      <c r="AW104" s="16">
        <f t="shared" si="29"/>
        <v>13.5</v>
      </c>
      <c r="AX104" s="166">
        <v>14</v>
      </c>
      <c r="AY104" s="133">
        <f t="shared" si="30"/>
        <v>14</v>
      </c>
    </row>
    <row r="105" spans="1:51" ht="18" customHeight="1">
      <c r="A105" s="284"/>
      <c r="B105" s="149">
        <v>90</v>
      </c>
      <c r="C105" s="234" t="s">
        <v>793</v>
      </c>
      <c r="D105" s="234" t="s">
        <v>794</v>
      </c>
      <c r="E105" s="234" t="s">
        <v>278</v>
      </c>
      <c r="F105" s="234" t="s">
        <v>795</v>
      </c>
      <c r="G105" s="234" t="s">
        <v>796</v>
      </c>
      <c r="H105" s="240" t="s">
        <v>507</v>
      </c>
      <c r="I105" s="14">
        <v>12.5</v>
      </c>
      <c r="J105" s="14">
        <v>10.5</v>
      </c>
      <c r="K105" s="16">
        <f t="shared" si="31"/>
        <v>11.833333333333334</v>
      </c>
      <c r="L105" s="166">
        <v>7</v>
      </c>
      <c r="M105" s="166">
        <v>10</v>
      </c>
      <c r="N105" s="16">
        <f t="shared" si="32"/>
        <v>8</v>
      </c>
      <c r="O105" s="166">
        <v>11.75</v>
      </c>
      <c r="P105" s="166">
        <v>9.5</v>
      </c>
      <c r="Q105" s="16">
        <f t="shared" si="33"/>
        <v>11</v>
      </c>
      <c r="R105" s="166">
        <v>10</v>
      </c>
      <c r="S105" s="16">
        <f t="shared" si="18"/>
        <v>10</v>
      </c>
      <c r="T105" s="166">
        <v>10</v>
      </c>
      <c r="U105" s="16">
        <f t="shared" si="19"/>
        <v>10</v>
      </c>
      <c r="V105" s="166">
        <v>8.5</v>
      </c>
      <c r="W105" s="16">
        <f t="shared" si="20"/>
        <v>8.5</v>
      </c>
      <c r="X105" s="166">
        <v>2</v>
      </c>
      <c r="Y105" s="16">
        <f t="shared" si="21"/>
        <v>2</v>
      </c>
      <c r="Z105" s="166">
        <v>0</v>
      </c>
      <c r="AA105" s="16">
        <f t="shared" si="22"/>
        <v>0</v>
      </c>
      <c r="AB105" s="166">
        <v>8</v>
      </c>
      <c r="AC105" s="16">
        <f t="shared" si="23"/>
        <v>8</v>
      </c>
      <c r="AD105" s="132"/>
      <c r="AE105" s="166">
        <v>8</v>
      </c>
      <c r="AF105" s="166">
        <v>10</v>
      </c>
      <c r="AG105" s="16">
        <f t="shared" si="34"/>
        <v>8.6666666666666661</v>
      </c>
      <c r="AH105" s="166">
        <v>10.5</v>
      </c>
      <c r="AI105" s="166">
        <v>10</v>
      </c>
      <c r="AJ105" s="16">
        <f t="shared" si="35"/>
        <v>10.333333333333334</v>
      </c>
      <c r="AK105" s="166">
        <v>10</v>
      </c>
      <c r="AL105" s="166">
        <v>13</v>
      </c>
      <c r="AM105" s="16">
        <f t="shared" si="24"/>
        <v>11</v>
      </c>
      <c r="AN105" s="166">
        <v>4.5</v>
      </c>
      <c r="AO105" s="16">
        <f t="shared" si="25"/>
        <v>4.5</v>
      </c>
      <c r="AP105" s="166">
        <v>9</v>
      </c>
      <c r="AQ105" s="16">
        <f t="shared" si="26"/>
        <v>9</v>
      </c>
      <c r="AR105" s="166">
        <v>3</v>
      </c>
      <c r="AS105" s="16">
        <f t="shared" si="27"/>
        <v>3</v>
      </c>
      <c r="AT105" s="166">
        <v>12</v>
      </c>
      <c r="AU105" s="16">
        <f t="shared" si="28"/>
        <v>12</v>
      </c>
      <c r="AV105" s="166">
        <v>6</v>
      </c>
      <c r="AW105" s="16">
        <f t="shared" si="29"/>
        <v>6</v>
      </c>
      <c r="AX105" s="166">
        <v>11</v>
      </c>
      <c r="AY105" s="133">
        <f t="shared" si="30"/>
        <v>11</v>
      </c>
    </row>
    <row r="106" spans="1:51" ht="18" customHeight="1">
      <c r="A106" s="284"/>
      <c r="B106" s="149">
        <v>91</v>
      </c>
      <c r="C106" s="234" t="s">
        <v>797</v>
      </c>
      <c r="D106" s="234" t="s">
        <v>798</v>
      </c>
      <c r="E106" s="234" t="s">
        <v>10</v>
      </c>
      <c r="F106" s="234" t="s">
        <v>799</v>
      </c>
      <c r="G106" s="234" t="s">
        <v>244</v>
      </c>
      <c r="H106" s="240" t="s">
        <v>507</v>
      </c>
      <c r="I106" s="14">
        <v>16</v>
      </c>
      <c r="J106" s="14">
        <v>16</v>
      </c>
      <c r="K106" s="16">
        <f t="shared" si="31"/>
        <v>16</v>
      </c>
      <c r="L106" s="166">
        <v>18</v>
      </c>
      <c r="M106" s="166">
        <v>14</v>
      </c>
      <c r="N106" s="16">
        <f t="shared" si="32"/>
        <v>16.666666666666668</v>
      </c>
      <c r="O106" s="166">
        <v>14</v>
      </c>
      <c r="P106" s="166">
        <v>14.5</v>
      </c>
      <c r="Q106" s="16">
        <f t="shared" si="33"/>
        <v>14.166666666666666</v>
      </c>
      <c r="R106" s="166">
        <v>12.5</v>
      </c>
      <c r="S106" s="16">
        <f t="shared" si="18"/>
        <v>12.5</v>
      </c>
      <c r="T106" s="166">
        <v>13</v>
      </c>
      <c r="U106" s="16">
        <f t="shared" si="19"/>
        <v>13</v>
      </c>
      <c r="V106" s="166">
        <v>15.5</v>
      </c>
      <c r="W106" s="16">
        <f t="shared" si="20"/>
        <v>15.5</v>
      </c>
      <c r="X106" s="166">
        <v>14</v>
      </c>
      <c r="Y106" s="16">
        <f t="shared" si="21"/>
        <v>14</v>
      </c>
      <c r="Z106" s="166">
        <v>12.5</v>
      </c>
      <c r="AA106" s="16">
        <f t="shared" si="22"/>
        <v>12.5</v>
      </c>
      <c r="AB106" s="166">
        <v>15</v>
      </c>
      <c r="AC106" s="16">
        <f t="shared" si="23"/>
        <v>15</v>
      </c>
      <c r="AD106" s="132"/>
      <c r="AE106" s="166">
        <v>16</v>
      </c>
      <c r="AF106" s="166">
        <v>15</v>
      </c>
      <c r="AG106" s="16">
        <f t="shared" si="34"/>
        <v>15.666666666666666</v>
      </c>
      <c r="AH106" s="166">
        <v>17.5</v>
      </c>
      <c r="AI106" s="166">
        <v>15</v>
      </c>
      <c r="AJ106" s="16">
        <f t="shared" si="35"/>
        <v>16.666666666666668</v>
      </c>
      <c r="AK106" s="166">
        <v>14.5</v>
      </c>
      <c r="AL106" s="166">
        <v>16.5</v>
      </c>
      <c r="AM106" s="16">
        <f t="shared" si="24"/>
        <v>15.166666666666666</v>
      </c>
      <c r="AN106" s="166">
        <v>11</v>
      </c>
      <c r="AO106" s="16">
        <f t="shared" si="25"/>
        <v>11</v>
      </c>
      <c r="AP106" s="166">
        <v>15</v>
      </c>
      <c r="AQ106" s="16">
        <f t="shared" si="26"/>
        <v>15</v>
      </c>
      <c r="AR106" s="166">
        <v>17</v>
      </c>
      <c r="AS106" s="16">
        <f t="shared" si="27"/>
        <v>17</v>
      </c>
      <c r="AT106" s="166">
        <v>15.5</v>
      </c>
      <c r="AU106" s="16">
        <f t="shared" si="28"/>
        <v>15.5</v>
      </c>
      <c r="AV106" s="166">
        <v>17</v>
      </c>
      <c r="AW106" s="16">
        <f t="shared" si="29"/>
        <v>17</v>
      </c>
      <c r="AX106" s="166">
        <v>17</v>
      </c>
      <c r="AY106" s="133">
        <f t="shared" si="30"/>
        <v>17</v>
      </c>
    </row>
    <row r="107" spans="1:51" ht="18" customHeight="1">
      <c r="A107" s="284"/>
      <c r="B107" s="149">
        <v>92</v>
      </c>
      <c r="C107" s="234" t="s">
        <v>800</v>
      </c>
      <c r="D107" s="234" t="s">
        <v>801</v>
      </c>
      <c r="E107" s="234" t="s">
        <v>802</v>
      </c>
      <c r="F107" s="234" t="s">
        <v>803</v>
      </c>
      <c r="G107" s="234" t="s">
        <v>23</v>
      </c>
      <c r="H107" s="240" t="s">
        <v>507</v>
      </c>
      <c r="I107" s="14">
        <v>8.5</v>
      </c>
      <c r="J107" s="14">
        <v>10</v>
      </c>
      <c r="K107" s="16">
        <f t="shared" si="31"/>
        <v>9</v>
      </c>
      <c r="L107" s="166">
        <v>7</v>
      </c>
      <c r="M107" s="166">
        <v>11.5</v>
      </c>
      <c r="N107" s="16">
        <f t="shared" si="32"/>
        <v>8.5</v>
      </c>
      <c r="O107" s="166">
        <v>15</v>
      </c>
      <c r="P107" s="166">
        <v>10</v>
      </c>
      <c r="Q107" s="16">
        <f t="shared" si="33"/>
        <v>13.333333333333334</v>
      </c>
      <c r="R107" s="166">
        <v>5.5</v>
      </c>
      <c r="S107" s="16">
        <f t="shared" si="18"/>
        <v>5.5</v>
      </c>
      <c r="T107" s="166">
        <v>11.5</v>
      </c>
      <c r="U107" s="16">
        <f t="shared" si="19"/>
        <v>11.5</v>
      </c>
      <c r="V107" s="166">
        <v>10</v>
      </c>
      <c r="W107" s="16">
        <f t="shared" si="20"/>
        <v>10</v>
      </c>
      <c r="X107" s="166">
        <v>5.5</v>
      </c>
      <c r="Y107" s="16">
        <f t="shared" si="21"/>
        <v>5.5</v>
      </c>
      <c r="Z107" s="166">
        <v>7</v>
      </c>
      <c r="AA107" s="16">
        <f t="shared" si="22"/>
        <v>7</v>
      </c>
      <c r="AB107" s="166">
        <v>4</v>
      </c>
      <c r="AC107" s="16">
        <f t="shared" si="23"/>
        <v>4</v>
      </c>
      <c r="AD107" s="132"/>
      <c r="AE107" s="166">
        <v>10</v>
      </c>
      <c r="AF107" s="166">
        <v>11.5</v>
      </c>
      <c r="AG107" s="16">
        <f t="shared" si="34"/>
        <v>10.5</v>
      </c>
      <c r="AH107" s="166">
        <v>14</v>
      </c>
      <c r="AI107" s="166">
        <v>11.5</v>
      </c>
      <c r="AJ107" s="16">
        <f t="shared" si="35"/>
        <v>13.166666666666666</v>
      </c>
      <c r="AK107" s="166">
        <v>7</v>
      </c>
      <c r="AL107" s="166">
        <v>11</v>
      </c>
      <c r="AM107" s="16">
        <f t="shared" si="24"/>
        <v>8.3333333333333339</v>
      </c>
      <c r="AN107" s="166">
        <v>7.5</v>
      </c>
      <c r="AO107" s="16">
        <f t="shared" si="25"/>
        <v>7.5</v>
      </c>
      <c r="AP107" s="166">
        <v>8</v>
      </c>
      <c r="AQ107" s="16">
        <f t="shared" si="26"/>
        <v>8</v>
      </c>
      <c r="AR107" s="166">
        <v>12</v>
      </c>
      <c r="AS107" s="16">
        <f t="shared" si="27"/>
        <v>12</v>
      </c>
      <c r="AT107" s="166">
        <v>13</v>
      </c>
      <c r="AU107" s="16">
        <f t="shared" si="28"/>
        <v>13</v>
      </c>
      <c r="AV107" s="166">
        <v>3</v>
      </c>
      <c r="AW107" s="16">
        <f t="shared" si="29"/>
        <v>3</v>
      </c>
      <c r="AX107" s="166">
        <v>14</v>
      </c>
      <c r="AY107" s="133">
        <f t="shared" si="30"/>
        <v>14</v>
      </c>
    </row>
    <row r="108" spans="1:51" ht="18" customHeight="1">
      <c r="A108" s="284"/>
      <c r="B108" s="149">
        <v>93</v>
      </c>
      <c r="C108" s="234" t="s">
        <v>355</v>
      </c>
      <c r="D108" s="234" t="s">
        <v>357</v>
      </c>
      <c r="E108" s="234" t="s">
        <v>71</v>
      </c>
      <c r="F108" s="234" t="s">
        <v>356</v>
      </c>
      <c r="G108" s="234" t="s">
        <v>5</v>
      </c>
      <c r="H108" s="240" t="s">
        <v>507</v>
      </c>
      <c r="I108" s="14">
        <v>11</v>
      </c>
      <c r="J108" s="14">
        <v>9</v>
      </c>
      <c r="K108" s="16">
        <f t="shared" si="31"/>
        <v>10.333333333333334</v>
      </c>
      <c r="L108" s="166">
        <v>2.5</v>
      </c>
      <c r="M108" s="166">
        <v>13</v>
      </c>
      <c r="N108" s="16">
        <f t="shared" si="32"/>
        <v>6</v>
      </c>
      <c r="O108" s="166">
        <v>0.75</v>
      </c>
      <c r="P108" s="166">
        <v>10</v>
      </c>
      <c r="Q108" s="16">
        <f t="shared" si="33"/>
        <v>3.8333333333333335</v>
      </c>
      <c r="R108" s="166">
        <v>5</v>
      </c>
      <c r="S108" s="16">
        <f t="shared" si="18"/>
        <v>5</v>
      </c>
      <c r="T108" s="166">
        <v>10</v>
      </c>
      <c r="U108" s="16">
        <f t="shared" si="19"/>
        <v>10</v>
      </c>
      <c r="V108" s="166">
        <v>7.5</v>
      </c>
      <c r="W108" s="16">
        <f t="shared" si="20"/>
        <v>7.5</v>
      </c>
      <c r="X108" s="166">
        <v>1</v>
      </c>
      <c r="Y108" s="16">
        <f t="shared" si="21"/>
        <v>1</v>
      </c>
      <c r="Z108" s="166">
        <v>10.5</v>
      </c>
      <c r="AA108" s="16">
        <f t="shared" si="22"/>
        <v>10.5</v>
      </c>
      <c r="AB108" s="166">
        <v>5.5</v>
      </c>
      <c r="AC108" s="16">
        <f t="shared" si="23"/>
        <v>5.5</v>
      </c>
      <c r="AD108" s="132"/>
      <c r="AE108" s="166">
        <v>10</v>
      </c>
      <c r="AF108" s="166">
        <v>10</v>
      </c>
      <c r="AG108" s="16">
        <f t="shared" si="34"/>
        <v>10</v>
      </c>
      <c r="AH108" s="166">
        <v>5</v>
      </c>
      <c r="AI108" s="166">
        <v>11</v>
      </c>
      <c r="AJ108" s="16">
        <f t="shared" si="35"/>
        <v>7</v>
      </c>
      <c r="AK108" s="166">
        <v>12.5</v>
      </c>
      <c r="AL108" s="166">
        <v>12</v>
      </c>
      <c r="AM108" s="16">
        <f t="shared" si="24"/>
        <v>12.333333333333334</v>
      </c>
      <c r="AN108" s="166">
        <v>7.5</v>
      </c>
      <c r="AO108" s="16">
        <f t="shared" si="25"/>
        <v>7.5</v>
      </c>
      <c r="AP108" s="166">
        <v>1.5</v>
      </c>
      <c r="AQ108" s="16">
        <f t="shared" si="26"/>
        <v>1.5</v>
      </c>
      <c r="AR108" s="166">
        <v>7</v>
      </c>
      <c r="AS108" s="16">
        <f t="shared" si="27"/>
        <v>7</v>
      </c>
      <c r="AT108" s="166">
        <v>10</v>
      </c>
      <c r="AU108" s="16">
        <f t="shared" si="28"/>
        <v>10</v>
      </c>
      <c r="AV108" s="166">
        <v>0</v>
      </c>
      <c r="AW108" s="16">
        <f t="shared" si="29"/>
        <v>0</v>
      </c>
      <c r="AX108" s="166">
        <v>14.5</v>
      </c>
      <c r="AY108" s="133">
        <f t="shared" si="30"/>
        <v>14.5</v>
      </c>
    </row>
    <row r="109" spans="1:51" ht="18" customHeight="1">
      <c r="A109" s="284"/>
      <c r="B109" s="149">
        <v>94</v>
      </c>
      <c r="C109" s="234" t="s">
        <v>804</v>
      </c>
      <c r="D109" s="234" t="s">
        <v>805</v>
      </c>
      <c r="E109" s="234" t="s">
        <v>806</v>
      </c>
      <c r="F109" s="234" t="s">
        <v>807</v>
      </c>
      <c r="G109" s="234" t="s">
        <v>302</v>
      </c>
      <c r="H109" s="240" t="s">
        <v>507</v>
      </c>
      <c r="I109" s="14">
        <v>11</v>
      </c>
      <c r="J109" s="14">
        <v>14</v>
      </c>
      <c r="K109" s="16">
        <f t="shared" si="31"/>
        <v>12</v>
      </c>
      <c r="L109" s="166">
        <v>16</v>
      </c>
      <c r="M109" s="166">
        <v>10</v>
      </c>
      <c r="N109" s="16">
        <f t="shared" si="32"/>
        <v>14</v>
      </c>
      <c r="O109" s="166">
        <v>1</v>
      </c>
      <c r="P109" s="166">
        <v>12.5</v>
      </c>
      <c r="Q109" s="16">
        <f t="shared" si="33"/>
        <v>4.833333333333333</v>
      </c>
      <c r="R109" s="166">
        <v>6</v>
      </c>
      <c r="S109" s="16">
        <f t="shared" si="18"/>
        <v>6</v>
      </c>
      <c r="T109" s="166">
        <v>7</v>
      </c>
      <c r="U109" s="16">
        <f t="shared" si="19"/>
        <v>7</v>
      </c>
      <c r="V109" s="166">
        <v>5.5</v>
      </c>
      <c r="W109" s="16">
        <f t="shared" si="20"/>
        <v>5.5</v>
      </c>
      <c r="X109" s="166">
        <v>6</v>
      </c>
      <c r="Y109" s="16">
        <f t="shared" si="21"/>
        <v>6</v>
      </c>
      <c r="Z109" s="166">
        <v>4.5</v>
      </c>
      <c r="AA109" s="16">
        <f t="shared" si="22"/>
        <v>4.5</v>
      </c>
      <c r="AB109" s="166">
        <v>6</v>
      </c>
      <c r="AC109" s="16">
        <f t="shared" si="23"/>
        <v>6</v>
      </c>
      <c r="AD109" s="132"/>
      <c r="AE109" s="166">
        <v>10</v>
      </c>
      <c r="AF109" s="166">
        <v>11</v>
      </c>
      <c r="AG109" s="16">
        <f t="shared" si="34"/>
        <v>10.333333333333334</v>
      </c>
      <c r="AH109" s="166">
        <v>9</v>
      </c>
      <c r="AI109" s="166">
        <v>11.5</v>
      </c>
      <c r="AJ109" s="16">
        <f t="shared" si="35"/>
        <v>9.8333333333333339</v>
      </c>
      <c r="AK109" s="166">
        <v>11.5</v>
      </c>
      <c r="AL109" s="166">
        <v>12</v>
      </c>
      <c r="AM109" s="16">
        <f t="shared" si="24"/>
        <v>11.666666666666666</v>
      </c>
      <c r="AN109" s="166">
        <v>7</v>
      </c>
      <c r="AO109" s="16">
        <f t="shared" si="25"/>
        <v>7</v>
      </c>
      <c r="AP109" s="166">
        <v>5</v>
      </c>
      <c r="AQ109" s="16">
        <f t="shared" si="26"/>
        <v>5</v>
      </c>
      <c r="AR109" s="166">
        <v>6.5</v>
      </c>
      <c r="AS109" s="16">
        <f t="shared" si="27"/>
        <v>6.5</v>
      </c>
      <c r="AT109" s="166">
        <v>12.5</v>
      </c>
      <c r="AU109" s="16">
        <f t="shared" si="28"/>
        <v>12.5</v>
      </c>
      <c r="AV109" s="166">
        <v>3</v>
      </c>
      <c r="AW109" s="16">
        <f t="shared" si="29"/>
        <v>3</v>
      </c>
      <c r="AX109" s="166">
        <v>14</v>
      </c>
      <c r="AY109" s="133">
        <f t="shared" si="30"/>
        <v>14</v>
      </c>
    </row>
    <row r="110" spans="1:51" ht="18" customHeight="1">
      <c r="A110" s="284"/>
      <c r="B110" s="149">
        <v>95</v>
      </c>
      <c r="C110" s="234" t="s">
        <v>808</v>
      </c>
      <c r="D110" s="234" t="s">
        <v>805</v>
      </c>
      <c r="E110" s="234" t="s">
        <v>809</v>
      </c>
      <c r="F110" s="234" t="s">
        <v>810</v>
      </c>
      <c r="G110" s="234" t="s">
        <v>244</v>
      </c>
      <c r="H110" s="240" t="s">
        <v>507</v>
      </c>
      <c r="I110" s="14">
        <v>6.5</v>
      </c>
      <c r="J110" s="14">
        <v>8</v>
      </c>
      <c r="K110" s="16">
        <f t="shared" si="31"/>
        <v>7</v>
      </c>
      <c r="L110" s="166">
        <v>10</v>
      </c>
      <c r="M110" s="166">
        <v>10.5</v>
      </c>
      <c r="N110" s="16">
        <f t="shared" si="32"/>
        <v>10.166666666666666</v>
      </c>
      <c r="O110" s="166">
        <v>3.75</v>
      </c>
      <c r="P110" s="166">
        <v>9.5</v>
      </c>
      <c r="Q110" s="16">
        <f t="shared" si="33"/>
        <v>5.666666666666667</v>
      </c>
      <c r="R110" s="166">
        <v>10</v>
      </c>
      <c r="S110" s="16">
        <f t="shared" si="18"/>
        <v>10</v>
      </c>
      <c r="T110" s="166">
        <v>10</v>
      </c>
      <c r="U110" s="16">
        <f t="shared" si="19"/>
        <v>10</v>
      </c>
      <c r="V110" s="166">
        <v>5</v>
      </c>
      <c r="W110" s="16">
        <f t="shared" si="20"/>
        <v>5</v>
      </c>
      <c r="X110" s="166">
        <v>1</v>
      </c>
      <c r="Y110" s="16">
        <f t="shared" si="21"/>
        <v>1</v>
      </c>
      <c r="Z110" s="166">
        <v>5</v>
      </c>
      <c r="AA110" s="16">
        <f t="shared" si="22"/>
        <v>5</v>
      </c>
      <c r="AB110" s="166">
        <v>5</v>
      </c>
      <c r="AC110" s="16">
        <f t="shared" si="23"/>
        <v>5</v>
      </c>
      <c r="AD110" s="132"/>
      <c r="AE110" s="166">
        <v>8.5</v>
      </c>
      <c r="AF110" s="166">
        <v>10</v>
      </c>
      <c r="AG110" s="16">
        <f t="shared" si="34"/>
        <v>9</v>
      </c>
      <c r="AH110" s="166">
        <v>5</v>
      </c>
      <c r="AI110" s="166">
        <v>11</v>
      </c>
      <c r="AJ110" s="16">
        <f t="shared" si="35"/>
        <v>7</v>
      </c>
      <c r="AK110" s="166">
        <v>11.5</v>
      </c>
      <c r="AL110" s="166">
        <v>12</v>
      </c>
      <c r="AM110" s="16">
        <f t="shared" si="24"/>
        <v>11.666666666666666</v>
      </c>
      <c r="AN110" s="166">
        <v>11</v>
      </c>
      <c r="AO110" s="16">
        <f t="shared" si="25"/>
        <v>11</v>
      </c>
      <c r="AP110" s="166">
        <v>7.5</v>
      </c>
      <c r="AQ110" s="16">
        <f t="shared" si="26"/>
        <v>7.5</v>
      </c>
      <c r="AR110" s="166">
        <v>5</v>
      </c>
      <c r="AS110" s="16">
        <f t="shared" si="27"/>
        <v>5</v>
      </c>
      <c r="AT110" s="166">
        <v>10.5</v>
      </c>
      <c r="AU110" s="16">
        <f t="shared" si="28"/>
        <v>10.5</v>
      </c>
      <c r="AV110" s="166">
        <v>10</v>
      </c>
      <c r="AW110" s="16">
        <f t="shared" si="29"/>
        <v>10</v>
      </c>
      <c r="AX110" s="166">
        <v>13.5</v>
      </c>
      <c r="AY110" s="133">
        <f t="shared" si="30"/>
        <v>13.5</v>
      </c>
    </row>
    <row r="111" spans="1:51" ht="18" customHeight="1">
      <c r="A111" s="284"/>
      <c r="B111" s="149">
        <v>96</v>
      </c>
      <c r="C111" s="234" t="s">
        <v>811</v>
      </c>
      <c r="D111" s="234" t="s">
        <v>812</v>
      </c>
      <c r="E111" s="234" t="s">
        <v>813</v>
      </c>
      <c r="F111" s="234" t="s">
        <v>814</v>
      </c>
      <c r="G111" s="234" t="s">
        <v>48</v>
      </c>
      <c r="H111" s="240" t="s">
        <v>507</v>
      </c>
      <c r="I111" s="14">
        <v>11</v>
      </c>
      <c r="J111" s="14">
        <v>13</v>
      </c>
      <c r="K111" s="16">
        <f t="shared" si="31"/>
        <v>11.666666666666666</v>
      </c>
      <c r="L111" s="166">
        <v>6</v>
      </c>
      <c r="M111" s="166">
        <v>10</v>
      </c>
      <c r="N111" s="16">
        <f t="shared" si="32"/>
        <v>7.333333333333333</v>
      </c>
      <c r="O111" s="166">
        <v>2.25</v>
      </c>
      <c r="P111" s="166">
        <v>10.5</v>
      </c>
      <c r="Q111" s="16">
        <f t="shared" si="33"/>
        <v>5</v>
      </c>
      <c r="R111" s="166">
        <v>11</v>
      </c>
      <c r="S111" s="16">
        <f t="shared" si="18"/>
        <v>11</v>
      </c>
      <c r="T111" s="166">
        <v>7</v>
      </c>
      <c r="U111" s="16">
        <f t="shared" si="19"/>
        <v>7</v>
      </c>
      <c r="V111" s="166">
        <v>10</v>
      </c>
      <c r="W111" s="16">
        <f t="shared" si="20"/>
        <v>10</v>
      </c>
      <c r="X111" s="166">
        <v>12</v>
      </c>
      <c r="Y111" s="16">
        <f t="shared" si="21"/>
        <v>12</v>
      </c>
      <c r="Z111" s="166">
        <v>8.5</v>
      </c>
      <c r="AA111" s="16">
        <f t="shared" si="22"/>
        <v>8.5</v>
      </c>
      <c r="AB111" s="166">
        <v>7.5</v>
      </c>
      <c r="AC111" s="16">
        <f t="shared" si="23"/>
        <v>7.5</v>
      </c>
      <c r="AD111" s="132"/>
      <c r="AE111" s="166">
        <v>6.5</v>
      </c>
      <c r="AF111" s="166">
        <v>10.5</v>
      </c>
      <c r="AG111" s="16">
        <f t="shared" si="34"/>
        <v>7.833333333333333</v>
      </c>
      <c r="AH111" s="166">
        <v>14</v>
      </c>
      <c r="AI111" s="166">
        <v>13</v>
      </c>
      <c r="AJ111" s="16">
        <f t="shared" si="35"/>
        <v>13.666666666666666</v>
      </c>
      <c r="AK111" s="166">
        <v>11</v>
      </c>
      <c r="AL111" s="166">
        <v>11.5</v>
      </c>
      <c r="AM111" s="16">
        <f t="shared" si="24"/>
        <v>11.166666666666666</v>
      </c>
      <c r="AN111" s="166">
        <v>10</v>
      </c>
      <c r="AO111" s="16">
        <f t="shared" si="25"/>
        <v>10</v>
      </c>
      <c r="AP111" s="166">
        <v>12</v>
      </c>
      <c r="AQ111" s="16">
        <f t="shared" si="26"/>
        <v>12</v>
      </c>
      <c r="AR111" s="166">
        <v>5</v>
      </c>
      <c r="AS111" s="16">
        <f t="shared" si="27"/>
        <v>5</v>
      </c>
      <c r="AT111" s="166">
        <v>10.5</v>
      </c>
      <c r="AU111" s="16">
        <f t="shared" si="28"/>
        <v>10.5</v>
      </c>
      <c r="AV111" s="166">
        <v>11</v>
      </c>
      <c r="AW111" s="16">
        <f t="shared" si="29"/>
        <v>11</v>
      </c>
      <c r="AX111" s="166">
        <v>10.5</v>
      </c>
      <c r="AY111" s="133">
        <f t="shared" si="30"/>
        <v>10.5</v>
      </c>
    </row>
    <row r="112" spans="1:51" ht="18" customHeight="1">
      <c r="A112" s="284"/>
      <c r="B112" s="149">
        <v>97</v>
      </c>
      <c r="C112" s="234" t="s">
        <v>359</v>
      </c>
      <c r="D112" s="234" t="s">
        <v>361</v>
      </c>
      <c r="E112" s="234" t="s">
        <v>330</v>
      </c>
      <c r="F112" s="234" t="s">
        <v>360</v>
      </c>
      <c r="G112" s="234" t="s">
        <v>23</v>
      </c>
      <c r="H112" s="240" t="s">
        <v>507</v>
      </c>
      <c r="I112" s="14">
        <v>10.33</v>
      </c>
      <c r="J112" s="14">
        <v>10.33</v>
      </c>
      <c r="K112" s="16">
        <f t="shared" si="31"/>
        <v>10.33</v>
      </c>
      <c r="L112" s="166">
        <v>4.5</v>
      </c>
      <c r="M112" s="166">
        <v>11.5</v>
      </c>
      <c r="N112" s="16">
        <f t="shared" si="32"/>
        <v>6.833333333333333</v>
      </c>
      <c r="O112" s="166">
        <v>0.5</v>
      </c>
      <c r="P112" s="166">
        <v>10</v>
      </c>
      <c r="Q112" s="16">
        <f t="shared" si="33"/>
        <v>3.6666666666666665</v>
      </c>
      <c r="R112" s="166">
        <v>10</v>
      </c>
      <c r="S112" s="16">
        <f t="shared" si="18"/>
        <v>10</v>
      </c>
      <c r="T112" s="166">
        <v>2</v>
      </c>
      <c r="U112" s="16">
        <f t="shared" si="19"/>
        <v>2</v>
      </c>
      <c r="V112" s="166">
        <v>12</v>
      </c>
      <c r="W112" s="16">
        <f t="shared" si="20"/>
        <v>12</v>
      </c>
      <c r="X112" s="166">
        <v>12</v>
      </c>
      <c r="Y112" s="16">
        <f t="shared" si="21"/>
        <v>12</v>
      </c>
      <c r="Z112" s="166">
        <v>3</v>
      </c>
      <c r="AA112" s="16">
        <f t="shared" si="22"/>
        <v>3</v>
      </c>
      <c r="AB112" s="166">
        <v>7</v>
      </c>
      <c r="AC112" s="16">
        <f t="shared" si="23"/>
        <v>7</v>
      </c>
      <c r="AD112" s="132"/>
      <c r="AE112" s="166">
        <v>8.33</v>
      </c>
      <c r="AF112" s="166">
        <v>8.33</v>
      </c>
      <c r="AG112" s="16">
        <f t="shared" si="34"/>
        <v>8.33</v>
      </c>
      <c r="AH112" s="166">
        <v>11</v>
      </c>
      <c r="AI112" s="166">
        <v>11</v>
      </c>
      <c r="AJ112" s="16">
        <f t="shared" si="35"/>
        <v>11</v>
      </c>
      <c r="AK112" s="166">
        <v>12.17</v>
      </c>
      <c r="AL112" s="166">
        <v>12.17</v>
      </c>
      <c r="AM112" s="16">
        <f t="shared" si="24"/>
        <v>12.17</v>
      </c>
      <c r="AN112" s="166">
        <v>5</v>
      </c>
      <c r="AO112" s="16">
        <f t="shared" si="25"/>
        <v>5</v>
      </c>
      <c r="AP112" s="166">
        <v>1.5</v>
      </c>
      <c r="AQ112" s="16">
        <f t="shared" si="26"/>
        <v>1.5</v>
      </c>
      <c r="AR112" s="166">
        <v>13.5</v>
      </c>
      <c r="AS112" s="16">
        <f t="shared" si="27"/>
        <v>13.5</v>
      </c>
      <c r="AT112" s="166">
        <v>10</v>
      </c>
      <c r="AU112" s="16">
        <f t="shared" si="28"/>
        <v>10</v>
      </c>
      <c r="AV112" s="166">
        <v>10.5</v>
      </c>
      <c r="AW112" s="16">
        <f t="shared" si="29"/>
        <v>10.5</v>
      </c>
      <c r="AX112" s="166">
        <v>8.5</v>
      </c>
      <c r="AY112" s="133">
        <f t="shared" si="30"/>
        <v>8.5</v>
      </c>
    </row>
    <row r="113" spans="1:51" ht="18" customHeight="1">
      <c r="A113" s="284"/>
      <c r="B113" s="149">
        <v>98</v>
      </c>
      <c r="C113" s="234" t="s">
        <v>362</v>
      </c>
      <c r="D113" s="234" t="s">
        <v>365</v>
      </c>
      <c r="E113" s="234" t="s">
        <v>37</v>
      </c>
      <c r="F113" s="234" t="s">
        <v>363</v>
      </c>
      <c r="G113" s="234" t="s">
        <v>364</v>
      </c>
      <c r="H113" s="240" t="s">
        <v>507</v>
      </c>
      <c r="I113" s="14">
        <v>10.67</v>
      </c>
      <c r="J113" s="14">
        <v>10.67</v>
      </c>
      <c r="K113" s="16">
        <f t="shared" si="31"/>
        <v>10.67</v>
      </c>
      <c r="L113" s="166">
        <v>4</v>
      </c>
      <c r="M113" s="166">
        <v>10</v>
      </c>
      <c r="N113" s="16">
        <f t="shared" si="32"/>
        <v>6</v>
      </c>
      <c r="O113" s="166">
        <v>8</v>
      </c>
      <c r="P113" s="166">
        <v>10</v>
      </c>
      <c r="Q113" s="16">
        <f t="shared" si="33"/>
        <v>8.6666666666666661</v>
      </c>
      <c r="R113" s="166">
        <v>11</v>
      </c>
      <c r="S113" s="16">
        <f t="shared" si="18"/>
        <v>11</v>
      </c>
      <c r="T113" s="166">
        <v>11</v>
      </c>
      <c r="U113" s="16">
        <f t="shared" si="19"/>
        <v>11</v>
      </c>
      <c r="V113" s="166">
        <v>8</v>
      </c>
      <c r="W113" s="16">
        <f t="shared" si="20"/>
        <v>8</v>
      </c>
      <c r="X113" s="166">
        <v>10</v>
      </c>
      <c r="Y113" s="16">
        <f t="shared" si="21"/>
        <v>10</v>
      </c>
      <c r="Z113" s="166">
        <v>13</v>
      </c>
      <c r="AA113" s="16">
        <f t="shared" si="22"/>
        <v>13</v>
      </c>
      <c r="AB113" s="166">
        <v>9</v>
      </c>
      <c r="AC113" s="16">
        <f t="shared" si="23"/>
        <v>9</v>
      </c>
      <c r="AD113" s="132"/>
      <c r="AE113" s="166">
        <v>7.5</v>
      </c>
      <c r="AF113" s="166">
        <v>7.5</v>
      </c>
      <c r="AG113" s="16">
        <f t="shared" si="34"/>
        <v>7.5</v>
      </c>
      <c r="AH113" s="166">
        <v>12.33</v>
      </c>
      <c r="AI113" s="166">
        <v>12.33</v>
      </c>
      <c r="AJ113" s="16">
        <f t="shared" si="35"/>
        <v>12.33</v>
      </c>
      <c r="AK113" s="166">
        <v>11.67</v>
      </c>
      <c r="AL113" s="166">
        <v>11.67</v>
      </c>
      <c r="AM113" s="16">
        <f t="shared" si="24"/>
        <v>11.67</v>
      </c>
      <c r="AN113" s="166">
        <v>8</v>
      </c>
      <c r="AO113" s="16">
        <f t="shared" si="25"/>
        <v>8</v>
      </c>
      <c r="AP113" s="166">
        <v>11</v>
      </c>
      <c r="AQ113" s="16">
        <f t="shared" si="26"/>
        <v>11</v>
      </c>
      <c r="AR113" s="166">
        <v>5.5</v>
      </c>
      <c r="AS113" s="16">
        <f t="shared" si="27"/>
        <v>5.5</v>
      </c>
      <c r="AT113" s="166">
        <v>10.5</v>
      </c>
      <c r="AU113" s="16">
        <f t="shared" si="28"/>
        <v>10.5</v>
      </c>
      <c r="AV113" s="166">
        <v>7</v>
      </c>
      <c r="AW113" s="16">
        <f t="shared" si="29"/>
        <v>7</v>
      </c>
      <c r="AX113" s="166">
        <v>13.5</v>
      </c>
      <c r="AY113" s="133">
        <f t="shared" si="30"/>
        <v>13.5</v>
      </c>
    </row>
    <row r="114" spans="1:51" ht="18" customHeight="1">
      <c r="A114" s="284"/>
      <c r="B114" s="149">
        <v>99</v>
      </c>
      <c r="C114" s="234" t="s">
        <v>262</v>
      </c>
      <c r="D114" s="234" t="s">
        <v>263</v>
      </c>
      <c r="E114" s="234" t="s">
        <v>36</v>
      </c>
      <c r="F114" s="234" t="s">
        <v>366</v>
      </c>
      <c r="G114" s="234" t="s">
        <v>5</v>
      </c>
      <c r="H114" s="240" t="s">
        <v>507</v>
      </c>
      <c r="I114" s="14">
        <v>11.5</v>
      </c>
      <c r="J114" s="14">
        <v>11.5</v>
      </c>
      <c r="K114" s="16">
        <f t="shared" si="31"/>
        <v>11.5</v>
      </c>
      <c r="L114" s="166">
        <v>8.83</v>
      </c>
      <c r="M114" s="166">
        <v>8.83</v>
      </c>
      <c r="N114" s="16">
        <f t="shared" si="32"/>
        <v>8.83</v>
      </c>
      <c r="O114" s="166">
        <v>10.17</v>
      </c>
      <c r="P114" s="166">
        <v>10.17</v>
      </c>
      <c r="Q114" s="16">
        <f t="shared" si="33"/>
        <v>10.17</v>
      </c>
      <c r="R114" s="166">
        <v>10</v>
      </c>
      <c r="S114" s="16">
        <f t="shared" si="18"/>
        <v>10</v>
      </c>
      <c r="T114" s="166">
        <v>7.5</v>
      </c>
      <c r="U114" s="16">
        <f t="shared" si="19"/>
        <v>7.5</v>
      </c>
      <c r="V114" s="166">
        <v>14.5</v>
      </c>
      <c r="W114" s="16">
        <f t="shared" si="20"/>
        <v>14.5</v>
      </c>
      <c r="X114" s="166">
        <v>5</v>
      </c>
      <c r="Y114" s="16">
        <f t="shared" si="21"/>
        <v>5</v>
      </c>
      <c r="Z114" s="166">
        <v>11</v>
      </c>
      <c r="AA114" s="16">
        <f t="shared" si="22"/>
        <v>11</v>
      </c>
      <c r="AB114" s="166">
        <v>10</v>
      </c>
      <c r="AC114" s="16">
        <f t="shared" si="23"/>
        <v>10</v>
      </c>
      <c r="AD114" s="132"/>
      <c r="AE114" s="166">
        <v>10</v>
      </c>
      <c r="AF114" s="166">
        <v>10</v>
      </c>
      <c r="AG114" s="16">
        <f t="shared" si="34"/>
        <v>10</v>
      </c>
      <c r="AH114" s="166">
        <v>6</v>
      </c>
      <c r="AI114" s="166">
        <v>6</v>
      </c>
      <c r="AJ114" s="16">
        <f t="shared" si="35"/>
        <v>6</v>
      </c>
      <c r="AK114" s="166">
        <v>14.17</v>
      </c>
      <c r="AL114" s="166">
        <v>14.17</v>
      </c>
      <c r="AM114" s="16">
        <f t="shared" si="24"/>
        <v>14.17</v>
      </c>
      <c r="AN114" s="166">
        <v>12</v>
      </c>
      <c r="AO114" s="16">
        <f t="shared" si="25"/>
        <v>12</v>
      </c>
      <c r="AP114" s="166">
        <v>10.5</v>
      </c>
      <c r="AQ114" s="16">
        <f t="shared" si="26"/>
        <v>10.5</v>
      </c>
      <c r="AR114" s="166">
        <v>10</v>
      </c>
      <c r="AS114" s="16">
        <f t="shared" si="27"/>
        <v>10</v>
      </c>
      <c r="AT114" s="166">
        <v>7</v>
      </c>
      <c r="AU114" s="16">
        <f t="shared" si="28"/>
        <v>7</v>
      </c>
      <c r="AV114" s="166">
        <v>10</v>
      </c>
      <c r="AW114" s="16">
        <f t="shared" si="29"/>
        <v>10</v>
      </c>
      <c r="AX114" s="166">
        <v>14</v>
      </c>
      <c r="AY114" s="133">
        <f t="shared" si="30"/>
        <v>14</v>
      </c>
    </row>
    <row r="115" spans="1:51" ht="18" customHeight="1">
      <c r="A115" s="284"/>
      <c r="B115" s="149">
        <v>100</v>
      </c>
      <c r="C115" s="234" t="s">
        <v>815</v>
      </c>
      <c r="D115" s="234" t="s">
        <v>816</v>
      </c>
      <c r="E115" s="234" t="s">
        <v>306</v>
      </c>
      <c r="F115" s="234" t="s">
        <v>482</v>
      </c>
      <c r="G115" s="234" t="s">
        <v>8</v>
      </c>
      <c r="H115" s="240" t="s">
        <v>507</v>
      </c>
      <c r="I115" s="14">
        <v>11.5</v>
      </c>
      <c r="J115" s="14">
        <v>10</v>
      </c>
      <c r="K115" s="16">
        <f t="shared" si="31"/>
        <v>11</v>
      </c>
      <c r="L115" s="166">
        <v>2</v>
      </c>
      <c r="M115" s="166">
        <v>10</v>
      </c>
      <c r="N115" s="16">
        <f t="shared" si="32"/>
        <v>4.666666666666667</v>
      </c>
      <c r="O115" s="166">
        <v>2.5</v>
      </c>
      <c r="P115" s="166">
        <v>9.5</v>
      </c>
      <c r="Q115" s="16">
        <f t="shared" si="33"/>
        <v>4.833333333333333</v>
      </c>
      <c r="R115" s="166">
        <v>6.5</v>
      </c>
      <c r="S115" s="16">
        <f t="shared" si="18"/>
        <v>6.5</v>
      </c>
      <c r="T115" s="166">
        <v>10</v>
      </c>
      <c r="U115" s="16">
        <f t="shared" si="19"/>
        <v>10</v>
      </c>
      <c r="V115" s="166">
        <v>3</v>
      </c>
      <c r="W115" s="16">
        <f t="shared" si="20"/>
        <v>3</v>
      </c>
      <c r="X115" s="166">
        <v>0</v>
      </c>
      <c r="Y115" s="16">
        <f t="shared" si="21"/>
        <v>0</v>
      </c>
      <c r="Z115" s="166">
        <v>13.5</v>
      </c>
      <c r="AA115" s="16">
        <f t="shared" si="22"/>
        <v>13.5</v>
      </c>
      <c r="AB115" s="166">
        <v>5</v>
      </c>
      <c r="AC115" s="16">
        <f t="shared" si="23"/>
        <v>5</v>
      </c>
      <c r="AD115" s="132"/>
      <c r="AE115" s="166">
        <v>7</v>
      </c>
      <c r="AF115" s="166">
        <v>10</v>
      </c>
      <c r="AG115" s="16">
        <f t="shared" si="34"/>
        <v>8</v>
      </c>
      <c r="AH115" s="166">
        <v>0</v>
      </c>
      <c r="AI115" s="166">
        <v>12</v>
      </c>
      <c r="AJ115" s="16">
        <f t="shared" si="35"/>
        <v>4</v>
      </c>
      <c r="AK115" s="166">
        <v>7</v>
      </c>
      <c r="AL115" s="166">
        <v>11</v>
      </c>
      <c r="AM115" s="16">
        <f t="shared" si="24"/>
        <v>8.3333333333333339</v>
      </c>
      <c r="AN115" s="166">
        <v>4.5</v>
      </c>
      <c r="AO115" s="16">
        <f t="shared" si="25"/>
        <v>4.5</v>
      </c>
      <c r="AP115" s="166">
        <v>3</v>
      </c>
      <c r="AQ115" s="16">
        <f t="shared" si="26"/>
        <v>3</v>
      </c>
      <c r="AR115" s="166">
        <v>2</v>
      </c>
      <c r="AS115" s="16">
        <f t="shared" si="27"/>
        <v>2</v>
      </c>
      <c r="AT115" s="166">
        <v>6</v>
      </c>
      <c r="AU115" s="16">
        <f t="shared" si="28"/>
        <v>6</v>
      </c>
      <c r="AV115" s="166">
        <v>2</v>
      </c>
      <c r="AW115" s="16">
        <f t="shared" si="29"/>
        <v>2</v>
      </c>
      <c r="AX115" s="166">
        <v>5</v>
      </c>
      <c r="AY115" s="133">
        <f t="shared" si="30"/>
        <v>5</v>
      </c>
    </row>
    <row r="116" spans="1:51" ht="18" customHeight="1">
      <c r="A116" s="284"/>
      <c r="B116" s="149">
        <v>101</v>
      </c>
      <c r="C116" s="234" t="s">
        <v>367</v>
      </c>
      <c r="D116" s="234" t="s">
        <v>369</v>
      </c>
      <c r="E116" s="234" t="s">
        <v>370</v>
      </c>
      <c r="F116" s="234" t="s">
        <v>368</v>
      </c>
      <c r="G116" s="234" t="s">
        <v>5</v>
      </c>
      <c r="H116" s="240" t="s">
        <v>507</v>
      </c>
      <c r="I116" s="14">
        <v>10.5</v>
      </c>
      <c r="J116" s="14">
        <v>10.5</v>
      </c>
      <c r="K116" s="16">
        <f t="shared" si="31"/>
        <v>10.5</v>
      </c>
      <c r="L116" s="166">
        <v>5.5</v>
      </c>
      <c r="M116" s="166">
        <v>10.5</v>
      </c>
      <c r="N116" s="16">
        <f t="shared" si="32"/>
        <v>7.166666666666667</v>
      </c>
      <c r="O116" s="166">
        <v>1</v>
      </c>
      <c r="P116" s="166">
        <v>11</v>
      </c>
      <c r="Q116" s="16">
        <f t="shared" si="33"/>
        <v>4.333333333333333</v>
      </c>
      <c r="R116" s="166">
        <v>4</v>
      </c>
      <c r="S116" s="16">
        <f t="shared" si="18"/>
        <v>4</v>
      </c>
      <c r="T116" s="166">
        <v>10.5</v>
      </c>
      <c r="U116" s="16">
        <f t="shared" si="19"/>
        <v>10.5</v>
      </c>
      <c r="V116" s="166">
        <v>7</v>
      </c>
      <c r="W116" s="16">
        <f t="shared" si="20"/>
        <v>7</v>
      </c>
      <c r="X116" s="166">
        <v>6.5</v>
      </c>
      <c r="Y116" s="16">
        <f t="shared" si="21"/>
        <v>6.5</v>
      </c>
      <c r="Z116" s="166">
        <v>0</v>
      </c>
      <c r="AA116" s="16">
        <f t="shared" si="22"/>
        <v>0</v>
      </c>
      <c r="AB116" s="166">
        <v>10</v>
      </c>
      <c r="AC116" s="16">
        <f t="shared" si="23"/>
        <v>10</v>
      </c>
      <c r="AD116" s="132"/>
      <c r="AE116" s="166">
        <v>8.83</v>
      </c>
      <c r="AF116" s="166">
        <v>8.83</v>
      </c>
      <c r="AG116" s="16">
        <f t="shared" si="34"/>
        <v>8.83</v>
      </c>
      <c r="AH116" s="166">
        <v>8.33</v>
      </c>
      <c r="AI116" s="166">
        <v>8.33</v>
      </c>
      <c r="AJ116" s="16">
        <f t="shared" si="35"/>
        <v>8.33</v>
      </c>
      <c r="AK116" s="166">
        <v>14.67</v>
      </c>
      <c r="AL116" s="166">
        <v>14.67</v>
      </c>
      <c r="AM116" s="16">
        <f t="shared" si="24"/>
        <v>14.67</v>
      </c>
      <c r="AN116" s="166">
        <v>5</v>
      </c>
      <c r="AO116" s="16">
        <f t="shared" si="25"/>
        <v>5</v>
      </c>
      <c r="AP116" s="166">
        <v>10</v>
      </c>
      <c r="AQ116" s="16">
        <f t="shared" si="26"/>
        <v>10</v>
      </c>
      <c r="AR116" s="166">
        <v>11</v>
      </c>
      <c r="AS116" s="16">
        <f t="shared" si="27"/>
        <v>11</v>
      </c>
      <c r="AT116" s="166">
        <v>11</v>
      </c>
      <c r="AU116" s="16">
        <f t="shared" si="28"/>
        <v>11</v>
      </c>
      <c r="AV116" s="166">
        <v>1</v>
      </c>
      <c r="AW116" s="16">
        <f t="shared" si="29"/>
        <v>1</v>
      </c>
      <c r="AX116" s="166" t="s">
        <v>1298</v>
      </c>
      <c r="AY116" s="133" t="str">
        <f t="shared" si="30"/>
        <v>ABS</v>
      </c>
    </row>
    <row r="117" spans="1:51" ht="18" customHeight="1">
      <c r="A117" s="284"/>
      <c r="B117" s="149">
        <v>102</v>
      </c>
      <c r="C117" s="234" t="s">
        <v>817</v>
      </c>
      <c r="D117" s="234" t="s">
        <v>369</v>
      </c>
      <c r="E117" s="234" t="s">
        <v>28</v>
      </c>
      <c r="F117" s="234" t="s">
        <v>818</v>
      </c>
      <c r="G117" s="234" t="s">
        <v>5</v>
      </c>
      <c r="H117" s="240" t="s">
        <v>507</v>
      </c>
      <c r="I117" s="14">
        <v>9</v>
      </c>
      <c r="J117" s="14">
        <v>10</v>
      </c>
      <c r="K117" s="16">
        <f t="shared" si="31"/>
        <v>9.3333333333333339</v>
      </c>
      <c r="L117" s="166">
        <v>9</v>
      </c>
      <c r="M117" s="166">
        <v>10</v>
      </c>
      <c r="N117" s="16">
        <f t="shared" si="32"/>
        <v>9.3333333333333339</v>
      </c>
      <c r="O117" s="166">
        <v>10</v>
      </c>
      <c r="P117" s="166">
        <v>11</v>
      </c>
      <c r="Q117" s="16">
        <f t="shared" si="33"/>
        <v>10.333333333333334</v>
      </c>
      <c r="R117" s="166">
        <v>6</v>
      </c>
      <c r="S117" s="16">
        <f t="shared" si="18"/>
        <v>6</v>
      </c>
      <c r="T117" s="166">
        <v>6</v>
      </c>
      <c r="U117" s="16">
        <f t="shared" si="19"/>
        <v>6</v>
      </c>
      <c r="V117" s="166">
        <v>7</v>
      </c>
      <c r="W117" s="16">
        <f t="shared" si="20"/>
        <v>7</v>
      </c>
      <c r="X117" s="166">
        <v>14</v>
      </c>
      <c r="Y117" s="16">
        <f t="shared" si="21"/>
        <v>14</v>
      </c>
      <c r="Z117" s="166">
        <v>6.5</v>
      </c>
      <c r="AA117" s="16">
        <f t="shared" si="22"/>
        <v>6.5</v>
      </c>
      <c r="AB117" s="166">
        <v>10</v>
      </c>
      <c r="AC117" s="16">
        <f t="shared" si="23"/>
        <v>10</v>
      </c>
      <c r="AD117" s="132"/>
      <c r="AE117" s="166">
        <v>14</v>
      </c>
      <c r="AF117" s="166">
        <v>11</v>
      </c>
      <c r="AG117" s="16">
        <f t="shared" si="34"/>
        <v>13</v>
      </c>
      <c r="AH117" s="166">
        <v>14</v>
      </c>
      <c r="AI117" s="166">
        <v>13.5</v>
      </c>
      <c r="AJ117" s="16">
        <f t="shared" si="35"/>
        <v>13.833333333333334</v>
      </c>
      <c r="AK117" s="166">
        <v>13</v>
      </c>
      <c r="AL117" s="166">
        <v>11</v>
      </c>
      <c r="AM117" s="16">
        <f t="shared" si="24"/>
        <v>12.333333333333334</v>
      </c>
      <c r="AN117" s="166">
        <v>11.5</v>
      </c>
      <c r="AO117" s="16">
        <f t="shared" si="25"/>
        <v>11.5</v>
      </c>
      <c r="AP117" s="166">
        <v>9</v>
      </c>
      <c r="AQ117" s="16">
        <f t="shared" si="26"/>
        <v>9</v>
      </c>
      <c r="AR117" s="166">
        <v>10</v>
      </c>
      <c r="AS117" s="16">
        <f t="shared" si="27"/>
        <v>10</v>
      </c>
      <c r="AT117" s="166">
        <v>12.5</v>
      </c>
      <c r="AU117" s="16">
        <f t="shared" si="28"/>
        <v>12.5</v>
      </c>
      <c r="AV117" s="166">
        <v>10</v>
      </c>
      <c r="AW117" s="16">
        <f t="shared" si="29"/>
        <v>10</v>
      </c>
      <c r="AX117" s="166">
        <v>13.5</v>
      </c>
      <c r="AY117" s="133">
        <f t="shared" si="30"/>
        <v>13.5</v>
      </c>
    </row>
    <row r="118" spans="1:51" ht="18" customHeight="1">
      <c r="A118" s="284"/>
      <c r="B118" s="149">
        <v>103</v>
      </c>
      <c r="C118" s="234" t="s">
        <v>371</v>
      </c>
      <c r="D118" s="234" t="s">
        <v>373</v>
      </c>
      <c r="E118" s="234" t="s">
        <v>374</v>
      </c>
      <c r="F118" s="234" t="s">
        <v>372</v>
      </c>
      <c r="G118" s="234" t="s">
        <v>5</v>
      </c>
      <c r="H118" s="240" t="s">
        <v>507</v>
      </c>
      <c r="I118" s="14">
        <v>7.5</v>
      </c>
      <c r="J118" s="14">
        <v>8</v>
      </c>
      <c r="K118" s="16">
        <f t="shared" si="31"/>
        <v>7.666666666666667</v>
      </c>
      <c r="L118" s="166">
        <v>7</v>
      </c>
      <c r="M118" s="166">
        <v>10</v>
      </c>
      <c r="N118" s="16">
        <f t="shared" si="32"/>
        <v>8</v>
      </c>
      <c r="O118" s="166">
        <v>0.75</v>
      </c>
      <c r="P118" s="166">
        <v>10.5</v>
      </c>
      <c r="Q118" s="16">
        <f t="shared" si="33"/>
        <v>4</v>
      </c>
      <c r="R118" s="166">
        <v>8</v>
      </c>
      <c r="S118" s="16">
        <f t="shared" si="18"/>
        <v>8</v>
      </c>
      <c r="T118" s="166">
        <v>5.5</v>
      </c>
      <c r="U118" s="16">
        <f t="shared" si="19"/>
        <v>5.5</v>
      </c>
      <c r="V118" s="166">
        <v>5</v>
      </c>
      <c r="W118" s="16">
        <f t="shared" si="20"/>
        <v>5</v>
      </c>
      <c r="X118" s="166">
        <v>15</v>
      </c>
      <c r="Y118" s="16">
        <f t="shared" si="21"/>
        <v>15</v>
      </c>
      <c r="Z118" s="166">
        <v>10</v>
      </c>
      <c r="AA118" s="16">
        <f t="shared" si="22"/>
        <v>10</v>
      </c>
      <c r="AB118" s="166">
        <v>3.5</v>
      </c>
      <c r="AC118" s="16">
        <f t="shared" si="23"/>
        <v>3.5</v>
      </c>
      <c r="AD118" s="132"/>
      <c r="AE118" s="166">
        <v>10</v>
      </c>
      <c r="AF118" s="166">
        <v>11</v>
      </c>
      <c r="AG118" s="16">
        <f t="shared" si="34"/>
        <v>10.333333333333334</v>
      </c>
      <c r="AH118" s="166">
        <v>6</v>
      </c>
      <c r="AI118" s="166">
        <v>10</v>
      </c>
      <c r="AJ118" s="16">
        <f t="shared" si="35"/>
        <v>7.333333333333333</v>
      </c>
      <c r="AK118" s="166">
        <v>12.67</v>
      </c>
      <c r="AL118" s="166">
        <v>12.67</v>
      </c>
      <c r="AM118" s="16">
        <f t="shared" si="24"/>
        <v>12.67</v>
      </c>
      <c r="AN118" s="166">
        <v>7</v>
      </c>
      <c r="AO118" s="16">
        <f t="shared" si="25"/>
        <v>7</v>
      </c>
      <c r="AP118" s="166">
        <v>13</v>
      </c>
      <c r="AQ118" s="16">
        <f t="shared" si="26"/>
        <v>13</v>
      </c>
      <c r="AR118" s="166">
        <v>5</v>
      </c>
      <c r="AS118" s="16">
        <f t="shared" si="27"/>
        <v>5</v>
      </c>
      <c r="AT118" s="166">
        <v>10</v>
      </c>
      <c r="AU118" s="16">
        <f t="shared" si="28"/>
        <v>10</v>
      </c>
      <c r="AV118" s="166">
        <v>14</v>
      </c>
      <c r="AW118" s="16">
        <f t="shared" si="29"/>
        <v>14</v>
      </c>
      <c r="AX118" s="166">
        <v>3.5</v>
      </c>
      <c r="AY118" s="133">
        <f t="shared" si="30"/>
        <v>3.5</v>
      </c>
    </row>
    <row r="119" spans="1:51" ht="18" customHeight="1">
      <c r="A119" s="284"/>
      <c r="B119" s="149">
        <v>104</v>
      </c>
      <c r="C119" s="234" t="s">
        <v>375</v>
      </c>
      <c r="D119" s="234" t="s">
        <v>377</v>
      </c>
      <c r="E119" s="234" t="s">
        <v>277</v>
      </c>
      <c r="F119" s="234" t="s">
        <v>376</v>
      </c>
      <c r="G119" s="234" t="s">
        <v>23</v>
      </c>
      <c r="H119" s="240" t="s">
        <v>507</v>
      </c>
      <c r="I119" s="14">
        <v>10</v>
      </c>
      <c r="J119" s="14">
        <v>13.5</v>
      </c>
      <c r="K119" s="16">
        <f t="shared" si="31"/>
        <v>11.166666666666666</v>
      </c>
      <c r="L119" s="166">
        <v>4.5</v>
      </c>
      <c r="M119" s="166">
        <v>10.5</v>
      </c>
      <c r="N119" s="16">
        <f t="shared" si="32"/>
        <v>6.5</v>
      </c>
      <c r="O119" s="166">
        <v>10.83</v>
      </c>
      <c r="P119" s="166">
        <v>10.83</v>
      </c>
      <c r="Q119" s="16">
        <f t="shared" si="33"/>
        <v>10.83</v>
      </c>
      <c r="R119" s="166">
        <v>13</v>
      </c>
      <c r="S119" s="16">
        <f t="shared" si="18"/>
        <v>13</v>
      </c>
      <c r="T119" s="166">
        <v>6</v>
      </c>
      <c r="U119" s="16">
        <f t="shared" si="19"/>
        <v>6</v>
      </c>
      <c r="V119" s="166">
        <v>10</v>
      </c>
      <c r="W119" s="16">
        <f t="shared" si="20"/>
        <v>10</v>
      </c>
      <c r="X119" s="166">
        <v>0</v>
      </c>
      <c r="Y119" s="16">
        <f t="shared" si="21"/>
        <v>0</v>
      </c>
      <c r="Z119" s="166">
        <v>8.5</v>
      </c>
      <c r="AA119" s="16">
        <f t="shared" si="22"/>
        <v>8.5</v>
      </c>
      <c r="AB119" s="166">
        <v>4</v>
      </c>
      <c r="AC119" s="16">
        <f t="shared" si="23"/>
        <v>4</v>
      </c>
      <c r="AD119" s="132"/>
      <c r="AE119" s="166">
        <v>7.33</v>
      </c>
      <c r="AF119" s="166">
        <v>7.33</v>
      </c>
      <c r="AG119" s="16">
        <f t="shared" si="34"/>
        <v>7.330000000000001</v>
      </c>
      <c r="AH119" s="166">
        <v>10.67</v>
      </c>
      <c r="AI119" s="166">
        <v>10.67</v>
      </c>
      <c r="AJ119" s="16">
        <f t="shared" si="35"/>
        <v>10.67</v>
      </c>
      <c r="AK119" s="166">
        <v>12.17</v>
      </c>
      <c r="AL119" s="166">
        <v>12.17</v>
      </c>
      <c r="AM119" s="16">
        <f t="shared" si="24"/>
        <v>12.17</v>
      </c>
      <c r="AN119" s="166">
        <v>7</v>
      </c>
      <c r="AO119" s="16">
        <f t="shared" si="25"/>
        <v>7</v>
      </c>
      <c r="AP119" s="166">
        <v>4</v>
      </c>
      <c r="AQ119" s="16">
        <f t="shared" si="26"/>
        <v>4</v>
      </c>
      <c r="AR119" s="166">
        <v>10</v>
      </c>
      <c r="AS119" s="16">
        <f t="shared" si="27"/>
        <v>10</v>
      </c>
      <c r="AT119" s="166">
        <v>12</v>
      </c>
      <c r="AU119" s="16">
        <f t="shared" si="28"/>
        <v>12</v>
      </c>
      <c r="AV119" s="166">
        <v>2</v>
      </c>
      <c r="AW119" s="16">
        <f t="shared" si="29"/>
        <v>2</v>
      </c>
      <c r="AX119" s="166">
        <v>10</v>
      </c>
      <c r="AY119" s="133">
        <f t="shared" si="30"/>
        <v>10</v>
      </c>
    </row>
    <row r="120" spans="1:51" ht="18" customHeight="1">
      <c r="A120" s="284"/>
      <c r="B120" s="149">
        <v>105</v>
      </c>
      <c r="C120" s="234" t="s">
        <v>819</v>
      </c>
      <c r="D120" s="234" t="s">
        <v>820</v>
      </c>
      <c r="E120" s="234" t="s">
        <v>821</v>
      </c>
      <c r="F120" s="234" t="s">
        <v>822</v>
      </c>
      <c r="G120" s="234" t="s">
        <v>823</v>
      </c>
      <c r="H120" s="240" t="s">
        <v>507</v>
      </c>
      <c r="I120" s="14">
        <v>8</v>
      </c>
      <c r="J120" s="14">
        <v>11.5</v>
      </c>
      <c r="K120" s="16">
        <f t="shared" si="31"/>
        <v>9.1666666666666661</v>
      </c>
      <c r="L120" s="166">
        <v>15</v>
      </c>
      <c r="M120" s="166">
        <v>12</v>
      </c>
      <c r="N120" s="16">
        <f t="shared" si="32"/>
        <v>14</v>
      </c>
      <c r="O120" s="166">
        <v>3.75</v>
      </c>
      <c r="P120" s="166">
        <v>11</v>
      </c>
      <c r="Q120" s="16">
        <f t="shared" si="33"/>
        <v>6.166666666666667</v>
      </c>
      <c r="R120" s="166">
        <v>8</v>
      </c>
      <c r="S120" s="16">
        <f t="shared" si="18"/>
        <v>8</v>
      </c>
      <c r="T120" s="166">
        <v>8.5</v>
      </c>
      <c r="U120" s="16">
        <f t="shared" si="19"/>
        <v>8.5</v>
      </c>
      <c r="V120" s="166">
        <v>5</v>
      </c>
      <c r="W120" s="16">
        <f t="shared" si="20"/>
        <v>5</v>
      </c>
      <c r="X120" s="166">
        <v>1</v>
      </c>
      <c r="Y120" s="16">
        <f t="shared" si="21"/>
        <v>1</v>
      </c>
      <c r="Z120" s="166">
        <v>5</v>
      </c>
      <c r="AA120" s="16">
        <f t="shared" si="22"/>
        <v>5</v>
      </c>
      <c r="AB120" s="166">
        <v>5.5</v>
      </c>
      <c r="AC120" s="16">
        <f t="shared" si="23"/>
        <v>5.5</v>
      </c>
      <c r="AD120" s="132"/>
      <c r="AE120" s="166">
        <v>8.5</v>
      </c>
      <c r="AF120" s="166">
        <v>10.5</v>
      </c>
      <c r="AG120" s="16">
        <f t="shared" si="34"/>
        <v>9.1666666666666661</v>
      </c>
      <c r="AH120" s="166">
        <v>2</v>
      </c>
      <c r="AI120" s="166">
        <v>13</v>
      </c>
      <c r="AJ120" s="16">
        <f t="shared" si="35"/>
        <v>5.666666666666667</v>
      </c>
      <c r="AK120" s="166">
        <v>11.5</v>
      </c>
      <c r="AL120" s="166">
        <v>13</v>
      </c>
      <c r="AM120" s="16">
        <f t="shared" si="24"/>
        <v>12</v>
      </c>
      <c r="AN120" s="166">
        <v>6.5</v>
      </c>
      <c r="AO120" s="16">
        <f t="shared" si="25"/>
        <v>6.5</v>
      </c>
      <c r="AP120" s="166">
        <v>5.5</v>
      </c>
      <c r="AQ120" s="16">
        <f t="shared" si="26"/>
        <v>5.5</v>
      </c>
      <c r="AR120" s="166">
        <v>5.5</v>
      </c>
      <c r="AS120" s="16">
        <f t="shared" si="27"/>
        <v>5.5</v>
      </c>
      <c r="AT120" s="166">
        <v>14</v>
      </c>
      <c r="AU120" s="16">
        <f t="shared" si="28"/>
        <v>14</v>
      </c>
      <c r="AV120" s="166">
        <v>12</v>
      </c>
      <c r="AW120" s="16">
        <f t="shared" si="29"/>
        <v>12</v>
      </c>
      <c r="AX120" s="166">
        <v>8.5</v>
      </c>
      <c r="AY120" s="133">
        <f t="shared" si="30"/>
        <v>8.5</v>
      </c>
    </row>
    <row r="121" spans="1:51" ht="18" customHeight="1">
      <c r="A121" s="284"/>
      <c r="B121" s="149">
        <v>106</v>
      </c>
      <c r="C121" s="234" t="s">
        <v>824</v>
      </c>
      <c r="D121" s="234" t="s">
        <v>825</v>
      </c>
      <c r="E121" s="234" t="s">
        <v>14</v>
      </c>
      <c r="F121" s="234" t="s">
        <v>826</v>
      </c>
      <c r="G121" s="234" t="s">
        <v>827</v>
      </c>
      <c r="H121" s="240" t="s">
        <v>507</v>
      </c>
      <c r="I121" s="14">
        <v>7</v>
      </c>
      <c r="J121" s="14">
        <v>10</v>
      </c>
      <c r="K121" s="16">
        <f t="shared" si="31"/>
        <v>8</v>
      </c>
      <c r="L121" s="166">
        <v>1</v>
      </c>
      <c r="M121" s="166">
        <v>13</v>
      </c>
      <c r="N121" s="16">
        <f t="shared" si="32"/>
        <v>5</v>
      </c>
      <c r="O121" s="166">
        <v>0.25</v>
      </c>
      <c r="P121" s="166">
        <v>9.5</v>
      </c>
      <c r="Q121" s="16">
        <f t="shared" si="33"/>
        <v>3.3333333333333335</v>
      </c>
      <c r="R121" s="166" t="s">
        <v>1297</v>
      </c>
      <c r="S121" s="16" t="str">
        <f t="shared" si="18"/>
        <v>\</v>
      </c>
      <c r="T121" s="166">
        <v>3</v>
      </c>
      <c r="U121" s="16">
        <f t="shared" si="19"/>
        <v>3</v>
      </c>
      <c r="V121" s="166">
        <v>5</v>
      </c>
      <c r="W121" s="16">
        <f t="shared" si="20"/>
        <v>5</v>
      </c>
      <c r="X121" s="166">
        <v>0</v>
      </c>
      <c r="Y121" s="16">
        <f t="shared" si="21"/>
        <v>0</v>
      </c>
      <c r="Z121" s="166">
        <v>4.5</v>
      </c>
      <c r="AA121" s="16">
        <f t="shared" si="22"/>
        <v>4.5</v>
      </c>
      <c r="AB121" s="166">
        <v>8.5</v>
      </c>
      <c r="AC121" s="16">
        <f t="shared" si="23"/>
        <v>8.5</v>
      </c>
      <c r="AD121" s="132"/>
      <c r="AE121" s="166">
        <v>6.5</v>
      </c>
      <c r="AF121" s="166">
        <v>11</v>
      </c>
      <c r="AG121" s="16">
        <f t="shared" si="34"/>
        <v>8</v>
      </c>
      <c r="AH121" s="166">
        <v>0</v>
      </c>
      <c r="AI121" s="166">
        <v>11.5</v>
      </c>
      <c r="AJ121" s="16">
        <f t="shared" si="35"/>
        <v>3.8333333333333335</v>
      </c>
      <c r="AK121" s="166">
        <v>11</v>
      </c>
      <c r="AL121" s="166">
        <v>11.5</v>
      </c>
      <c r="AM121" s="16">
        <f t="shared" si="24"/>
        <v>11.166666666666666</v>
      </c>
      <c r="AN121" s="166">
        <v>7.5</v>
      </c>
      <c r="AO121" s="16">
        <f t="shared" si="25"/>
        <v>7.5</v>
      </c>
      <c r="AP121" s="166">
        <v>5.5</v>
      </c>
      <c r="AQ121" s="16">
        <f t="shared" si="26"/>
        <v>5.5</v>
      </c>
      <c r="AR121" s="166">
        <v>8.5</v>
      </c>
      <c r="AS121" s="16">
        <f t="shared" si="27"/>
        <v>8.5</v>
      </c>
      <c r="AT121" s="166">
        <v>10.5</v>
      </c>
      <c r="AU121" s="16">
        <f t="shared" si="28"/>
        <v>10.5</v>
      </c>
      <c r="AV121" s="166">
        <v>13.5</v>
      </c>
      <c r="AW121" s="16">
        <f t="shared" si="29"/>
        <v>13.5</v>
      </c>
      <c r="AX121" s="166">
        <v>12</v>
      </c>
      <c r="AY121" s="133">
        <f t="shared" si="30"/>
        <v>12</v>
      </c>
    </row>
    <row r="122" spans="1:51" ht="18" customHeight="1">
      <c r="A122" s="284"/>
      <c r="B122" s="149">
        <v>107</v>
      </c>
      <c r="C122" s="234" t="s">
        <v>378</v>
      </c>
      <c r="D122" s="234" t="s">
        <v>380</v>
      </c>
      <c r="E122" s="234" t="s">
        <v>381</v>
      </c>
      <c r="F122" s="234" t="s">
        <v>379</v>
      </c>
      <c r="G122" s="234" t="s">
        <v>5</v>
      </c>
      <c r="H122" s="240" t="s">
        <v>507</v>
      </c>
      <c r="I122" s="14">
        <v>10.67</v>
      </c>
      <c r="J122" s="14">
        <v>10.67</v>
      </c>
      <c r="K122" s="16">
        <f t="shared" si="31"/>
        <v>10.67</v>
      </c>
      <c r="L122" s="166">
        <v>10.5</v>
      </c>
      <c r="M122" s="166">
        <v>10.5</v>
      </c>
      <c r="N122" s="16">
        <f t="shared" si="32"/>
        <v>10.5</v>
      </c>
      <c r="O122" s="166">
        <v>8.83</v>
      </c>
      <c r="P122" s="166">
        <v>8.83</v>
      </c>
      <c r="Q122" s="16">
        <f t="shared" si="33"/>
        <v>8.83</v>
      </c>
      <c r="R122" s="166">
        <v>12</v>
      </c>
      <c r="S122" s="16">
        <f t="shared" si="18"/>
        <v>12</v>
      </c>
      <c r="T122" s="166">
        <v>10</v>
      </c>
      <c r="U122" s="16">
        <f t="shared" si="19"/>
        <v>10</v>
      </c>
      <c r="V122" s="166">
        <v>10</v>
      </c>
      <c r="W122" s="16">
        <f t="shared" si="20"/>
        <v>10</v>
      </c>
      <c r="X122" s="166">
        <v>11.5</v>
      </c>
      <c r="Y122" s="16">
        <f t="shared" si="21"/>
        <v>11.5</v>
      </c>
      <c r="Z122" s="166">
        <v>5.5</v>
      </c>
      <c r="AA122" s="16">
        <f t="shared" si="22"/>
        <v>5.5</v>
      </c>
      <c r="AB122" s="166">
        <v>7</v>
      </c>
      <c r="AC122" s="16">
        <f t="shared" si="23"/>
        <v>7</v>
      </c>
      <c r="AD122" s="132"/>
      <c r="AE122" s="166">
        <v>12.5</v>
      </c>
      <c r="AF122" s="166">
        <v>13.5</v>
      </c>
      <c r="AG122" s="16">
        <f t="shared" si="34"/>
        <v>12.833333333333334</v>
      </c>
      <c r="AH122" s="166">
        <v>10.5</v>
      </c>
      <c r="AI122" s="166">
        <v>11</v>
      </c>
      <c r="AJ122" s="16">
        <f t="shared" si="35"/>
        <v>10.666666666666666</v>
      </c>
      <c r="AK122" s="166">
        <v>12.5</v>
      </c>
      <c r="AL122" s="166">
        <v>11</v>
      </c>
      <c r="AM122" s="16">
        <f t="shared" si="24"/>
        <v>12</v>
      </c>
      <c r="AN122" s="166">
        <v>10</v>
      </c>
      <c r="AO122" s="16">
        <f t="shared" si="25"/>
        <v>10</v>
      </c>
      <c r="AP122" s="166">
        <v>9</v>
      </c>
      <c r="AQ122" s="16">
        <f t="shared" si="26"/>
        <v>9</v>
      </c>
      <c r="AR122" s="166">
        <v>14.5</v>
      </c>
      <c r="AS122" s="16">
        <f t="shared" si="27"/>
        <v>14.5</v>
      </c>
      <c r="AT122" s="166">
        <v>10</v>
      </c>
      <c r="AU122" s="16">
        <f t="shared" si="28"/>
        <v>10</v>
      </c>
      <c r="AV122" s="166">
        <v>14</v>
      </c>
      <c r="AW122" s="16">
        <f t="shared" si="29"/>
        <v>14</v>
      </c>
      <c r="AX122" s="166">
        <v>3.5</v>
      </c>
      <c r="AY122" s="133">
        <f t="shared" si="30"/>
        <v>3.5</v>
      </c>
    </row>
    <row r="123" spans="1:51" ht="18" customHeight="1">
      <c r="A123" s="284"/>
      <c r="B123" s="149">
        <v>108</v>
      </c>
      <c r="C123" s="234" t="s">
        <v>828</v>
      </c>
      <c r="D123" s="234" t="s">
        <v>382</v>
      </c>
      <c r="E123" s="234" t="s">
        <v>37</v>
      </c>
      <c r="F123" s="234" t="s">
        <v>829</v>
      </c>
      <c r="G123" s="234" t="s">
        <v>830</v>
      </c>
      <c r="H123" s="240" t="s">
        <v>507</v>
      </c>
      <c r="I123" s="14">
        <v>8</v>
      </c>
      <c r="J123" s="14">
        <v>11.5</v>
      </c>
      <c r="K123" s="16">
        <f t="shared" si="31"/>
        <v>9.1666666666666661</v>
      </c>
      <c r="L123" s="166">
        <v>1</v>
      </c>
      <c r="M123" s="166">
        <v>14</v>
      </c>
      <c r="N123" s="16">
        <f t="shared" si="32"/>
        <v>5.333333333333333</v>
      </c>
      <c r="O123" s="166">
        <v>2</v>
      </c>
      <c r="P123" s="166">
        <v>12</v>
      </c>
      <c r="Q123" s="16">
        <f t="shared" si="33"/>
        <v>5.333333333333333</v>
      </c>
      <c r="R123" s="166">
        <v>8.5</v>
      </c>
      <c r="S123" s="16">
        <f t="shared" si="18"/>
        <v>8.5</v>
      </c>
      <c r="T123" s="166">
        <v>10</v>
      </c>
      <c r="U123" s="16">
        <f t="shared" si="19"/>
        <v>10</v>
      </c>
      <c r="V123" s="166">
        <v>3</v>
      </c>
      <c r="W123" s="16">
        <f t="shared" si="20"/>
        <v>3</v>
      </c>
      <c r="X123" s="166">
        <v>2.5</v>
      </c>
      <c r="Y123" s="16">
        <f t="shared" si="21"/>
        <v>2.5</v>
      </c>
      <c r="Z123" s="166">
        <v>9</v>
      </c>
      <c r="AA123" s="16">
        <f t="shared" si="22"/>
        <v>9</v>
      </c>
      <c r="AB123" s="166">
        <v>2</v>
      </c>
      <c r="AC123" s="16">
        <f t="shared" si="23"/>
        <v>2</v>
      </c>
      <c r="AD123" s="132"/>
      <c r="AE123" s="166">
        <v>10</v>
      </c>
      <c r="AF123" s="166">
        <v>10.5</v>
      </c>
      <c r="AG123" s="16">
        <f t="shared" si="34"/>
        <v>10.166666666666666</v>
      </c>
      <c r="AH123" s="166">
        <v>4</v>
      </c>
      <c r="AI123" s="166">
        <v>13.5</v>
      </c>
      <c r="AJ123" s="16">
        <f t="shared" si="35"/>
        <v>7.166666666666667</v>
      </c>
      <c r="AK123" s="166">
        <v>8.5</v>
      </c>
      <c r="AL123" s="166">
        <v>11</v>
      </c>
      <c r="AM123" s="16">
        <f t="shared" si="24"/>
        <v>9.3333333333333339</v>
      </c>
      <c r="AN123" s="166">
        <v>7</v>
      </c>
      <c r="AO123" s="16">
        <f t="shared" si="25"/>
        <v>7</v>
      </c>
      <c r="AP123" s="166">
        <v>4.5</v>
      </c>
      <c r="AQ123" s="16">
        <f t="shared" si="26"/>
        <v>4.5</v>
      </c>
      <c r="AR123" s="166">
        <v>3</v>
      </c>
      <c r="AS123" s="16">
        <f t="shared" si="27"/>
        <v>3</v>
      </c>
      <c r="AT123" s="166">
        <v>10</v>
      </c>
      <c r="AU123" s="16">
        <f t="shared" si="28"/>
        <v>10</v>
      </c>
      <c r="AV123" s="166">
        <v>7</v>
      </c>
      <c r="AW123" s="16">
        <f t="shared" si="29"/>
        <v>7</v>
      </c>
      <c r="AX123" s="166">
        <v>4.5</v>
      </c>
      <c r="AY123" s="133">
        <f t="shared" si="30"/>
        <v>4.5</v>
      </c>
    </row>
    <row r="124" spans="1:51" ht="18" customHeight="1">
      <c r="A124" s="284"/>
      <c r="B124" s="149">
        <v>109</v>
      </c>
      <c r="C124" s="234" t="s">
        <v>383</v>
      </c>
      <c r="D124" s="234" t="s">
        <v>386</v>
      </c>
      <c r="E124" s="234" t="s">
        <v>387</v>
      </c>
      <c r="F124" s="234" t="s">
        <v>384</v>
      </c>
      <c r="G124" s="234" t="s">
        <v>385</v>
      </c>
      <c r="H124" s="240" t="s">
        <v>507</v>
      </c>
      <c r="I124" s="14">
        <v>10.5</v>
      </c>
      <c r="J124" s="14">
        <v>10.5</v>
      </c>
      <c r="K124" s="16">
        <f t="shared" si="31"/>
        <v>10.5</v>
      </c>
      <c r="L124" s="166">
        <v>5.5</v>
      </c>
      <c r="M124" s="166">
        <v>14</v>
      </c>
      <c r="N124" s="16">
        <f t="shared" si="32"/>
        <v>8.3333333333333339</v>
      </c>
      <c r="O124" s="166">
        <v>11.17</v>
      </c>
      <c r="P124" s="166">
        <v>11.17</v>
      </c>
      <c r="Q124" s="16">
        <f t="shared" si="33"/>
        <v>11.17</v>
      </c>
      <c r="R124" s="166">
        <v>10</v>
      </c>
      <c r="S124" s="16">
        <f t="shared" si="18"/>
        <v>10</v>
      </c>
      <c r="T124" s="166">
        <v>7.5</v>
      </c>
      <c r="U124" s="16">
        <f t="shared" si="19"/>
        <v>7.5</v>
      </c>
      <c r="V124" s="166">
        <v>10</v>
      </c>
      <c r="W124" s="16">
        <f t="shared" si="20"/>
        <v>10</v>
      </c>
      <c r="X124" s="166">
        <v>11</v>
      </c>
      <c r="Y124" s="16">
        <f t="shared" si="21"/>
        <v>11</v>
      </c>
      <c r="Z124" s="166">
        <v>8.5</v>
      </c>
      <c r="AA124" s="16">
        <f t="shared" si="22"/>
        <v>8.5</v>
      </c>
      <c r="AB124" s="166">
        <v>4.5</v>
      </c>
      <c r="AC124" s="16">
        <f t="shared" si="23"/>
        <v>4.5</v>
      </c>
      <c r="AD124" s="132"/>
      <c r="AE124" s="166">
        <v>9</v>
      </c>
      <c r="AF124" s="166">
        <v>9</v>
      </c>
      <c r="AG124" s="16">
        <f t="shared" si="34"/>
        <v>9</v>
      </c>
      <c r="AH124" s="166">
        <v>10.33</v>
      </c>
      <c r="AI124" s="166">
        <v>10.33</v>
      </c>
      <c r="AJ124" s="16">
        <f t="shared" si="35"/>
        <v>10.33</v>
      </c>
      <c r="AK124" s="166">
        <v>11</v>
      </c>
      <c r="AL124" s="166">
        <v>11</v>
      </c>
      <c r="AM124" s="16">
        <f t="shared" si="24"/>
        <v>11</v>
      </c>
      <c r="AN124" s="166">
        <v>10</v>
      </c>
      <c r="AO124" s="16">
        <f t="shared" si="25"/>
        <v>10</v>
      </c>
      <c r="AP124" s="166">
        <v>7</v>
      </c>
      <c r="AQ124" s="16">
        <f t="shared" si="26"/>
        <v>7</v>
      </c>
      <c r="AR124" s="166">
        <v>15</v>
      </c>
      <c r="AS124" s="16">
        <f t="shared" si="27"/>
        <v>15</v>
      </c>
      <c r="AT124" s="166">
        <v>10</v>
      </c>
      <c r="AU124" s="16">
        <f t="shared" si="28"/>
        <v>10</v>
      </c>
      <c r="AV124" s="166">
        <v>10</v>
      </c>
      <c r="AW124" s="16">
        <f t="shared" si="29"/>
        <v>10</v>
      </c>
      <c r="AX124" s="166">
        <v>12</v>
      </c>
      <c r="AY124" s="133">
        <f t="shared" si="30"/>
        <v>12</v>
      </c>
    </row>
    <row r="125" spans="1:51" ht="18" customHeight="1">
      <c r="A125" s="284"/>
      <c r="B125" s="149">
        <v>110</v>
      </c>
      <c r="C125" s="234" t="s">
        <v>831</v>
      </c>
      <c r="D125" s="234" t="s">
        <v>832</v>
      </c>
      <c r="E125" s="234" t="s">
        <v>273</v>
      </c>
      <c r="F125" s="234" t="s">
        <v>833</v>
      </c>
      <c r="G125" s="234" t="s">
        <v>5</v>
      </c>
      <c r="H125" s="240" t="s">
        <v>507</v>
      </c>
      <c r="I125" s="14">
        <v>12.5</v>
      </c>
      <c r="J125" s="14">
        <v>15</v>
      </c>
      <c r="K125" s="16">
        <f t="shared" si="31"/>
        <v>13.333333333333334</v>
      </c>
      <c r="L125" s="166">
        <v>10</v>
      </c>
      <c r="M125" s="166">
        <v>14</v>
      </c>
      <c r="N125" s="16">
        <f t="shared" si="32"/>
        <v>11.333333333333334</v>
      </c>
      <c r="O125" s="166">
        <v>10</v>
      </c>
      <c r="P125" s="166">
        <v>14</v>
      </c>
      <c r="Q125" s="16">
        <f t="shared" si="33"/>
        <v>11.333333333333334</v>
      </c>
      <c r="R125" s="166">
        <v>10</v>
      </c>
      <c r="S125" s="16">
        <f t="shared" si="18"/>
        <v>10</v>
      </c>
      <c r="T125" s="166">
        <v>9</v>
      </c>
      <c r="U125" s="16">
        <f t="shared" si="19"/>
        <v>9</v>
      </c>
      <c r="V125" s="166">
        <v>15.5</v>
      </c>
      <c r="W125" s="16">
        <f t="shared" si="20"/>
        <v>15.5</v>
      </c>
      <c r="X125" s="166">
        <v>6.5</v>
      </c>
      <c r="Y125" s="16">
        <f t="shared" si="21"/>
        <v>6.5</v>
      </c>
      <c r="Z125" s="166">
        <v>14.5</v>
      </c>
      <c r="AA125" s="16">
        <f t="shared" si="22"/>
        <v>14.5</v>
      </c>
      <c r="AB125" s="166">
        <v>10</v>
      </c>
      <c r="AC125" s="16">
        <f t="shared" si="23"/>
        <v>10</v>
      </c>
      <c r="AD125" s="132"/>
      <c r="AE125" s="166">
        <v>12</v>
      </c>
      <c r="AF125" s="166">
        <v>15</v>
      </c>
      <c r="AG125" s="16">
        <f t="shared" si="34"/>
        <v>13</v>
      </c>
      <c r="AH125" s="166">
        <v>15.5</v>
      </c>
      <c r="AI125" s="166">
        <v>10.5</v>
      </c>
      <c r="AJ125" s="16">
        <f t="shared" si="35"/>
        <v>13.833333333333334</v>
      </c>
      <c r="AK125" s="166">
        <v>12.5</v>
      </c>
      <c r="AL125" s="166">
        <v>16.5</v>
      </c>
      <c r="AM125" s="16">
        <f t="shared" si="24"/>
        <v>13.833333333333334</v>
      </c>
      <c r="AN125" s="166">
        <v>10</v>
      </c>
      <c r="AO125" s="16">
        <f t="shared" si="25"/>
        <v>10</v>
      </c>
      <c r="AP125" s="166">
        <v>8</v>
      </c>
      <c r="AQ125" s="16">
        <f t="shared" si="26"/>
        <v>8</v>
      </c>
      <c r="AR125" s="166">
        <v>11.5</v>
      </c>
      <c r="AS125" s="16">
        <f t="shared" si="27"/>
        <v>11.5</v>
      </c>
      <c r="AT125" s="166">
        <v>12</v>
      </c>
      <c r="AU125" s="16">
        <f t="shared" si="28"/>
        <v>12</v>
      </c>
      <c r="AV125" s="166">
        <v>13.5</v>
      </c>
      <c r="AW125" s="16">
        <f t="shared" si="29"/>
        <v>13.5</v>
      </c>
      <c r="AX125" s="166">
        <v>15</v>
      </c>
      <c r="AY125" s="133">
        <f t="shared" si="30"/>
        <v>15</v>
      </c>
    </row>
    <row r="126" spans="1:51" ht="18" customHeight="1">
      <c r="A126" s="284"/>
      <c r="B126" s="149">
        <v>111</v>
      </c>
      <c r="C126" s="234" t="s">
        <v>834</v>
      </c>
      <c r="D126" s="234" t="s">
        <v>835</v>
      </c>
      <c r="E126" s="234" t="s">
        <v>836</v>
      </c>
      <c r="F126" s="234" t="s">
        <v>419</v>
      </c>
      <c r="G126" s="234" t="s">
        <v>32</v>
      </c>
      <c r="H126" s="240" t="s">
        <v>507</v>
      </c>
      <c r="I126" s="14">
        <v>9</v>
      </c>
      <c r="J126" s="14">
        <v>8.5</v>
      </c>
      <c r="K126" s="16">
        <f t="shared" si="31"/>
        <v>8.8333333333333339</v>
      </c>
      <c r="L126" s="166">
        <v>1</v>
      </c>
      <c r="M126" s="166">
        <v>11.5</v>
      </c>
      <c r="N126" s="16">
        <f t="shared" si="32"/>
        <v>4.5</v>
      </c>
      <c r="O126" s="166">
        <v>4</v>
      </c>
      <c r="P126" s="166">
        <v>12.5</v>
      </c>
      <c r="Q126" s="16">
        <f t="shared" si="33"/>
        <v>6.833333333333333</v>
      </c>
      <c r="R126" s="166">
        <v>8</v>
      </c>
      <c r="S126" s="16">
        <f t="shared" si="18"/>
        <v>8</v>
      </c>
      <c r="T126" s="166">
        <v>11.5</v>
      </c>
      <c r="U126" s="16">
        <f t="shared" si="19"/>
        <v>11.5</v>
      </c>
      <c r="V126" s="166">
        <v>6.5</v>
      </c>
      <c r="W126" s="16">
        <f t="shared" si="20"/>
        <v>6.5</v>
      </c>
      <c r="X126" s="166">
        <v>3</v>
      </c>
      <c r="Y126" s="16">
        <f t="shared" si="21"/>
        <v>3</v>
      </c>
      <c r="Z126" s="166">
        <v>6.5</v>
      </c>
      <c r="AA126" s="16">
        <f t="shared" si="22"/>
        <v>6.5</v>
      </c>
      <c r="AB126" s="166">
        <v>7</v>
      </c>
      <c r="AC126" s="16">
        <f t="shared" si="23"/>
        <v>7</v>
      </c>
      <c r="AD126" s="132"/>
      <c r="AE126" s="166">
        <v>10.5</v>
      </c>
      <c r="AF126" s="166">
        <v>10</v>
      </c>
      <c r="AG126" s="16">
        <f t="shared" si="34"/>
        <v>10.333333333333334</v>
      </c>
      <c r="AH126" s="166">
        <v>6</v>
      </c>
      <c r="AI126" s="166">
        <v>12.5</v>
      </c>
      <c r="AJ126" s="16">
        <f t="shared" si="35"/>
        <v>8.1666666666666661</v>
      </c>
      <c r="AK126" s="166">
        <v>10.5</v>
      </c>
      <c r="AL126" s="166">
        <v>11</v>
      </c>
      <c r="AM126" s="16">
        <f t="shared" si="24"/>
        <v>10.666666666666666</v>
      </c>
      <c r="AN126" s="166">
        <v>5</v>
      </c>
      <c r="AO126" s="16">
        <f t="shared" si="25"/>
        <v>5</v>
      </c>
      <c r="AP126" s="166">
        <v>8.5</v>
      </c>
      <c r="AQ126" s="16">
        <f t="shared" si="26"/>
        <v>8.5</v>
      </c>
      <c r="AR126" s="166">
        <v>10</v>
      </c>
      <c r="AS126" s="16">
        <f t="shared" si="27"/>
        <v>10</v>
      </c>
      <c r="AT126" s="166">
        <v>11.5</v>
      </c>
      <c r="AU126" s="16">
        <f t="shared" si="28"/>
        <v>11.5</v>
      </c>
      <c r="AV126" s="166">
        <v>5</v>
      </c>
      <c r="AW126" s="16">
        <f t="shared" si="29"/>
        <v>5</v>
      </c>
      <c r="AX126" s="166">
        <v>6</v>
      </c>
      <c r="AY126" s="133">
        <f t="shared" si="30"/>
        <v>6</v>
      </c>
    </row>
    <row r="127" spans="1:51" ht="18" customHeight="1">
      <c r="A127" s="284"/>
      <c r="B127" s="149">
        <v>112</v>
      </c>
      <c r="C127" s="234" t="s">
        <v>837</v>
      </c>
      <c r="D127" s="234" t="s">
        <v>838</v>
      </c>
      <c r="E127" s="234" t="s">
        <v>839</v>
      </c>
      <c r="F127" s="234" t="s">
        <v>840</v>
      </c>
      <c r="G127" s="234" t="s">
        <v>5</v>
      </c>
      <c r="H127" s="240" t="s">
        <v>507</v>
      </c>
      <c r="I127" s="14">
        <v>10</v>
      </c>
      <c r="J127" s="14">
        <v>12</v>
      </c>
      <c r="K127" s="16">
        <f t="shared" si="31"/>
        <v>10.666666666666666</v>
      </c>
      <c r="L127" s="166">
        <v>4</v>
      </c>
      <c r="M127" s="166">
        <v>10</v>
      </c>
      <c r="N127" s="16">
        <f t="shared" si="32"/>
        <v>6</v>
      </c>
      <c r="O127" s="166">
        <v>4.5</v>
      </c>
      <c r="P127" s="166">
        <v>11</v>
      </c>
      <c r="Q127" s="16">
        <f t="shared" si="33"/>
        <v>6.666666666666667</v>
      </c>
      <c r="R127" s="166">
        <v>2</v>
      </c>
      <c r="S127" s="16">
        <f t="shared" si="18"/>
        <v>2</v>
      </c>
      <c r="T127" s="166">
        <v>8.5</v>
      </c>
      <c r="U127" s="16">
        <f t="shared" si="19"/>
        <v>8.5</v>
      </c>
      <c r="V127" s="166">
        <v>6.5</v>
      </c>
      <c r="W127" s="16">
        <f t="shared" si="20"/>
        <v>6.5</v>
      </c>
      <c r="X127" s="166">
        <v>1.5</v>
      </c>
      <c r="Y127" s="16">
        <f t="shared" si="21"/>
        <v>1.5</v>
      </c>
      <c r="Z127" s="166">
        <v>8</v>
      </c>
      <c r="AA127" s="16">
        <f t="shared" si="22"/>
        <v>8</v>
      </c>
      <c r="AB127" s="166">
        <v>4</v>
      </c>
      <c r="AC127" s="16">
        <f t="shared" si="23"/>
        <v>4</v>
      </c>
      <c r="AD127" s="132"/>
      <c r="AE127" s="166">
        <v>10.5</v>
      </c>
      <c r="AF127" s="166">
        <v>11</v>
      </c>
      <c r="AG127" s="16">
        <f t="shared" si="34"/>
        <v>10.666666666666666</v>
      </c>
      <c r="AH127" s="166">
        <v>9</v>
      </c>
      <c r="AI127" s="166">
        <v>11</v>
      </c>
      <c r="AJ127" s="16">
        <f t="shared" si="35"/>
        <v>9.6666666666666661</v>
      </c>
      <c r="AK127" s="166">
        <v>7.5</v>
      </c>
      <c r="AL127" s="166">
        <v>11</v>
      </c>
      <c r="AM127" s="16">
        <f t="shared" si="24"/>
        <v>8.6666666666666661</v>
      </c>
      <c r="AN127" s="166">
        <v>10</v>
      </c>
      <c r="AO127" s="16">
        <f t="shared" si="25"/>
        <v>10</v>
      </c>
      <c r="AP127" s="166">
        <v>9</v>
      </c>
      <c r="AQ127" s="16">
        <f t="shared" si="26"/>
        <v>9</v>
      </c>
      <c r="AR127" s="166">
        <v>11</v>
      </c>
      <c r="AS127" s="16">
        <f t="shared" si="27"/>
        <v>11</v>
      </c>
      <c r="AT127" s="166">
        <v>7.5</v>
      </c>
      <c r="AU127" s="16">
        <f t="shared" si="28"/>
        <v>7.5</v>
      </c>
      <c r="AV127" s="166">
        <v>7</v>
      </c>
      <c r="AW127" s="16">
        <f t="shared" si="29"/>
        <v>7</v>
      </c>
      <c r="AX127" s="166">
        <v>13.5</v>
      </c>
      <c r="AY127" s="133">
        <f t="shared" si="30"/>
        <v>13.5</v>
      </c>
    </row>
    <row r="128" spans="1:51" ht="18" customHeight="1">
      <c r="A128" s="284"/>
      <c r="B128" s="149">
        <v>113</v>
      </c>
      <c r="C128" s="234" t="s">
        <v>841</v>
      </c>
      <c r="D128" s="234" t="s">
        <v>842</v>
      </c>
      <c r="E128" s="234" t="s">
        <v>754</v>
      </c>
      <c r="F128" s="234" t="s">
        <v>843</v>
      </c>
      <c r="G128" s="234" t="s">
        <v>5</v>
      </c>
      <c r="H128" s="240" t="s">
        <v>507</v>
      </c>
      <c r="I128" s="14">
        <v>11.5</v>
      </c>
      <c r="J128" s="14">
        <v>10</v>
      </c>
      <c r="K128" s="16">
        <f t="shared" si="31"/>
        <v>11</v>
      </c>
      <c r="L128" s="166">
        <v>10</v>
      </c>
      <c r="M128" s="166">
        <v>12</v>
      </c>
      <c r="N128" s="16">
        <f t="shared" si="32"/>
        <v>10.666666666666666</v>
      </c>
      <c r="O128" s="166">
        <v>2</v>
      </c>
      <c r="P128" s="166">
        <v>10</v>
      </c>
      <c r="Q128" s="16">
        <f t="shared" si="33"/>
        <v>4.666666666666667</v>
      </c>
      <c r="R128" s="166">
        <v>11</v>
      </c>
      <c r="S128" s="16">
        <f t="shared" si="18"/>
        <v>11</v>
      </c>
      <c r="T128" s="166">
        <v>9</v>
      </c>
      <c r="U128" s="16">
        <f t="shared" si="19"/>
        <v>9</v>
      </c>
      <c r="V128" s="166">
        <v>11</v>
      </c>
      <c r="W128" s="16">
        <f t="shared" si="20"/>
        <v>11</v>
      </c>
      <c r="X128" s="166">
        <v>5</v>
      </c>
      <c r="Y128" s="16">
        <f t="shared" si="21"/>
        <v>5</v>
      </c>
      <c r="Z128" s="166">
        <v>11</v>
      </c>
      <c r="AA128" s="16">
        <f t="shared" si="22"/>
        <v>11</v>
      </c>
      <c r="AB128" s="166">
        <v>7.5</v>
      </c>
      <c r="AC128" s="16">
        <f t="shared" si="23"/>
        <v>7.5</v>
      </c>
      <c r="AD128" s="132"/>
      <c r="AE128" s="166">
        <v>10</v>
      </c>
      <c r="AF128" s="166">
        <v>10.5</v>
      </c>
      <c r="AG128" s="16">
        <f t="shared" si="34"/>
        <v>10.166666666666666</v>
      </c>
      <c r="AH128" s="166">
        <v>13</v>
      </c>
      <c r="AI128" s="166">
        <v>10</v>
      </c>
      <c r="AJ128" s="16">
        <f t="shared" si="35"/>
        <v>12</v>
      </c>
      <c r="AK128" s="166">
        <v>13.5</v>
      </c>
      <c r="AL128" s="166">
        <v>10</v>
      </c>
      <c r="AM128" s="16">
        <f t="shared" si="24"/>
        <v>12.333333333333334</v>
      </c>
      <c r="AN128" s="166">
        <v>5.5</v>
      </c>
      <c r="AO128" s="16">
        <f t="shared" si="25"/>
        <v>5.5</v>
      </c>
      <c r="AP128" s="166">
        <v>8</v>
      </c>
      <c r="AQ128" s="16">
        <f t="shared" si="26"/>
        <v>8</v>
      </c>
      <c r="AR128" s="166">
        <v>12</v>
      </c>
      <c r="AS128" s="16">
        <f t="shared" si="27"/>
        <v>12</v>
      </c>
      <c r="AT128" s="166">
        <v>10</v>
      </c>
      <c r="AU128" s="16">
        <f t="shared" si="28"/>
        <v>10</v>
      </c>
      <c r="AV128" s="166">
        <v>6</v>
      </c>
      <c r="AW128" s="16">
        <f t="shared" si="29"/>
        <v>6</v>
      </c>
      <c r="AX128" s="166">
        <v>11</v>
      </c>
      <c r="AY128" s="133">
        <f t="shared" si="30"/>
        <v>11</v>
      </c>
    </row>
    <row r="129" spans="1:51" s="245" customFormat="1" ht="18" customHeight="1" thickBot="1">
      <c r="A129" s="285"/>
      <c r="B129" s="149">
        <v>114</v>
      </c>
      <c r="C129" s="243" t="s">
        <v>844</v>
      </c>
      <c r="D129" s="243" t="s">
        <v>845</v>
      </c>
      <c r="E129" s="243" t="s">
        <v>846</v>
      </c>
      <c r="F129" s="243" t="s">
        <v>847</v>
      </c>
      <c r="G129" s="243" t="s">
        <v>23</v>
      </c>
      <c r="H129" s="244" t="s">
        <v>507</v>
      </c>
      <c r="I129" s="14">
        <v>11.5</v>
      </c>
      <c r="J129" s="14">
        <v>11.5</v>
      </c>
      <c r="K129" s="16">
        <f t="shared" si="31"/>
        <v>11.5</v>
      </c>
      <c r="L129" s="166">
        <v>7</v>
      </c>
      <c r="M129" s="166">
        <v>10</v>
      </c>
      <c r="N129" s="16">
        <f t="shared" si="32"/>
        <v>8</v>
      </c>
      <c r="O129" s="166">
        <v>13</v>
      </c>
      <c r="P129" s="166">
        <v>10</v>
      </c>
      <c r="Q129" s="16">
        <f t="shared" si="33"/>
        <v>12</v>
      </c>
      <c r="R129" s="166">
        <v>10.5</v>
      </c>
      <c r="S129" s="16">
        <f t="shared" si="18"/>
        <v>10.5</v>
      </c>
      <c r="T129" s="166">
        <v>11</v>
      </c>
      <c r="U129" s="16">
        <f t="shared" si="19"/>
        <v>11</v>
      </c>
      <c r="V129" s="166">
        <v>14</v>
      </c>
      <c r="W129" s="16">
        <f t="shared" si="20"/>
        <v>14</v>
      </c>
      <c r="X129" s="166">
        <v>5</v>
      </c>
      <c r="Y129" s="16">
        <f t="shared" si="21"/>
        <v>5</v>
      </c>
      <c r="Z129" s="166">
        <v>5</v>
      </c>
      <c r="AA129" s="16">
        <f t="shared" si="22"/>
        <v>5</v>
      </c>
      <c r="AB129" s="166">
        <v>10</v>
      </c>
      <c r="AC129" s="16">
        <f t="shared" si="23"/>
        <v>10</v>
      </c>
      <c r="AD129" s="132"/>
      <c r="AE129" s="166" t="s">
        <v>1297</v>
      </c>
      <c r="AF129" s="166">
        <v>10.5</v>
      </c>
      <c r="AG129" s="16" t="e">
        <f t="shared" si="34"/>
        <v>#VALUE!</v>
      </c>
      <c r="AH129" s="166" t="s">
        <v>1297</v>
      </c>
      <c r="AI129" s="166">
        <v>10.5</v>
      </c>
      <c r="AJ129" s="16" t="e">
        <f t="shared" si="35"/>
        <v>#VALUE!</v>
      </c>
      <c r="AK129" s="166" t="s">
        <v>1297</v>
      </c>
      <c r="AL129" s="166">
        <v>10.5</v>
      </c>
      <c r="AM129" s="16" t="e">
        <f t="shared" si="24"/>
        <v>#VALUE!</v>
      </c>
      <c r="AN129" s="166" t="s">
        <v>1297</v>
      </c>
      <c r="AO129" s="16" t="str">
        <f t="shared" si="25"/>
        <v>\</v>
      </c>
      <c r="AP129" s="166" t="s">
        <v>1297</v>
      </c>
      <c r="AQ129" s="16" t="str">
        <f t="shared" si="26"/>
        <v>\</v>
      </c>
      <c r="AR129" s="166" t="s">
        <v>1297</v>
      </c>
      <c r="AS129" s="16" t="str">
        <f t="shared" si="27"/>
        <v>\</v>
      </c>
      <c r="AT129" s="166" t="s">
        <v>1297</v>
      </c>
      <c r="AU129" s="16" t="str">
        <f t="shared" si="28"/>
        <v>\</v>
      </c>
      <c r="AV129" s="166" t="s">
        <v>1297</v>
      </c>
      <c r="AW129" s="16" t="str">
        <f t="shared" si="29"/>
        <v>\</v>
      </c>
      <c r="AX129" s="166" t="s">
        <v>1297</v>
      </c>
      <c r="AY129" s="133" t="str">
        <f t="shared" si="30"/>
        <v>\</v>
      </c>
    </row>
    <row r="130" spans="1:51" ht="18" customHeight="1">
      <c r="A130" s="286" t="s">
        <v>517</v>
      </c>
      <c r="B130" s="149">
        <v>115</v>
      </c>
      <c r="C130" s="241" t="s">
        <v>848</v>
      </c>
      <c r="D130" s="241" t="s">
        <v>723</v>
      </c>
      <c r="E130" s="241" t="s">
        <v>10</v>
      </c>
      <c r="F130" s="241" t="s">
        <v>849</v>
      </c>
      <c r="G130" s="241" t="s">
        <v>244</v>
      </c>
      <c r="H130" s="242" t="s">
        <v>508</v>
      </c>
      <c r="I130" s="14">
        <v>7</v>
      </c>
      <c r="J130" s="14">
        <v>13.5</v>
      </c>
      <c r="K130" s="16">
        <f t="shared" si="31"/>
        <v>9.1666666666666661</v>
      </c>
      <c r="L130" s="166">
        <v>10</v>
      </c>
      <c r="M130" s="166">
        <v>10</v>
      </c>
      <c r="N130" s="16">
        <f t="shared" si="32"/>
        <v>10</v>
      </c>
      <c r="O130" s="166">
        <v>2.5</v>
      </c>
      <c r="P130" s="166">
        <v>12</v>
      </c>
      <c r="Q130" s="16">
        <f t="shared" si="33"/>
        <v>5.666666666666667</v>
      </c>
      <c r="R130" s="166">
        <v>10</v>
      </c>
      <c r="S130" s="16">
        <f t="shared" si="18"/>
        <v>10</v>
      </c>
      <c r="T130" s="166">
        <v>13.5</v>
      </c>
      <c r="U130" s="16">
        <f t="shared" si="19"/>
        <v>13.5</v>
      </c>
      <c r="V130" s="166">
        <v>11.5</v>
      </c>
      <c r="W130" s="16">
        <f t="shared" si="20"/>
        <v>11.5</v>
      </c>
      <c r="X130" s="166">
        <v>6</v>
      </c>
      <c r="Y130" s="16">
        <f t="shared" si="21"/>
        <v>6</v>
      </c>
      <c r="Z130" s="166">
        <v>16.5</v>
      </c>
      <c r="AA130" s="16">
        <f t="shared" si="22"/>
        <v>16.5</v>
      </c>
      <c r="AB130" s="166">
        <v>5.5</v>
      </c>
      <c r="AC130" s="16">
        <f t="shared" si="23"/>
        <v>5.5</v>
      </c>
      <c r="AD130" s="132"/>
      <c r="AE130" s="166">
        <v>12</v>
      </c>
      <c r="AF130" s="166">
        <v>10.5</v>
      </c>
      <c r="AG130" s="16">
        <f t="shared" si="34"/>
        <v>11.5</v>
      </c>
      <c r="AH130" s="166">
        <v>15.5</v>
      </c>
      <c r="AI130" s="166">
        <v>12.5</v>
      </c>
      <c r="AJ130" s="16">
        <f t="shared" si="35"/>
        <v>14.5</v>
      </c>
      <c r="AK130" s="166">
        <v>15</v>
      </c>
      <c r="AL130" s="166">
        <v>13</v>
      </c>
      <c r="AM130" s="16">
        <f t="shared" si="24"/>
        <v>14.333333333333334</v>
      </c>
      <c r="AN130" s="166">
        <v>7.5</v>
      </c>
      <c r="AO130" s="16">
        <f t="shared" si="25"/>
        <v>7.5</v>
      </c>
      <c r="AP130" s="166">
        <v>7</v>
      </c>
      <c r="AQ130" s="16">
        <f t="shared" si="26"/>
        <v>7</v>
      </c>
      <c r="AR130" s="166">
        <v>10</v>
      </c>
      <c r="AS130" s="16">
        <f t="shared" si="27"/>
        <v>10</v>
      </c>
      <c r="AT130" s="166">
        <v>13.5</v>
      </c>
      <c r="AU130" s="16">
        <f t="shared" si="28"/>
        <v>13.5</v>
      </c>
      <c r="AV130" s="166">
        <v>11</v>
      </c>
      <c r="AW130" s="16">
        <f t="shared" si="29"/>
        <v>11</v>
      </c>
      <c r="AX130" s="166">
        <v>15</v>
      </c>
      <c r="AY130" s="133">
        <f t="shared" si="30"/>
        <v>15</v>
      </c>
    </row>
    <row r="131" spans="1:51" ht="18" customHeight="1">
      <c r="A131" s="287"/>
      <c r="B131" s="149">
        <v>116</v>
      </c>
      <c r="C131" s="238" t="s">
        <v>850</v>
      </c>
      <c r="D131" s="238" t="s">
        <v>851</v>
      </c>
      <c r="E131" s="238" t="s">
        <v>680</v>
      </c>
      <c r="F131" s="238" t="s">
        <v>852</v>
      </c>
      <c r="G131" s="238" t="s">
        <v>302</v>
      </c>
      <c r="H131" s="240" t="s">
        <v>508</v>
      </c>
      <c r="I131" s="14">
        <v>3.5</v>
      </c>
      <c r="J131" s="14">
        <v>11.5</v>
      </c>
      <c r="K131" s="16">
        <f t="shared" si="31"/>
        <v>6.166666666666667</v>
      </c>
      <c r="L131" s="166">
        <v>3.5</v>
      </c>
      <c r="M131" s="166">
        <v>10</v>
      </c>
      <c r="N131" s="16">
        <f t="shared" si="32"/>
        <v>5.666666666666667</v>
      </c>
      <c r="O131" s="166">
        <v>0</v>
      </c>
      <c r="P131" s="166">
        <v>10</v>
      </c>
      <c r="Q131" s="16">
        <f t="shared" si="33"/>
        <v>3.3333333333333335</v>
      </c>
      <c r="R131" s="166">
        <v>4</v>
      </c>
      <c r="S131" s="16">
        <f t="shared" si="18"/>
        <v>4</v>
      </c>
      <c r="T131" s="166">
        <v>8</v>
      </c>
      <c r="U131" s="16">
        <f t="shared" si="19"/>
        <v>8</v>
      </c>
      <c r="V131" s="166">
        <v>4</v>
      </c>
      <c r="W131" s="16">
        <f t="shared" si="20"/>
        <v>4</v>
      </c>
      <c r="X131" s="166">
        <v>3</v>
      </c>
      <c r="Y131" s="16">
        <f t="shared" si="21"/>
        <v>3</v>
      </c>
      <c r="Z131" s="166">
        <v>7.5</v>
      </c>
      <c r="AA131" s="16">
        <f t="shared" si="22"/>
        <v>7.5</v>
      </c>
      <c r="AB131" s="166">
        <v>6.5</v>
      </c>
      <c r="AC131" s="16">
        <f t="shared" si="23"/>
        <v>6.5</v>
      </c>
      <c r="AD131" s="132"/>
      <c r="AE131" s="166">
        <v>7</v>
      </c>
      <c r="AF131" s="166">
        <v>11</v>
      </c>
      <c r="AG131" s="16">
        <f t="shared" si="34"/>
        <v>8.3333333333333339</v>
      </c>
      <c r="AH131" s="166">
        <v>9</v>
      </c>
      <c r="AI131" s="166">
        <v>12.5</v>
      </c>
      <c r="AJ131" s="16">
        <f t="shared" si="35"/>
        <v>10.166666666666666</v>
      </c>
      <c r="AK131" s="166">
        <v>10.5</v>
      </c>
      <c r="AL131" s="166">
        <v>12</v>
      </c>
      <c r="AM131" s="16">
        <f t="shared" si="24"/>
        <v>11</v>
      </c>
      <c r="AN131" s="166">
        <v>4.5</v>
      </c>
      <c r="AO131" s="16">
        <f t="shared" si="25"/>
        <v>4.5</v>
      </c>
      <c r="AP131" s="166">
        <v>3</v>
      </c>
      <c r="AQ131" s="16">
        <f t="shared" si="26"/>
        <v>3</v>
      </c>
      <c r="AR131" s="166">
        <v>6.5</v>
      </c>
      <c r="AS131" s="16">
        <f t="shared" si="27"/>
        <v>6.5</v>
      </c>
      <c r="AT131" s="166">
        <v>7.5</v>
      </c>
      <c r="AU131" s="16">
        <f t="shared" si="28"/>
        <v>7.5</v>
      </c>
      <c r="AV131" s="166">
        <v>6</v>
      </c>
      <c r="AW131" s="16">
        <f t="shared" si="29"/>
        <v>6</v>
      </c>
      <c r="AX131" s="166">
        <v>6.5</v>
      </c>
      <c r="AY131" s="133">
        <f t="shared" si="30"/>
        <v>6.5</v>
      </c>
    </row>
    <row r="132" spans="1:51" ht="18" customHeight="1">
      <c r="A132" s="287"/>
      <c r="B132" s="149">
        <v>117</v>
      </c>
      <c r="C132" s="234" t="s">
        <v>853</v>
      </c>
      <c r="D132" s="234" t="s">
        <v>854</v>
      </c>
      <c r="E132" s="234" t="s">
        <v>855</v>
      </c>
      <c r="F132" s="234" t="s">
        <v>379</v>
      </c>
      <c r="G132" s="234" t="s">
        <v>285</v>
      </c>
      <c r="H132" s="240" t="s">
        <v>508</v>
      </c>
      <c r="I132" s="14">
        <v>8.5</v>
      </c>
      <c r="J132" s="14">
        <v>12.5</v>
      </c>
      <c r="K132" s="16">
        <f t="shared" si="31"/>
        <v>9.8333333333333339</v>
      </c>
      <c r="L132" s="166">
        <v>2.5</v>
      </c>
      <c r="M132" s="166">
        <v>10</v>
      </c>
      <c r="N132" s="16">
        <f t="shared" si="32"/>
        <v>5</v>
      </c>
      <c r="O132" s="166">
        <v>3.5</v>
      </c>
      <c r="P132" s="166">
        <v>10.5</v>
      </c>
      <c r="Q132" s="16">
        <f t="shared" si="33"/>
        <v>5.833333333333333</v>
      </c>
      <c r="R132" s="166">
        <v>6</v>
      </c>
      <c r="S132" s="16">
        <f t="shared" si="18"/>
        <v>6</v>
      </c>
      <c r="T132" s="166">
        <v>7</v>
      </c>
      <c r="U132" s="16">
        <f t="shared" si="19"/>
        <v>7</v>
      </c>
      <c r="V132" s="166">
        <v>5</v>
      </c>
      <c r="W132" s="16">
        <f t="shared" si="20"/>
        <v>5</v>
      </c>
      <c r="X132" s="166">
        <v>1</v>
      </c>
      <c r="Y132" s="16">
        <f t="shared" si="21"/>
        <v>1</v>
      </c>
      <c r="Z132" s="166">
        <v>3</v>
      </c>
      <c r="AA132" s="16">
        <f t="shared" si="22"/>
        <v>3</v>
      </c>
      <c r="AB132" s="166">
        <v>5.5</v>
      </c>
      <c r="AC132" s="16">
        <f t="shared" si="23"/>
        <v>5.5</v>
      </c>
      <c r="AD132" s="132"/>
      <c r="AE132" s="166">
        <v>6</v>
      </c>
      <c r="AF132" s="166">
        <v>11</v>
      </c>
      <c r="AG132" s="16">
        <f t="shared" si="34"/>
        <v>7.666666666666667</v>
      </c>
      <c r="AH132" s="166">
        <v>3</v>
      </c>
      <c r="AI132" s="166">
        <v>12.5</v>
      </c>
      <c r="AJ132" s="16">
        <f t="shared" si="35"/>
        <v>6.166666666666667</v>
      </c>
      <c r="AK132" s="166">
        <v>11.5</v>
      </c>
      <c r="AL132" s="166">
        <v>7.5</v>
      </c>
      <c r="AM132" s="16">
        <f t="shared" si="24"/>
        <v>10.166666666666666</v>
      </c>
      <c r="AN132" s="166">
        <v>4.5</v>
      </c>
      <c r="AO132" s="16">
        <f t="shared" si="25"/>
        <v>4.5</v>
      </c>
      <c r="AP132" s="166">
        <v>8.5</v>
      </c>
      <c r="AQ132" s="16">
        <f t="shared" si="26"/>
        <v>8.5</v>
      </c>
      <c r="AR132" s="166">
        <v>3.5</v>
      </c>
      <c r="AS132" s="16">
        <f t="shared" si="27"/>
        <v>3.5</v>
      </c>
      <c r="AT132" s="166">
        <v>10</v>
      </c>
      <c r="AU132" s="16">
        <f t="shared" si="28"/>
        <v>10</v>
      </c>
      <c r="AV132" s="166">
        <v>2.5</v>
      </c>
      <c r="AW132" s="16">
        <f t="shared" si="29"/>
        <v>2.5</v>
      </c>
      <c r="AX132" s="166">
        <v>3.5</v>
      </c>
      <c r="AY132" s="133">
        <f t="shared" si="30"/>
        <v>3.5</v>
      </c>
    </row>
    <row r="133" spans="1:51" ht="18" customHeight="1">
      <c r="A133" s="287"/>
      <c r="B133" s="149">
        <v>118</v>
      </c>
      <c r="C133" s="234" t="s">
        <v>856</v>
      </c>
      <c r="D133" s="234" t="s">
        <v>857</v>
      </c>
      <c r="E133" s="234" t="s">
        <v>64</v>
      </c>
      <c r="F133" s="234" t="s">
        <v>858</v>
      </c>
      <c r="G133" s="234" t="s">
        <v>859</v>
      </c>
      <c r="H133" s="240" t="s">
        <v>508</v>
      </c>
      <c r="I133" s="14">
        <v>10.5</v>
      </c>
      <c r="J133" s="14">
        <v>11.5</v>
      </c>
      <c r="K133" s="16">
        <f t="shared" si="31"/>
        <v>10.833333333333334</v>
      </c>
      <c r="L133" s="166">
        <v>15</v>
      </c>
      <c r="M133" s="166">
        <v>10.5</v>
      </c>
      <c r="N133" s="16">
        <f t="shared" si="32"/>
        <v>13.5</v>
      </c>
      <c r="O133" s="166">
        <v>13.5</v>
      </c>
      <c r="P133" s="166">
        <v>13.5</v>
      </c>
      <c r="Q133" s="16">
        <f t="shared" si="33"/>
        <v>13.5</v>
      </c>
      <c r="R133" s="166">
        <v>10</v>
      </c>
      <c r="S133" s="16">
        <f t="shared" si="18"/>
        <v>10</v>
      </c>
      <c r="T133" s="166">
        <v>13</v>
      </c>
      <c r="U133" s="16">
        <f t="shared" si="19"/>
        <v>13</v>
      </c>
      <c r="V133" s="166">
        <v>12</v>
      </c>
      <c r="W133" s="16">
        <f t="shared" si="20"/>
        <v>12</v>
      </c>
      <c r="X133" s="166">
        <v>5</v>
      </c>
      <c r="Y133" s="16">
        <f t="shared" si="21"/>
        <v>5</v>
      </c>
      <c r="Z133" s="166">
        <v>13.5</v>
      </c>
      <c r="AA133" s="16">
        <f t="shared" si="22"/>
        <v>13.5</v>
      </c>
      <c r="AB133" s="166">
        <v>11</v>
      </c>
      <c r="AC133" s="16">
        <f t="shared" si="23"/>
        <v>11</v>
      </c>
      <c r="AD133" s="132"/>
      <c r="AE133" s="166">
        <v>12</v>
      </c>
      <c r="AF133" s="166">
        <v>11</v>
      </c>
      <c r="AG133" s="16">
        <f t="shared" si="34"/>
        <v>11.666666666666666</v>
      </c>
      <c r="AH133" s="166">
        <v>16</v>
      </c>
      <c r="AI133" s="166">
        <v>14</v>
      </c>
      <c r="AJ133" s="16">
        <f t="shared" si="35"/>
        <v>15.333333333333334</v>
      </c>
      <c r="AK133" s="166">
        <v>11</v>
      </c>
      <c r="AL133" s="166">
        <v>12</v>
      </c>
      <c r="AM133" s="16">
        <f t="shared" si="24"/>
        <v>11.333333333333334</v>
      </c>
      <c r="AN133" s="166">
        <v>8.5</v>
      </c>
      <c r="AO133" s="16">
        <f t="shared" si="25"/>
        <v>8.5</v>
      </c>
      <c r="AP133" s="166">
        <v>12</v>
      </c>
      <c r="AQ133" s="16">
        <f t="shared" si="26"/>
        <v>12</v>
      </c>
      <c r="AR133" s="166">
        <v>10.5</v>
      </c>
      <c r="AS133" s="16">
        <f t="shared" si="27"/>
        <v>10.5</v>
      </c>
      <c r="AT133" s="166">
        <v>15.5</v>
      </c>
      <c r="AU133" s="16">
        <f t="shared" si="28"/>
        <v>15.5</v>
      </c>
      <c r="AV133" s="166">
        <v>15</v>
      </c>
      <c r="AW133" s="16">
        <f t="shared" si="29"/>
        <v>15</v>
      </c>
      <c r="AX133" s="166">
        <v>12</v>
      </c>
      <c r="AY133" s="133">
        <f t="shared" si="30"/>
        <v>12</v>
      </c>
    </row>
    <row r="134" spans="1:51" ht="18" customHeight="1">
      <c r="A134" s="287"/>
      <c r="B134" s="149">
        <v>119</v>
      </c>
      <c r="C134" s="234" t="s">
        <v>860</v>
      </c>
      <c r="D134" s="234" t="s">
        <v>861</v>
      </c>
      <c r="E134" s="234" t="s">
        <v>862</v>
      </c>
      <c r="F134" s="234" t="s">
        <v>863</v>
      </c>
      <c r="G134" s="234" t="s">
        <v>15</v>
      </c>
      <c r="H134" s="240" t="s">
        <v>508</v>
      </c>
      <c r="I134" s="14">
        <v>10</v>
      </c>
      <c r="J134" s="14">
        <v>10</v>
      </c>
      <c r="K134" s="16">
        <f t="shared" si="31"/>
        <v>10</v>
      </c>
      <c r="L134" s="166">
        <v>2.5</v>
      </c>
      <c r="M134" s="166">
        <v>3</v>
      </c>
      <c r="N134" s="16">
        <f t="shared" si="32"/>
        <v>2.6666666666666665</v>
      </c>
      <c r="O134" s="166">
        <v>3.25</v>
      </c>
      <c r="P134" s="166">
        <v>11.5</v>
      </c>
      <c r="Q134" s="16">
        <f t="shared" si="33"/>
        <v>6</v>
      </c>
      <c r="R134" s="166">
        <v>7</v>
      </c>
      <c r="S134" s="16">
        <f t="shared" si="18"/>
        <v>7</v>
      </c>
      <c r="T134" s="166">
        <v>5</v>
      </c>
      <c r="U134" s="16">
        <f t="shared" si="19"/>
        <v>5</v>
      </c>
      <c r="V134" s="166">
        <v>6</v>
      </c>
      <c r="W134" s="16">
        <f t="shared" si="20"/>
        <v>6</v>
      </c>
      <c r="X134" s="166">
        <v>4</v>
      </c>
      <c r="Y134" s="16">
        <f t="shared" si="21"/>
        <v>4</v>
      </c>
      <c r="Z134" s="166">
        <v>5</v>
      </c>
      <c r="AA134" s="16">
        <f t="shared" si="22"/>
        <v>5</v>
      </c>
      <c r="AB134" s="166">
        <v>10</v>
      </c>
      <c r="AC134" s="16">
        <f t="shared" si="23"/>
        <v>10</v>
      </c>
      <c r="AD134" s="132"/>
      <c r="AE134" s="166">
        <v>5</v>
      </c>
      <c r="AF134" s="166">
        <v>10.5</v>
      </c>
      <c r="AG134" s="16">
        <f t="shared" si="34"/>
        <v>6.833333333333333</v>
      </c>
      <c r="AH134" s="166">
        <v>4</v>
      </c>
      <c r="AI134" s="166">
        <v>10</v>
      </c>
      <c r="AJ134" s="16">
        <f t="shared" si="35"/>
        <v>6</v>
      </c>
      <c r="AK134" s="166">
        <v>8</v>
      </c>
      <c r="AL134" s="166">
        <v>6.5</v>
      </c>
      <c r="AM134" s="16">
        <f t="shared" si="24"/>
        <v>7.5</v>
      </c>
      <c r="AN134" s="166">
        <v>10</v>
      </c>
      <c r="AO134" s="16">
        <f t="shared" si="25"/>
        <v>10</v>
      </c>
      <c r="AP134" s="166">
        <v>1.5</v>
      </c>
      <c r="AQ134" s="16">
        <f t="shared" si="26"/>
        <v>1.5</v>
      </c>
      <c r="AR134" s="166">
        <v>2</v>
      </c>
      <c r="AS134" s="16">
        <f t="shared" si="27"/>
        <v>2</v>
      </c>
      <c r="AT134" s="166">
        <v>6</v>
      </c>
      <c r="AU134" s="16">
        <f t="shared" si="28"/>
        <v>6</v>
      </c>
      <c r="AV134" s="166">
        <v>5</v>
      </c>
      <c r="AW134" s="16">
        <f t="shared" si="29"/>
        <v>5</v>
      </c>
      <c r="AX134" s="166">
        <v>5.5</v>
      </c>
      <c r="AY134" s="133">
        <f t="shared" si="30"/>
        <v>5.5</v>
      </c>
    </row>
    <row r="135" spans="1:51" ht="18" customHeight="1">
      <c r="A135" s="287"/>
      <c r="B135" s="149">
        <v>120</v>
      </c>
      <c r="C135" s="234" t="s">
        <v>864</v>
      </c>
      <c r="D135" s="234" t="s">
        <v>865</v>
      </c>
      <c r="E135" s="234" t="s">
        <v>866</v>
      </c>
      <c r="F135" s="234" t="s">
        <v>867</v>
      </c>
      <c r="G135" s="234" t="s">
        <v>8</v>
      </c>
      <c r="H135" s="240" t="s">
        <v>508</v>
      </c>
      <c r="I135" s="14">
        <v>10.5</v>
      </c>
      <c r="J135" s="14">
        <v>10.5</v>
      </c>
      <c r="K135" s="16">
        <f t="shared" si="31"/>
        <v>10.5</v>
      </c>
      <c r="L135" s="166">
        <v>1</v>
      </c>
      <c r="M135" s="166">
        <v>10</v>
      </c>
      <c r="N135" s="16">
        <f t="shared" si="32"/>
        <v>4</v>
      </c>
      <c r="O135" s="166">
        <v>2</v>
      </c>
      <c r="P135" s="166">
        <v>11.5</v>
      </c>
      <c r="Q135" s="16">
        <f t="shared" si="33"/>
        <v>5.166666666666667</v>
      </c>
      <c r="R135" s="166">
        <v>5</v>
      </c>
      <c r="S135" s="16">
        <f t="shared" si="18"/>
        <v>5</v>
      </c>
      <c r="T135" s="166">
        <v>7</v>
      </c>
      <c r="U135" s="16">
        <f t="shared" si="19"/>
        <v>7</v>
      </c>
      <c r="V135" s="166">
        <v>3.5</v>
      </c>
      <c r="W135" s="16">
        <f t="shared" si="20"/>
        <v>3.5</v>
      </c>
      <c r="X135" s="166">
        <v>1</v>
      </c>
      <c r="Y135" s="16">
        <f t="shared" si="21"/>
        <v>1</v>
      </c>
      <c r="Z135" s="166">
        <v>9</v>
      </c>
      <c r="AA135" s="16">
        <f t="shared" si="22"/>
        <v>9</v>
      </c>
      <c r="AB135" s="166">
        <v>2.5</v>
      </c>
      <c r="AC135" s="16">
        <f t="shared" si="23"/>
        <v>2.5</v>
      </c>
      <c r="AD135" s="132"/>
      <c r="AE135" s="166">
        <v>7</v>
      </c>
      <c r="AF135" s="166">
        <v>10</v>
      </c>
      <c r="AG135" s="16">
        <f t="shared" si="34"/>
        <v>8</v>
      </c>
      <c r="AH135" s="166">
        <v>0</v>
      </c>
      <c r="AI135" s="166">
        <v>12</v>
      </c>
      <c r="AJ135" s="16">
        <f t="shared" si="35"/>
        <v>4</v>
      </c>
      <c r="AK135" s="166">
        <v>5.5</v>
      </c>
      <c r="AL135" s="166">
        <v>8</v>
      </c>
      <c r="AM135" s="16">
        <f t="shared" si="24"/>
        <v>6.333333333333333</v>
      </c>
      <c r="AN135" s="166">
        <v>6</v>
      </c>
      <c r="AO135" s="16">
        <f t="shared" si="25"/>
        <v>6</v>
      </c>
      <c r="AP135" s="166">
        <v>9.5</v>
      </c>
      <c r="AQ135" s="16">
        <f t="shared" si="26"/>
        <v>9.5</v>
      </c>
      <c r="AR135" s="166">
        <v>5</v>
      </c>
      <c r="AS135" s="16">
        <f t="shared" si="27"/>
        <v>5</v>
      </c>
      <c r="AT135" s="166">
        <v>7.5</v>
      </c>
      <c r="AU135" s="16">
        <f t="shared" si="28"/>
        <v>7.5</v>
      </c>
      <c r="AV135" s="166">
        <v>4</v>
      </c>
      <c r="AW135" s="16">
        <f t="shared" si="29"/>
        <v>4</v>
      </c>
      <c r="AX135" s="166">
        <v>7.5</v>
      </c>
      <c r="AY135" s="133">
        <f t="shared" si="30"/>
        <v>7.5</v>
      </c>
    </row>
    <row r="136" spans="1:51" ht="18" customHeight="1">
      <c r="A136" s="287"/>
      <c r="B136" s="149">
        <v>121</v>
      </c>
      <c r="C136" s="234" t="s">
        <v>868</v>
      </c>
      <c r="D136" s="234" t="s">
        <v>869</v>
      </c>
      <c r="E136" s="234" t="s">
        <v>870</v>
      </c>
      <c r="F136" s="234" t="s">
        <v>871</v>
      </c>
      <c r="G136" s="234" t="s">
        <v>872</v>
      </c>
      <c r="H136" s="240" t="s">
        <v>508</v>
      </c>
      <c r="I136" s="14">
        <v>13.5</v>
      </c>
      <c r="J136" s="14">
        <v>10.5</v>
      </c>
      <c r="K136" s="16">
        <f t="shared" si="31"/>
        <v>12.5</v>
      </c>
      <c r="L136" s="166">
        <v>1.5</v>
      </c>
      <c r="M136" s="166">
        <v>10.5</v>
      </c>
      <c r="N136" s="16">
        <f t="shared" si="32"/>
        <v>4.5</v>
      </c>
      <c r="O136" s="166">
        <v>3.75</v>
      </c>
      <c r="P136" s="166">
        <v>11</v>
      </c>
      <c r="Q136" s="16">
        <f t="shared" si="33"/>
        <v>6.166666666666667</v>
      </c>
      <c r="R136" s="166">
        <v>10.5</v>
      </c>
      <c r="S136" s="16">
        <f t="shared" si="18"/>
        <v>10.5</v>
      </c>
      <c r="T136" s="166">
        <v>6.5</v>
      </c>
      <c r="U136" s="16">
        <f t="shared" si="19"/>
        <v>6.5</v>
      </c>
      <c r="V136" s="166">
        <v>7</v>
      </c>
      <c r="W136" s="16">
        <f t="shared" si="20"/>
        <v>7</v>
      </c>
      <c r="X136" s="166">
        <v>7.5</v>
      </c>
      <c r="Y136" s="16">
        <f t="shared" si="21"/>
        <v>7.5</v>
      </c>
      <c r="Z136" s="166">
        <v>8</v>
      </c>
      <c r="AA136" s="16">
        <f t="shared" si="22"/>
        <v>8</v>
      </c>
      <c r="AB136" s="166">
        <v>10</v>
      </c>
      <c r="AC136" s="16">
        <f t="shared" si="23"/>
        <v>10</v>
      </c>
      <c r="AD136" s="132"/>
      <c r="AE136" s="166">
        <v>8.5</v>
      </c>
      <c r="AF136" s="166">
        <v>10.5</v>
      </c>
      <c r="AG136" s="16">
        <f t="shared" si="34"/>
        <v>9.1666666666666661</v>
      </c>
      <c r="AH136" s="166">
        <v>14</v>
      </c>
      <c r="AI136" s="166">
        <v>13.5</v>
      </c>
      <c r="AJ136" s="16">
        <f t="shared" si="35"/>
        <v>13.833333333333334</v>
      </c>
      <c r="AK136" s="166">
        <v>10</v>
      </c>
      <c r="AL136" s="166">
        <v>10</v>
      </c>
      <c r="AM136" s="16">
        <f t="shared" si="24"/>
        <v>10</v>
      </c>
      <c r="AN136" s="166">
        <v>6</v>
      </c>
      <c r="AO136" s="16">
        <f t="shared" si="25"/>
        <v>6</v>
      </c>
      <c r="AP136" s="166">
        <v>10</v>
      </c>
      <c r="AQ136" s="16">
        <f t="shared" si="26"/>
        <v>10</v>
      </c>
      <c r="AR136" s="166">
        <v>8.5</v>
      </c>
      <c r="AS136" s="16">
        <f t="shared" si="27"/>
        <v>8.5</v>
      </c>
      <c r="AT136" s="166">
        <v>12</v>
      </c>
      <c r="AU136" s="16">
        <f t="shared" si="28"/>
        <v>12</v>
      </c>
      <c r="AV136" s="166">
        <v>7.5</v>
      </c>
      <c r="AW136" s="16">
        <f t="shared" si="29"/>
        <v>7.5</v>
      </c>
      <c r="AX136" s="166">
        <v>11</v>
      </c>
      <c r="AY136" s="133">
        <f t="shared" si="30"/>
        <v>11</v>
      </c>
    </row>
    <row r="137" spans="1:51" ht="18" customHeight="1">
      <c r="A137" s="287"/>
      <c r="B137" s="149">
        <v>122</v>
      </c>
      <c r="C137" s="234" t="s">
        <v>388</v>
      </c>
      <c r="D137" s="234" t="s">
        <v>389</v>
      </c>
      <c r="E137" s="234" t="s">
        <v>240</v>
      </c>
      <c r="F137" s="234" t="s">
        <v>305</v>
      </c>
      <c r="G137" s="234" t="s">
        <v>561</v>
      </c>
      <c r="H137" s="240" t="s">
        <v>508</v>
      </c>
      <c r="I137" s="14">
        <v>13</v>
      </c>
      <c r="J137" s="14">
        <v>13.5</v>
      </c>
      <c r="K137" s="16">
        <f t="shared" si="31"/>
        <v>13.166666666666666</v>
      </c>
      <c r="L137" s="166">
        <v>13.5</v>
      </c>
      <c r="M137" s="166">
        <v>11</v>
      </c>
      <c r="N137" s="16">
        <f t="shared" si="32"/>
        <v>12.666666666666666</v>
      </c>
      <c r="O137" s="166">
        <v>0.5</v>
      </c>
      <c r="P137" s="166">
        <v>12.5</v>
      </c>
      <c r="Q137" s="16">
        <f t="shared" si="33"/>
        <v>4.5</v>
      </c>
      <c r="R137" s="166">
        <v>6</v>
      </c>
      <c r="S137" s="16">
        <f t="shared" si="18"/>
        <v>6</v>
      </c>
      <c r="T137" s="166">
        <v>10</v>
      </c>
      <c r="U137" s="16">
        <f t="shared" si="19"/>
        <v>10</v>
      </c>
      <c r="V137" s="166">
        <v>8.5</v>
      </c>
      <c r="W137" s="16">
        <f t="shared" si="20"/>
        <v>8.5</v>
      </c>
      <c r="X137" s="166">
        <v>10</v>
      </c>
      <c r="Y137" s="16">
        <f t="shared" si="21"/>
        <v>10</v>
      </c>
      <c r="Z137" s="166">
        <v>10</v>
      </c>
      <c r="AA137" s="16">
        <f t="shared" si="22"/>
        <v>10</v>
      </c>
      <c r="AB137" s="166">
        <v>10.5</v>
      </c>
      <c r="AC137" s="16">
        <f t="shared" si="23"/>
        <v>10.5</v>
      </c>
      <c r="AD137" s="132"/>
      <c r="AE137" s="166">
        <v>10</v>
      </c>
      <c r="AF137" s="166">
        <v>10</v>
      </c>
      <c r="AG137" s="16">
        <f t="shared" si="34"/>
        <v>10</v>
      </c>
      <c r="AH137" s="166">
        <v>5.5</v>
      </c>
      <c r="AI137" s="166">
        <v>10.5</v>
      </c>
      <c r="AJ137" s="16">
        <f t="shared" si="35"/>
        <v>7.166666666666667</v>
      </c>
      <c r="AK137" s="166">
        <v>14</v>
      </c>
      <c r="AL137" s="166">
        <v>14</v>
      </c>
      <c r="AM137" s="16">
        <f t="shared" si="24"/>
        <v>14</v>
      </c>
      <c r="AN137" s="166">
        <v>6</v>
      </c>
      <c r="AO137" s="16">
        <f t="shared" si="25"/>
        <v>6</v>
      </c>
      <c r="AP137" s="166">
        <v>8.5</v>
      </c>
      <c r="AQ137" s="16">
        <f t="shared" si="26"/>
        <v>8.5</v>
      </c>
      <c r="AR137" s="166">
        <v>11.5</v>
      </c>
      <c r="AS137" s="16">
        <f t="shared" si="27"/>
        <v>11.5</v>
      </c>
      <c r="AT137" s="166">
        <v>10.5</v>
      </c>
      <c r="AU137" s="16">
        <f t="shared" si="28"/>
        <v>10.5</v>
      </c>
      <c r="AV137" s="166">
        <v>7.5</v>
      </c>
      <c r="AW137" s="16">
        <f t="shared" si="29"/>
        <v>7.5</v>
      </c>
      <c r="AX137" s="166">
        <v>10</v>
      </c>
      <c r="AY137" s="133">
        <f t="shared" si="30"/>
        <v>10</v>
      </c>
    </row>
    <row r="138" spans="1:51" ht="18" customHeight="1">
      <c r="A138" s="287"/>
      <c r="B138" s="149">
        <v>123</v>
      </c>
      <c r="C138" s="234" t="s">
        <v>391</v>
      </c>
      <c r="D138" s="234" t="s">
        <v>390</v>
      </c>
      <c r="E138" s="234" t="s">
        <v>393</v>
      </c>
      <c r="F138" s="234" t="s">
        <v>392</v>
      </c>
      <c r="G138" s="234" t="s">
        <v>32</v>
      </c>
      <c r="H138" s="240" t="s">
        <v>508</v>
      </c>
      <c r="I138" s="14">
        <v>10.83</v>
      </c>
      <c r="J138" s="14">
        <v>10.83</v>
      </c>
      <c r="K138" s="16">
        <f t="shared" si="31"/>
        <v>10.83</v>
      </c>
      <c r="L138" s="166">
        <v>9.33</v>
      </c>
      <c r="M138" s="166">
        <v>9.33</v>
      </c>
      <c r="N138" s="16">
        <f t="shared" si="32"/>
        <v>9.33</v>
      </c>
      <c r="O138" s="166">
        <v>10</v>
      </c>
      <c r="P138" s="166">
        <v>10</v>
      </c>
      <c r="Q138" s="16">
        <f t="shared" si="33"/>
        <v>10</v>
      </c>
      <c r="R138" s="166">
        <v>10</v>
      </c>
      <c r="S138" s="16">
        <f t="shared" si="18"/>
        <v>10</v>
      </c>
      <c r="T138" s="166">
        <v>11</v>
      </c>
      <c r="U138" s="16">
        <f t="shared" si="19"/>
        <v>11</v>
      </c>
      <c r="V138" s="166">
        <v>7.5</v>
      </c>
      <c r="W138" s="16">
        <f t="shared" si="20"/>
        <v>7.5</v>
      </c>
      <c r="X138" s="166">
        <v>3</v>
      </c>
      <c r="Y138" s="16">
        <f t="shared" si="21"/>
        <v>3</v>
      </c>
      <c r="Z138" s="166">
        <v>9</v>
      </c>
      <c r="AA138" s="16">
        <f t="shared" si="22"/>
        <v>9</v>
      </c>
      <c r="AB138" s="166">
        <v>6.5</v>
      </c>
      <c r="AC138" s="16">
        <f t="shared" si="23"/>
        <v>6.5</v>
      </c>
      <c r="AD138" s="132"/>
      <c r="AE138" s="166">
        <v>10.17</v>
      </c>
      <c r="AF138" s="166">
        <v>10.17</v>
      </c>
      <c r="AG138" s="16">
        <f t="shared" si="34"/>
        <v>10.17</v>
      </c>
      <c r="AH138" s="166">
        <v>13.33</v>
      </c>
      <c r="AI138" s="166">
        <v>13.33</v>
      </c>
      <c r="AJ138" s="16">
        <f t="shared" si="35"/>
        <v>13.33</v>
      </c>
      <c r="AK138" s="166">
        <v>11.67</v>
      </c>
      <c r="AL138" s="166">
        <v>11.67</v>
      </c>
      <c r="AM138" s="16">
        <f t="shared" si="24"/>
        <v>11.67</v>
      </c>
      <c r="AN138" s="166">
        <v>10</v>
      </c>
      <c r="AO138" s="16">
        <f t="shared" si="25"/>
        <v>10</v>
      </c>
      <c r="AP138" s="166">
        <v>5.5</v>
      </c>
      <c r="AQ138" s="16">
        <f t="shared" si="26"/>
        <v>5.5</v>
      </c>
      <c r="AR138" s="166">
        <v>11.5</v>
      </c>
      <c r="AS138" s="16">
        <f t="shared" si="27"/>
        <v>11.5</v>
      </c>
      <c r="AT138" s="166">
        <v>8.5</v>
      </c>
      <c r="AU138" s="16">
        <f t="shared" si="28"/>
        <v>8.5</v>
      </c>
      <c r="AV138" s="166">
        <v>12</v>
      </c>
      <c r="AW138" s="16">
        <f t="shared" si="29"/>
        <v>12</v>
      </c>
      <c r="AX138" s="166">
        <v>7.5</v>
      </c>
      <c r="AY138" s="133">
        <f t="shared" si="30"/>
        <v>7.5</v>
      </c>
    </row>
    <row r="139" spans="1:51" ht="18" customHeight="1">
      <c r="A139" s="287"/>
      <c r="B139" s="149">
        <v>124</v>
      </c>
      <c r="C139" s="234" t="s">
        <v>873</v>
      </c>
      <c r="D139" s="234" t="s">
        <v>874</v>
      </c>
      <c r="E139" s="234" t="s">
        <v>875</v>
      </c>
      <c r="F139" s="234" t="s">
        <v>876</v>
      </c>
      <c r="G139" s="234" t="s">
        <v>23</v>
      </c>
      <c r="H139" s="240" t="s">
        <v>508</v>
      </c>
      <c r="I139" s="14">
        <v>8</v>
      </c>
      <c r="J139" s="14">
        <v>11</v>
      </c>
      <c r="K139" s="16">
        <f t="shared" si="31"/>
        <v>9</v>
      </c>
      <c r="L139" s="166">
        <v>17</v>
      </c>
      <c r="M139" s="166">
        <v>10</v>
      </c>
      <c r="N139" s="16">
        <f t="shared" si="32"/>
        <v>14.666666666666666</v>
      </c>
      <c r="O139" s="166">
        <v>8.75</v>
      </c>
      <c r="P139" s="166">
        <v>11.5</v>
      </c>
      <c r="Q139" s="16">
        <f t="shared" si="33"/>
        <v>9.6666666666666661</v>
      </c>
      <c r="R139" s="166">
        <v>14.5</v>
      </c>
      <c r="S139" s="16">
        <f t="shared" si="18"/>
        <v>14.5</v>
      </c>
      <c r="T139" s="166">
        <v>12.5</v>
      </c>
      <c r="U139" s="16">
        <f t="shared" si="19"/>
        <v>12.5</v>
      </c>
      <c r="V139" s="166">
        <v>14.5</v>
      </c>
      <c r="W139" s="16">
        <f t="shared" si="20"/>
        <v>14.5</v>
      </c>
      <c r="X139" s="166">
        <v>10</v>
      </c>
      <c r="Y139" s="16">
        <f t="shared" si="21"/>
        <v>10</v>
      </c>
      <c r="Z139" s="166">
        <v>8.5</v>
      </c>
      <c r="AA139" s="16">
        <f t="shared" si="22"/>
        <v>8.5</v>
      </c>
      <c r="AB139" s="166">
        <v>12</v>
      </c>
      <c r="AC139" s="16">
        <f t="shared" si="23"/>
        <v>12</v>
      </c>
      <c r="AD139" s="132"/>
      <c r="AE139" s="166">
        <v>11</v>
      </c>
      <c r="AF139" s="166">
        <v>11</v>
      </c>
      <c r="AG139" s="16">
        <f t="shared" si="34"/>
        <v>11</v>
      </c>
      <c r="AH139" s="166">
        <v>14.5</v>
      </c>
      <c r="AI139" s="166">
        <v>11</v>
      </c>
      <c r="AJ139" s="16">
        <f t="shared" si="35"/>
        <v>13.333333333333334</v>
      </c>
      <c r="AK139" s="166">
        <v>12.5</v>
      </c>
      <c r="AL139" s="166">
        <v>9.5</v>
      </c>
      <c r="AM139" s="16">
        <f t="shared" si="24"/>
        <v>11.5</v>
      </c>
      <c r="AN139" s="166">
        <v>10</v>
      </c>
      <c r="AO139" s="16">
        <f t="shared" si="25"/>
        <v>10</v>
      </c>
      <c r="AP139" s="166">
        <v>12</v>
      </c>
      <c r="AQ139" s="16">
        <f t="shared" si="26"/>
        <v>12</v>
      </c>
      <c r="AR139" s="166">
        <v>8.5</v>
      </c>
      <c r="AS139" s="16">
        <f t="shared" si="27"/>
        <v>8.5</v>
      </c>
      <c r="AT139" s="166">
        <v>13.5</v>
      </c>
      <c r="AU139" s="16">
        <f t="shared" si="28"/>
        <v>13.5</v>
      </c>
      <c r="AV139" s="166">
        <v>10</v>
      </c>
      <c r="AW139" s="16">
        <f t="shared" si="29"/>
        <v>10</v>
      </c>
      <c r="AX139" s="166">
        <v>9.5</v>
      </c>
      <c r="AY139" s="133">
        <f t="shared" si="30"/>
        <v>9.5</v>
      </c>
    </row>
    <row r="140" spans="1:51" ht="18" customHeight="1">
      <c r="A140" s="287"/>
      <c r="B140" s="149">
        <v>125</v>
      </c>
      <c r="C140" s="234" t="s">
        <v>877</v>
      </c>
      <c r="D140" s="234" t="s">
        <v>878</v>
      </c>
      <c r="E140" s="234" t="s">
        <v>614</v>
      </c>
      <c r="F140" s="234" t="s">
        <v>879</v>
      </c>
      <c r="G140" s="234" t="s">
        <v>5</v>
      </c>
      <c r="H140" s="240" t="s">
        <v>508</v>
      </c>
      <c r="I140" s="14">
        <v>9</v>
      </c>
      <c r="J140" s="14">
        <v>14</v>
      </c>
      <c r="K140" s="16">
        <f t="shared" si="31"/>
        <v>10.666666666666666</v>
      </c>
      <c r="L140" s="166">
        <v>12</v>
      </c>
      <c r="M140" s="166">
        <v>12</v>
      </c>
      <c r="N140" s="16">
        <f t="shared" si="32"/>
        <v>12</v>
      </c>
      <c r="O140" s="166">
        <v>8</v>
      </c>
      <c r="P140" s="166">
        <v>14.5</v>
      </c>
      <c r="Q140" s="16">
        <f t="shared" si="33"/>
        <v>10.166666666666666</v>
      </c>
      <c r="R140" s="166">
        <v>11</v>
      </c>
      <c r="S140" s="16">
        <f t="shared" si="18"/>
        <v>11</v>
      </c>
      <c r="T140" s="166">
        <v>12</v>
      </c>
      <c r="U140" s="16">
        <f t="shared" si="19"/>
        <v>12</v>
      </c>
      <c r="V140" s="166">
        <v>7</v>
      </c>
      <c r="W140" s="16">
        <f t="shared" si="20"/>
        <v>7</v>
      </c>
      <c r="X140" s="166">
        <v>3.5</v>
      </c>
      <c r="Y140" s="16">
        <f t="shared" si="21"/>
        <v>3.5</v>
      </c>
      <c r="Z140" s="166">
        <v>15.5</v>
      </c>
      <c r="AA140" s="16">
        <f t="shared" si="22"/>
        <v>15.5</v>
      </c>
      <c r="AB140" s="166">
        <v>7</v>
      </c>
      <c r="AC140" s="16">
        <f t="shared" si="23"/>
        <v>7</v>
      </c>
      <c r="AD140" s="132"/>
      <c r="AE140" s="166">
        <v>10</v>
      </c>
      <c r="AF140" s="166">
        <v>10.5</v>
      </c>
      <c r="AG140" s="16">
        <f t="shared" si="34"/>
        <v>10.166666666666666</v>
      </c>
      <c r="AH140" s="166">
        <v>13.5</v>
      </c>
      <c r="AI140" s="166">
        <v>14</v>
      </c>
      <c r="AJ140" s="16">
        <f t="shared" si="35"/>
        <v>13.666666666666666</v>
      </c>
      <c r="AK140" s="166">
        <v>14</v>
      </c>
      <c r="AL140" s="166">
        <v>13</v>
      </c>
      <c r="AM140" s="16">
        <f t="shared" si="24"/>
        <v>13.666666666666666</v>
      </c>
      <c r="AN140" s="166">
        <v>7.5</v>
      </c>
      <c r="AO140" s="16">
        <f t="shared" si="25"/>
        <v>7.5</v>
      </c>
      <c r="AP140" s="166">
        <v>8</v>
      </c>
      <c r="AQ140" s="16">
        <f t="shared" si="26"/>
        <v>8</v>
      </c>
      <c r="AR140" s="166">
        <v>8</v>
      </c>
      <c r="AS140" s="16">
        <f t="shared" si="27"/>
        <v>8</v>
      </c>
      <c r="AT140" s="166">
        <v>13</v>
      </c>
      <c r="AU140" s="16">
        <f t="shared" si="28"/>
        <v>13</v>
      </c>
      <c r="AV140" s="166">
        <v>10.5</v>
      </c>
      <c r="AW140" s="16">
        <f t="shared" si="29"/>
        <v>10.5</v>
      </c>
      <c r="AX140" s="166">
        <v>10</v>
      </c>
      <c r="AY140" s="133">
        <f t="shared" si="30"/>
        <v>10</v>
      </c>
    </row>
    <row r="141" spans="1:51" ht="18" customHeight="1">
      <c r="A141" s="287"/>
      <c r="B141" s="149">
        <v>126</v>
      </c>
      <c r="C141" s="234" t="s">
        <v>394</v>
      </c>
      <c r="D141" s="234" t="s">
        <v>396</v>
      </c>
      <c r="E141" s="234" t="s">
        <v>57</v>
      </c>
      <c r="F141" s="234" t="s">
        <v>395</v>
      </c>
      <c r="G141" s="234" t="s">
        <v>5</v>
      </c>
      <c r="H141" s="240" t="s">
        <v>508</v>
      </c>
      <c r="I141" s="14">
        <v>10</v>
      </c>
      <c r="J141" s="14">
        <v>12</v>
      </c>
      <c r="K141" s="16">
        <f t="shared" si="31"/>
        <v>10.666666666666666</v>
      </c>
      <c r="L141" s="166">
        <v>8.5</v>
      </c>
      <c r="M141" s="166">
        <v>11</v>
      </c>
      <c r="N141" s="16">
        <f t="shared" si="32"/>
        <v>9.3333333333333339</v>
      </c>
      <c r="O141" s="166">
        <v>10.83</v>
      </c>
      <c r="P141" s="166">
        <v>10.83</v>
      </c>
      <c r="Q141" s="16">
        <f t="shared" si="33"/>
        <v>10.83</v>
      </c>
      <c r="R141" s="166">
        <v>13</v>
      </c>
      <c r="S141" s="16">
        <f t="shared" si="18"/>
        <v>13</v>
      </c>
      <c r="T141" s="166">
        <v>8</v>
      </c>
      <c r="U141" s="16">
        <f t="shared" si="19"/>
        <v>8</v>
      </c>
      <c r="V141" s="166">
        <v>11</v>
      </c>
      <c r="W141" s="16">
        <f t="shared" si="20"/>
        <v>11</v>
      </c>
      <c r="X141" s="166">
        <v>7</v>
      </c>
      <c r="Y141" s="16">
        <f t="shared" si="21"/>
        <v>7</v>
      </c>
      <c r="Z141" s="166">
        <v>9</v>
      </c>
      <c r="AA141" s="16">
        <f t="shared" si="22"/>
        <v>9</v>
      </c>
      <c r="AB141" s="166">
        <v>10</v>
      </c>
      <c r="AC141" s="16">
        <f t="shared" si="23"/>
        <v>10</v>
      </c>
      <c r="AD141" s="132"/>
      <c r="AE141" s="166">
        <v>11.5</v>
      </c>
      <c r="AF141" s="166">
        <v>11.5</v>
      </c>
      <c r="AG141" s="16">
        <f t="shared" si="34"/>
        <v>11.5</v>
      </c>
      <c r="AH141" s="166">
        <v>6</v>
      </c>
      <c r="AI141" s="166">
        <v>6</v>
      </c>
      <c r="AJ141" s="16">
        <f t="shared" si="35"/>
        <v>6</v>
      </c>
      <c r="AK141" s="166">
        <v>13.33</v>
      </c>
      <c r="AL141" s="166">
        <v>13.33</v>
      </c>
      <c r="AM141" s="16">
        <f t="shared" si="24"/>
        <v>13.33</v>
      </c>
      <c r="AN141" s="166">
        <v>10</v>
      </c>
      <c r="AO141" s="16">
        <f t="shared" si="25"/>
        <v>10</v>
      </c>
      <c r="AP141" s="166">
        <v>13</v>
      </c>
      <c r="AQ141" s="16">
        <f t="shared" si="26"/>
        <v>13</v>
      </c>
      <c r="AR141" s="166">
        <v>11.5</v>
      </c>
      <c r="AS141" s="16">
        <f t="shared" si="27"/>
        <v>11.5</v>
      </c>
      <c r="AT141" s="166">
        <v>12</v>
      </c>
      <c r="AU141" s="16">
        <f t="shared" si="28"/>
        <v>12</v>
      </c>
      <c r="AV141" s="166">
        <v>8.5</v>
      </c>
      <c r="AW141" s="16">
        <f t="shared" si="29"/>
        <v>8.5</v>
      </c>
      <c r="AX141" s="166">
        <v>10</v>
      </c>
      <c r="AY141" s="133">
        <f t="shared" si="30"/>
        <v>10</v>
      </c>
    </row>
    <row r="142" spans="1:51" ht="18" customHeight="1">
      <c r="A142" s="287"/>
      <c r="B142" s="149">
        <v>127</v>
      </c>
      <c r="C142" s="234" t="s">
        <v>880</v>
      </c>
      <c r="D142" s="234" t="s">
        <v>881</v>
      </c>
      <c r="E142" s="234" t="s">
        <v>882</v>
      </c>
      <c r="F142" s="234" t="s">
        <v>486</v>
      </c>
      <c r="G142" s="234" t="s">
        <v>883</v>
      </c>
      <c r="H142" s="240" t="s">
        <v>508</v>
      </c>
      <c r="I142" s="14">
        <v>4</v>
      </c>
      <c r="J142" s="14">
        <v>13</v>
      </c>
      <c r="K142" s="16">
        <f t="shared" si="31"/>
        <v>7</v>
      </c>
      <c r="L142" s="166">
        <v>1</v>
      </c>
      <c r="M142" s="166">
        <v>11.5</v>
      </c>
      <c r="N142" s="16">
        <f t="shared" si="32"/>
        <v>4.5</v>
      </c>
      <c r="O142" s="166">
        <v>0.5</v>
      </c>
      <c r="P142" s="166">
        <v>10.5</v>
      </c>
      <c r="Q142" s="16">
        <f t="shared" si="33"/>
        <v>3.8333333333333335</v>
      </c>
      <c r="R142" s="166">
        <v>6</v>
      </c>
      <c r="S142" s="16">
        <f t="shared" si="18"/>
        <v>6</v>
      </c>
      <c r="T142" s="166">
        <v>10</v>
      </c>
      <c r="U142" s="16">
        <f t="shared" si="19"/>
        <v>10</v>
      </c>
      <c r="V142" s="166">
        <v>6.5</v>
      </c>
      <c r="W142" s="16">
        <f t="shared" si="20"/>
        <v>6.5</v>
      </c>
      <c r="X142" s="166">
        <v>0</v>
      </c>
      <c r="Y142" s="16">
        <f t="shared" si="21"/>
        <v>0</v>
      </c>
      <c r="Z142" s="166">
        <v>5.5</v>
      </c>
      <c r="AA142" s="16">
        <f t="shared" si="22"/>
        <v>5.5</v>
      </c>
      <c r="AB142" s="166">
        <v>5.5</v>
      </c>
      <c r="AC142" s="16">
        <f t="shared" si="23"/>
        <v>5.5</v>
      </c>
      <c r="AD142" s="132"/>
      <c r="AE142" s="166">
        <v>5</v>
      </c>
      <c r="AF142" s="166">
        <v>10</v>
      </c>
      <c r="AG142" s="16">
        <f t="shared" si="34"/>
        <v>6.666666666666667</v>
      </c>
      <c r="AH142" s="166">
        <v>0</v>
      </c>
      <c r="AI142" s="166">
        <v>11</v>
      </c>
      <c r="AJ142" s="16">
        <f t="shared" si="35"/>
        <v>3.6666666666666665</v>
      </c>
      <c r="AK142" s="166">
        <v>12</v>
      </c>
      <c r="AL142" s="166">
        <v>10</v>
      </c>
      <c r="AM142" s="16">
        <f t="shared" si="24"/>
        <v>11.333333333333334</v>
      </c>
      <c r="AN142" s="166">
        <v>4.5</v>
      </c>
      <c r="AO142" s="16">
        <f t="shared" si="25"/>
        <v>4.5</v>
      </c>
      <c r="AP142" s="166">
        <v>2</v>
      </c>
      <c r="AQ142" s="16">
        <f t="shared" si="26"/>
        <v>2</v>
      </c>
      <c r="AR142" s="166">
        <v>6</v>
      </c>
      <c r="AS142" s="16">
        <f t="shared" si="27"/>
        <v>6</v>
      </c>
      <c r="AT142" s="166">
        <v>12.5</v>
      </c>
      <c r="AU142" s="16">
        <f t="shared" si="28"/>
        <v>12.5</v>
      </c>
      <c r="AV142" s="166">
        <v>1</v>
      </c>
      <c r="AW142" s="16">
        <f t="shared" si="29"/>
        <v>1</v>
      </c>
      <c r="AX142" s="166">
        <v>4</v>
      </c>
      <c r="AY142" s="133">
        <f t="shared" si="30"/>
        <v>4</v>
      </c>
    </row>
    <row r="143" spans="1:51" ht="18" customHeight="1">
      <c r="A143" s="287"/>
      <c r="B143" s="149">
        <v>128</v>
      </c>
      <c r="C143" s="234" t="s">
        <v>884</v>
      </c>
      <c r="D143" s="234" t="s">
        <v>885</v>
      </c>
      <c r="E143" s="234" t="s">
        <v>354</v>
      </c>
      <c r="F143" s="234" t="s">
        <v>886</v>
      </c>
      <c r="G143" s="234" t="s">
        <v>26</v>
      </c>
      <c r="H143" s="240" t="s">
        <v>508</v>
      </c>
      <c r="I143" s="14">
        <v>5</v>
      </c>
      <c r="J143" s="14">
        <v>13.5</v>
      </c>
      <c r="K143" s="16">
        <f t="shared" si="31"/>
        <v>7.833333333333333</v>
      </c>
      <c r="L143" s="166">
        <v>1</v>
      </c>
      <c r="M143" s="166">
        <v>11</v>
      </c>
      <c r="N143" s="16">
        <f t="shared" si="32"/>
        <v>4.333333333333333</v>
      </c>
      <c r="O143" s="166">
        <v>2</v>
      </c>
      <c r="P143" s="166">
        <v>10</v>
      </c>
      <c r="Q143" s="16">
        <f t="shared" si="33"/>
        <v>4.666666666666667</v>
      </c>
      <c r="R143" s="166">
        <v>7</v>
      </c>
      <c r="S143" s="16">
        <f t="shared" si="18"/>
        <v>7</v>
      </c>
      <c r="T143" s="166">
        <v>7</v>
      </c>
      <c r="U143" s="16">
        <f t="shared" si="19"/>
        <v>7</v>
      </c>
      <c r="V143" s="166">
        <v>6.5</v>
      </c>
      <c r="W143" s="16">
        <f t="shared" si="20"/>
        <v>6.5</v>
      </c>
      <c r="X143" s="166">
        <v>7</v>
      </c>
      <c r="Y143" s="16">
        <f t="shared" si="21"/>
        <v>7</v>
      </c>
      <c r="Z143" s="166">
        <v>7</v>
      </c>
      <c r="AA143" s="16">
        <f t="shared" si="22"/>
        <v>7</v>
      </c>
      <c r="AB143" s="166">
        <v>2</v>
      </c>
      <c r="AC143" s="16">
        <f t="shared" si="23"/>
        <v>2</v>
      </c>
      <c r="AD143" s="132"/>
      <c r="AE143" s="166">
        <v>5.5</v>
      </c>
      <c r="AF143" s="166">
        <v>10.5</v>
      </c>
      <c r="AG143" s="16">
        <f t="shared" si="34"/>
        <v>7.166666666666667</v>
      </c>
      <c r="AH143" s="166">
        <v>2</v>
      </c>
      <c r="AI143" s="166">
        <v>12.5</v>
      </c>
      <c r="AJ143" s="16">
        <f t="shared" si="35"/>
        <v>5.5</v>
      </c>
      <c r="AK143" s="166">
        <v>10.5</v>
      </c>
      <c r="AL143" s="166">
        <v>7.5</v>
      </c>
      <c r="AM143" s="16">
        <f t="shared" si="24"/>
        <v>9.5</v>
      </c>
      <c r="AN143" s="166">
        <v>5.5</v>
      </c>
      <c r="AO143" s="16">
        <f t="shared" si="25"/>
        <v>5.5</v>
      </c>
      <c r="AP143" s="166">
        <v>4.5</v>
      </c>
      <c r="AQ143" s="16">
        <f t="shared" si="26"/>
        <v>4.5</v>
      </c>
      <c r="AR143" s="166">
        <v>5.5</v>
      </c>
      <c r="AS143" s="16">
        <f t="shared" si="27"/>
        <v>5.5</v>
      </c>
      <c r="AT143" s="166">
        <v>5</v>
      </c>
      <c r="AU143" s="16">
        <f t="shared" si="28"/>
        <v>5</v>
      </c>
      <c r="AV143" s="166">
        <v>7.5</v>
      </c>
      <c r="AW143" s="16">
        <f t="shared" si="29"/>
        <v>7.5</v>
      </c>
      <c r="AX143" s="166">
        <v>4.5</v>
      </c>
      <c r="AY143" s="133">
        <f t="shared" si="30"/>
        <v>4.5</v>
      </c>
    </row>
    <row r="144" spans="1:51" ht="18" customHeight="1">
      <c r="A144" s="287"/>
      <c r="B144" s="149">
        <v>129</v>
      </c>
      <c r="C144" s="234" t="s">
        <v>887</v>
      </c>
      <c r="D144" s="234" t="s">
        <v>888</v>
      </c>
      <c r="E144" s="234" t="s">
        <v>445</v>
      </c>
      <c r="F144" s="234" t="s">
        <v>368</v>
      </c>
      <c r="G144" s="234" t="s">
        <v>63</v>
      </c>
      <c r="H144" s="240" t="s">
        <v>508</v>
      </c>
      <c r="I144" s="14">
        <v>10.5</v>
      </c>
      <c r="J144" s="14">
        <v>11</v>
      </c>
      <c r="K144" s="16">
        <f t="shared" si="31"/>
        <v>10.666666666666666</v>
      </c>
      <c r="L144" s="166">
        <v>2</v>
      </c>
      <c r="M144" s="166">
        <v>10</v>
      </c>
      <c r="N144" s="16">
        <f t="shared" si="32"/>
        <v>4.666666666666667</v>
      </c>
      <c r="O144" s="166">
        <v>3</v>
      </c>
      <c r="P144" s="166">
        <v>10</v>
      </c>
      <c r="Q144" s="16">
        <f t="shared" si="33"/>
        <v>5.333333333333333</v>
      </c>
      <c r="R144" s="166">
        <v>7</v>
      </c>
      <c r="S144" s="16">
        <f t="shared" si="18"/>
        <v>7</v>
      </c>
      <c r="T144" s="166">
        <v>2</v>
      </c>
      <c r="U144" s="16">
        <f t="shared" si="19"/>
        <v>2</v>
      </c>
      <c r="V144" s="166">
        <v>2</v>
      </c>
      <c r="W144" s="16">
        <f t="shared" si="20"/>
        <v>2</v>
      </c>
      <c r="X144" s="166">
        <v>3</v>
      </c>
      <c r="Y144" s="16">
        <f t="shared" si="21"/>
        <v>3</v>
      </c>
      <c r="Z144" s="166">
        <v>9</v>
      </c>
      <c r="AA144" s="16">
        <f t="shared" si="22"/>
        <v>9</v>
      </c>
      <c r="AB144" s="166">
        <v>5</v>
      </c>
      <c r="AC144" s="16">
        <f t="shared" si="23"/>
        <v>5</v>
      </c>
      <c r="AD144" s="132"/>
      <c r="AE144" s="166">
        <v>7.5</v>
      </c>
      <c r="AF144" s="166">
        <v>10</v>
      </c>
      <c r="AG144" s="16">
        <f t="shared" si="34"/>
        <v>8.3333333333333339</v>
      </c>
      <c r="AH144" s="166">
        <v>0</v>
      </c>
      <c r="AI144" s="166">
        <v>12.5</v>
      </c>
      <c r="AJ144" s="16">
        <f t="shared" si="35"/>
        <v>4.166666666666667</v>
      </c>
      <c r="AK144" s="166">
        <v>8</v>
      </c>
      <c r="AL144" s="166">
        <v>7</v>
      </c>
      <c r="AM144" s="16">
        <f t="shared" si="24"/>
        <v>7.666666666666667</v>
      </c>
      <c r="AN144" s="166">
        <v>7</v>
      </c>
      <c r="AO144" s="16">
        <f t="shared" si="25"/>
        <v>7</v>
      </c>
      <c r="AP144" s="166">
        <v>4</v>
      </c>
      <c r="AQ144" s="16">
        <f t="shared" si="26"/>
        <v>4</v>
      </c>
      <c r="AR144" s="166">
        <v>4</v>
      </c>
      <c r="AS144" s="16">
        <f t="shared" si="27"/>
        <v>4</v>
      </c>
      <c r="AT144" s="166">
        <v>10.5</v>
      </c>
      <c r="AU144" s="16">
        <f t="shared" si="28"/>
        <v>10.5</v>
      </c>
      <c r="AV144" s="166">
        <v>5</v>
      </c>
      <c r="AW144" s="16">
        <f t="shared" si="29"/>
        <v>5</v>
      </c>
      <c r="AX144" s="166">
        <v>4.5</v>
      </c>
      <c r="AY144" s="133">
        <f t="shared" si="30"/>
        <v>4.5</v>
      </c>
    </row>
    <row r="145" spans="1:51" ht="18" customHeight="1">
      <c r="A145" s="287"/>
      <c r="B145" s="149">
        <v>130</v>
      </c>
      <c r="C145" s="234" t="s">
        <v>889</v>
      </c>
      <c r="D145" s="234" t="s">
        <v>890</v>
      </c>
      <c r="E145" s="234" t="s">
        <v>240</v>
      </c>
      <c r="F145" s="234" t="s">
        <v>345</v>
      </c>
      <c r="G145" s="234" t="s">
        <v>8</v>
      </c>
      <c r="H145" s="240" t="s">
        <v>508</v>
      </c>
      <c r="I145" s="14">
        <v>5</v>
      </c>
      <c r="J145" s="14">
        <v>11</v>
      </c>
      <c r="K145" s="16">
        <f t="shared" ref="K145:K208" si="36">(I145*2+J145)/3</f>
        <v>7</v>
      </c>
      <c r="L145" s="166">
        <v>2</v>
      </c>
      <c r="M145" s="166">
        <v>12</v>
      </c>
      <c r="N145" s="16">
        <f t="shared" ref="N145:N208" si="37">(L145*2+M145)/3</f>
        <v>5.333333333333333</v>
      </c>
      <c r="O145" s="166">
        <v>0.5</v>
      </c>
      <c r="P145" s="166">
        <v>8</v>
      </c>
      <c r="Q145" s="16">
        <f t="shared" ref="Q145:Q208" si="38">(O145*2+P145)/3</f>
        <v>3</v>
      </c>
      <c r="R145" s="166">
        <v>7.5</v>
      </c>
      <c r="S145" s="16">
        <f t="shared" ref="S145:S208" si="39">R145</f>
        <v>7.5</v>
      </c>
      <c r="T145" s="166">
        <v>11.5</v>
      </c>
      <c r="U145" s="16">
        <f t="shared" ref="U145:U208" si="40">T145</f>
        <v>11.5</v>
      </c>
      <c r="V145" s="166">
        <v>4.5</v>
      </c>
      <c r="W145" s="16">
        <f t="shared" ref="W145:W208" si="41">V145</f>
        <v>4.5</v>
      </c>
      <c r="X145" s="166">
        <v>0</v>
      </c>
      <c r="Y145" s="16">
        <f t="shared" ref="Y145:Y208" si="42">X145</f>
        <v>0</v>
      </c>
      <c r="Z145" s="166">
        <v>2</v>
      </c>
      <c r="AA145" s="16">
        <f t="shared" ref="AA145:AA208" si="43">Z145</f>
        <v>2</v>
      </c>
      <c r="AB145" s="166">
        <v>3</v>
      </c>
      <c r="AC145" s="16">
        <f t="shared" ref="AC145:AC208" si="44">AB145</f>
        <v>3</v>
      </c>
      <c r="AD145" s="132"/>
      <c r="AE145" s="166">
        <v>6</v>
      </c>
      <c r="AF145" s="166">
        <v>11</v>
      </c>
      <c r="AG145" s="16">
        <f t="shared" ref="AG145:AG208" si="45">(AE145*2+AF145)/3</f>
        <v>7.666666666666667</v>
      </c>
      <c r="AH145" s="166">
        <v>7</v>
      </c>
      <c r="AI145" s="166">
        <v>10</v>
      </c>
      <c r="AJ145" s="16">
        <f t="shared" ref="AJ145:AJ208" si="46">(AH145*2+AI145)/3</f>
        <v>8</v>
      </c>
      <c r="AK145" s="166">
        <v>10</v>
      </c>
      <c r="AL145" s="166">
        <v>7.5</v>
      </c>
      <c r="AM145" s="16">
        <f t="shared" ref="AM145:AM208" si="47">(AK145*2+AL145)/3</f>
        <v>9.1666666666666661</v>
      </c>
      <c r="AN145" s="166">
        <v>4.5</v>
      </c>
      <c r="AO145" s="16">
        <f t="shared" ref="AO145:AO208" si="48">AN145</f>
        <v>4.5</v>
      </c>
      <c r="AP145" s="166">
        <v>2.5</v>
      </c>
      <c r="AQ145" s="16">
        <f t="shared" ref="AQ145:AQ208" si="49">AP145</f>
        <v>2.5</v>
      </c>
      <c r="AR145" s="166">
        <v>2.5</v>
      </c>
      <c r="AS145" s="16">
        <f t="shared" ref="AS145:AS208" si="50">AR145</f>
        <v>2.5</v>
      </c>
      <c r="AT145" s="166">
        <v>8.5</v>
      </c>
      <c r="AU145" s="16">
        <f t="shared" ref="AU145:AU208" si="51">AT145</f>
        <v>8.5</v>
      </c>
      <c r="AV145" s="166">
        <v>0</v>
      </c>
      <c r="AW145" s="16">
        <f t="shared" ref="AW145:AW208" si="52">AV145</f>
        <v>0</v>
      </c>
      <c r="AX145" s="166">
        <v>4.5</v>
      </c>
      <c r="AY145" s="133">
        <f t="shared" ref="AY145:AY208" si="53">AX145</f>
        <v>4.5</v>
      </c>
    </row>
    <row r="146" spans="1:51" ht="18" customHeight="1">
      <c r="A146" s="287"/>
      <c r="B146" s="149">
        <v>131</v>
      </c>
      <c r="C146" s="234" t="s">
        <v>891</v>
      </c>
      <c r="D146" s="234" t="s">
        <v>892</v>
      </c>
      <c r="E146" s="234" t="s">
        <v>893</v>
      </c>
      <c r="F146" s="234" t="s">
        <v>894</v>
      </c>
      <c r="G146" s="234" t="s">
        <v>8</v>
      </c>
      <c r="H146" s="240" t="s">
        <v>508</v>
      </c>
      <c r="I146" s="14">
        <v>10</v>
      </c>
      <c r="J146" s="14">
        <v>12</v>
      </c>
      <c r="K146" s="16">
        <f t="shared" si="36"/>
        <v>10.666666666666666</v>
      </c>
      <c r="L146" s="166">
        <v>6.5</v>
      </c>
      <c r="M146" s="166">
        <v>11.5</v>
      </c>
      <c r="N146" s="16">
        <f t="shared" si="37"/>
        <v>8.1666666666666661</v>
      </c>
      <c r="O146" s="166">
        <v>11</v>
      </c>
      <c r="P146" s="166">
        <v>14.5</v>
      </c>
      <c r="Q146" s="16">
        <f t="shared" si="38"/>
        <v>12.166666666666666</v>
      </c>
      <c r="R146" s="166">
        <v>8.5</v>
      </c>
      <c r="S146" s="16">
        <f t="shared" si="39"/>
        <v>8.5</v>
      </c>
      <c r="T146" s="166">
        <v>10</v>
      </c>
      <c r="U146" s="16">
        <f t="shared" si="40"/>
        <v>10</v>
      </c>
      <c r="V146" s="166">
        <v>7.5</v>
      </c>
      <c r="W146" s="16">
        <f t="shared" si="41"/>
        <v>7.5</v>
      </c>
      <c r="X146" s="166">
        <v>7</v>
      </c>
      <c r="Y146" s="16">
        <f t="shared" si="42"/>
        <v>7</v>
      </c>
      <c r="Z146" s="166">
        <v>5</v>
      </c>
      <c r="AA146" s="16">
        <f t="shared" si="43"/>
        <v>5</v>
      </c>
      <c r="AB146" s="166">
        <v>10.5</v>
      </c>
      <c r="AC146" s="16">
        <f t="shared" si="44"/>
        <v>10.5</v>
      </c>
      <c r="AD146" s="132"/>
      <c r="AE146" s="166">
        <v>14</v>
      </c>
      <c r="AF146" s="166">
        <v>11</v>
      </c>
      <c r="AG146" s="16">
        <f t="shared" si="45"/>
        <v>13</v>
      </c>
      <c r="AH146" s="166">
        <v>15</v>
      </c>
      <c r="AI146" s="166">
        <v>14</v>
      </c>
      <c r="AJ146" s="16">
        <f t="shared" si="46"/>
        <v>14.666666666666666</v>
      </c>
      <c r="AK146" s="166">
        <v>11.5</v>
      </c>
      <c r="AL146" s="166">
        <v>9.5</v>
      </c>
      <c r="AM146" s="16">
        <f t="shared" si="47"/>
        <v>10.833333333333334</v>
      </c>
      <c r="AN146" s="166">
        <v>10</v>
      </c>
      <c r="AO146" s="16">
        <f t="shared" si="48"/>
        <v>10</v>
      </c>
      <c r="AP146" s="166">
        <v>8</v>
      </c>
      <c r="AQ146" s="16">
        <f t="shared" si="49"/>
        <v>8</v>
      </c>
      <c r="AR146" s="166">
        <v>11.5</v>
      </c>
      <c r="AS146" s="16">
        <f t="shared" si="50"/>
        <v>11.5</v>
      </c>
      <c r="AT146" s="166">
        <v>13.5</v>
      </c>
      <c r="AU146" s="16">
        <f t="shared" si="51"/>
        <v>13.5</v>
      </c>
      <c r="AV146" s="166">
        <v>10</v>
      </c>
      <c r="AW146" s="16">
        <f t="shared" si="52"/>
        <v>10</v>
      </c>
      <c r="AX146" s="166">
        <v>14</v>
      </c>
      <c r="AY146" s="133">
        <f t="shared" si="53"/>
        <v>14</v>
      </c>
    </row>
    <row r="147" spans="1:51" ht="18" customHeight="1">
      <c r="A147" s="287"/>
      <c r="B147" s="149">
        <v>132</v>
      </c>
      <c r="C147" s="234" t="s">
        <v>895</v>
      </c>
      <c r="D147" s="234" t="s">
        <v>896</v>
      </c>
      <c r="E147" s="234" t="s">
        <v>47</v>
      </c>
      <c r="F147" s="234" t="s">
        <v>897</v>
      </c>
      <c r="G147" s="234" t="s">
        <v>8</v>
      </c>
      <c r="H147" s="240" t="s">
        <v>508</v>
      </c>
      <c r="I147" s="14">
        <v>12</v>
      </c>
      <c r="J147" s="14">
        <v>10</v>
      </c>
      <c r="K147" s="16">
        <f t="shared" si="36"/>
        <v>11.333333333333334</v>
      </c>
      <c r="L147" s="166">
        <v>11</v>
      </c>
      <c r="M147" s="166">
        <v>11</v>
      </c>
      <c r="N147" s="16">
        <f t="shared" si="37"/>
        <v>11</v>
      </c>
      <c r="O147" s="166">
        <v>11.5</v>
      </c>
      <c r="P147" s="166">
        <v>12.5</v>
      </c>
      <c r="Q147" s="16">
        <f t="shared" si="38"/>
        <v>11.833333333333334</v>
      </c>
      <c r="R147" s="166">
        <v>11.5</v>
      </c>
      <c r="S147" s="16">
        <f t="shared" si="39"/>
        <v>11.5</v>
      </c>
      <c r="T147" s="166">
        <v>10</v>
      </c>
      <c r="U147" s="16">
        <f t="shared" si="40"/>
        <v>10</v>
      </c>
      <c r="V147" s="166">
        <v>7.5</v>
      </c>
      <c r="W147" s="16">
        <f t="shared" si="41"/>
        <v>7.5</v>
      </c>
      <c r="X147" s="166">
        <v>2</v>
      </c>
      <c r="Y147" s="16">
        <f t="shared" si="42"/>
        <v>2</v>
      </c>
      <c r="Z147" s="166">
        <v>0.5</v>
      </c>
      <c r="AA147" s="16">
        <f t="shared" si="43"/>
        <v>0.5</v>
      </c>
      <c r="AB147" s="166">
        <v>3.5</v>
      </c>
      <c r="AC147" s="16">
        <f t="shared" si="44"/>
        <v>3.5</v>
      </c>
      <c r="AD147" s="132"/>
      <c r="AE147" s="166">
        <v>4</v>
      </c>
      <c r="AF147" s="166">
        <v>11</v>
      </c>
      <c r="AG147" s="16">
        <f t="shared" si="45"/>
        <v>6.333333333333333</v>
      </c>
      <c r="AH147" s="166">
        <v>4</v>
      </c>
      <c r="AI147" s="166">
        <v>13.5</v>
      </c>
      <c r="AJ147" s="16">
        <f t="shared" si="46"/>
        <v>7.166666666666667</v>
      </c>
      <c r="AK147" s="166">
        <v>9</v>
      </c>
      <c r="AL147" s="166">
        <v>7.5</v>
      </c>
      <c r="AM147" s="16">
        <f t="shared" si="47"/>
        <v>8.5</v>
      </c>
      <c r="AN147" s="166">
        <v>6</v>
      </c>
      <c r="AO147" s="16">
        <f t="shared" si="48"/>
        <v>6</v>
      </c>
      <c r="AP147" s="166">
        <v>2</v>
      </c>
      <c r="AQ147" s="16">
        <f t="shared" si="49"/>
        <v>2</v>
      </c>
      <c r="AR147" s="166">
        <v>3.5</v>
      </c>
      <c r="AS147" s="16">
        <f t="shared" si="50"/>
        <v>3.5</v>
      </c>
      <c r="AT147" s="166">
        <v>12</v>
      </c>
      <c r="AU147" s="16">
        <f t="shared" si="51"/>
        <v>12</v>
      </c>
      <c r="AV147" s="166">
        <v>0</v>
      </c>
      <c r="AW147" s="16">
        <f t="shared" si="52"/>
        <v>0</v>
      </c>
      <c r="AX147" s="166">
        <v>3.5</v>
      </c>
      <c r="AY147" s="133">
        <f t="shared" si="53"/>
        <v>3.5</v>
      </c>
    </row>
    <row r="148" spans="1:51" ht="18" customHeight="1">
      <c r="A148" s="287"/>
      <c r="B148" s="149">
        <v>133</v>
      </c>
      <c r="C148" s="234" t="s">
        <v>898</v>
      </c>
      <c r="D148" s="234" t="s">
        <v>401</v>
      </c>
      <c r="E148" s="234" t="s">
        <v>36</v>
      </c>
      <c r="F148" s="234" t="s">
        <v>899</v>
      </c>
      <c r="G148" s="234" t="s">
        <v>900</v>
      </c>
      <c r="H148" s="240" t="s">
        <v>508</v>
      </c>
      <c r="I148" s="14">
        <v>10</v>
      </c>
      <c r="J148" s="14">
        <v>10</v>
      </c>
      <c r="K148" s="16">
        <f t="shared" si="36"/>
        <v>10</v>
      </c>
      <c r="L148" s="166">
        <v>2</v>
      </c>
      <c r="M148" s="166">
        <v>10</v>
      </c>
      <c r="N148" s="16">
        <f t="shared" si="37"/>
        <v>4.666666666666667</v>
      </c>
      <c r="O148" s="166">
        <v>11.5</v>
      </c>
      <c r="P148" s="166">
        <v>8.5</v>
      </c>
      <c r="Q148" s="16">
        <f t="shared" si="38"/>
        <v>10.5</v>
      </c>
      <c r="R148" s="166">
        <v>5</v>
      </c>
      <c r="S148" s="16">
        <f t="shared" si="39"/>
        <v>5</v>
      </c>
      <c r="T148" s="166">
        <v>7.5</v>
      </c>
      <c r="U148" s="16">
        <f t="shared" si="40"/>
        <v>7.5</v>
      </c>
      <c r="V148" s="166">
        <v>6.5</v>
      </c>
      <c r="W148" s="16">
        <f t="shared" si="41"/>
        <v>6.5</v>
      </c>
      <c r="X148" s="166">
        <v>1</v>
      </c>
      <c r="Y148" s="16">
        <f t="shared" si="42"/>
        <v>1</v>
      </c>
      <c r="Z148" s="166">
        <v>3</v>
      </c>
      <c r="AA148" s="16">
        <f t="shared" si="43"/>
        <v>3</v>
      </c>
      <c r="AB148" s="166">
        <v>7</v>
      </c>
      <c r="AC148" s="16">
        <f t="shared" si="44"/>
        <v>7</v>
      </c>
      <c r="AD148" s="132"/>
      <c r="AE148" s="166">
        <v>11.5</v>
      </c>
      <c r="AF148" s="166">
        <v>11.5</v>
      </c>
      <c r="AG148" s="16">
        <f t="shared" si="45"/>
        <v>11.5</v>
      </c>
      <c r="AH148" s="166">
        <v>12.5</v>
      </c>
      <c r="AI148" s="166">
        <v>9</v>
      </c>
      <c r="AJ148" s="16">
        <f t="shared" si="46"/>
        <v>11.333333333333334</v>
      </c>
      <c r="AK148" s="166">
        <v>12.5</v>
      </c>
      <c r="AL148" s="166">
        <v>9.5</v>
      </c>
      <c r="AM148" s="16">
        <f t="shared" si="47"/>
        <v>11.5</v>
      </c>
      <c r="AN148" s="166">
        <v>7</v>
      </c>
      <c r="AO148" s="16">
        <f t="shared" si="48"/>
        <v>7</v>
      </c>
      <c r="AP148" s="166">
        <v>4</v>
      </c>
      <c r="AQ148" s="16">
        <f t="shared" si="49"/>
        <v>4</v>
      </c>
      <c r="AR148" s="166">
        <v>4</v>
      </c>
      <c r="AS148" s="16">
        <f t="shared" si="50"/>
        <v>4</v>
      </c>
      <c r="AT148" s="166">
        <v>11</v>
      </c>
      <c r="AU148" s="16">
        <f t="shared" si="51"/>
        <v>11</v>
      </c>
      <c r="AV148" s="166">
        <v>5</v>
      </c>
      <c r="AW148" s="16">
        <f t="shared" si="52"/>
        <v>5</v>
      </c>
      <c r="AX148" s="166">
        <v>6.5</v>
      </c>
      <c r="AY148" s="133">
        <f t="shared" si="53"/>
        <v>6.5</v>
      </c>
    </row>
    <row r="149" spans="1:51" ht="18" customHeight="1">
      <c r="A149" s="287"/>
      <c r="B149" s="149">
        <v>134</v>
      </c>
      <c r="C149" s="234" t="s">
        <v>901</v>
      </c>
      <c r="D149" s="234" t="s">
        <v>401</v>
      </c>
      <c r="E149" s="234" t="s">
        <v>28</v>
      </c>
      <c r="F149" s="234" t="s">
        <v>902</v>
      </c>
      <c r="G149" s="234" t="s">
        <v>48</v>
      </c>
      <c r="H149" s="240" t="s">
        <v>508</v>
      </c>
      <c r="I149" s="14">
        <v>13</v>
      </c>
      <c r="J149" s="14">
        <v>12.5</v>
      </c>
      <c r="K149" s="16">
        <f t="shared" si="36"/>
        <v>12.833333333333334</v>
      </c>
      <c r="L149" s="166">
        <v>7.5</v>
      </c>
      <c r="M149" s="166">
        <v>11.5</v>
      </c>
      <c r="N149" s="16">
        <f t="shared" si="37"/>
        <v>8.8333333333333339</v>
      </c>
      <c r="O149" s="166">
        <v>14</v>
      </c>
      <c r="P149" s="166">
        <v>14.5</v>
      </c>
      <c r="Q149" s="16">
        <f t="shared" si="38"/>
        <v>14.166666666666666</v>
      </c>
      <c r="R149" s="166">
        <v>12</v>
      </c>
      <c r="S149" s="16">
        <f t="shared" si="39"/>
        <v>12</v>
      </c>
      <c r="T149" s="166">
        <v>10</v>
      </c>
      <c r="U149" s="16">
        <f t="shared" si="40"/>
        <v>10</v>
      </c>
      <c r="V149" s="166">
        <v>14</v>
      </c>
      <c r="W149" s="16">
        <f t="shared" si="41"/>
        <v>14</v>
      </c>
      <c r="X149" s="166">
        <v>6</v>
      </c>
      <c r="Y149" s="16">
        <f t="shared" si="42"/>
        <v>6</v>
      </c>
      <c r="Z149" s="166">
        <v>11</v>
      </c>
      <c r="AA149" s="16">
        <f t="shared" si="43"/>
        <v>11</v>
      </c>
      <c r="AB149" s="166">
        <v>11.5</v>
      </c>
      <c r="AC149" s="16">
        <f t="shared" si="44"/>
        <v>11.5</v>
      </c>
      <c r="AD149" s="132"/>
      <c r="AE149" s="166">
        <v>11.5</v>
      </c>
      <c r="AF149" s="166">
        <v>10.5</v>
      </c>
      <c r="AG149" s="16">
        <f t="shared" si="45"/>
        <v>11.166666666666666</v>
      </c>
      <c r="AH149" s="166">
        <v>9</v>
      </c>
      <c r="AI149" s="166">
        <v>14.5</v>
      </c>
      <c r="AJ149" s="16">
        <f t="shared" si="46"/>
        <v>10.833333333333334</v>
      </c>
      <c r="AK149" s="166">
        <v>8</v>
      </c>
      <c r="AL149" s="166">
        <v>13</v>
      </c>
      <c r="AM149" s="16">
        <f t="shared" si="47"/>
        <v>9.6666666666666661</v>
      </c>
      <c r="AN149" s="166">
        <v>10</v>
      </c>
      <c r="AO149" s="16">
        <f t="shared" si="48"/>
        <v>10</v>
      </c>
      <c r="AP149" s="166">
        <v>7.5</v>
      </c>
      <c r="AQ149" s="16">
        <f t="shared" si="49"/>
        <v>7.5</v>
      </c>
      <c r="AR149" s="166">
        <v>5.5</v>
      </c>
      <c r="AS149" s="16">
        <f t="shared" si="50"/>
        <v>5.5</v>
      </c>
      <c r="AT149" s="166">
        <v>11</v>
      </c>
      <c r="AU149" s="16">
        <f t="shared" si="51"/>
        <v>11</v>
      </c>
      <c r="AV149" s="166">
        <v>15</v>
      </c>
      <c r="AW149" s="16">
        <f t="shared" si="52"/>
        <v>15</v>
      </c>
      <c r="AX149" s="166">
        <v>8</v>
      </c>
      <c r="AY149" s="133">
        <f t="shared" si="53"/>
        <v>8</v>
      </c>
    </row>
    <row r="150" spans="1:51" ht="18" customHeight="1">
      <c r="A150" s="287"/>
      <c r="B150" s="149">
        <v>135</v>
      </c>
      <c r="C150" s="234" t="s">
        <v>398</v>
      </c>
      <c r="D150" s="234" t="s">
        <v>401</v>
      </c>
      <c r="E150" s="234" t="s">
        <v>402</v>
      </c>
      <c r="F150" s="234" t="s">
        <v>399</v>
      </c>
      <c r="G150" s="234" t="s">
        <v>400</v>
      </c>
      <c r="H150" s="240" t="s">
        <v>508</v>
      </c>
      <c r="I150" s="14">
        <v>10.5</v>
      </c>
      <c r="J150" s="14">
        <v>15</v>
      </c>
      <c r="K150" s="16">
        <f t="shared" si="36"/>
        <v>12</v>
      </c>
      <c r="L150" s="166">
        <v>15</v>
      </c>
      <c r="M150" s="166">
        <v>10.5</v>
      </c>
      <c r="N150" s="16">
        <f t="shared" si="37"/>
        <v>13.5</v>
      </c>
      <c r="O150" s="166">
        <v>10</v>
      </c>
      <c r="P150" s="166">
        <v>14.5</v>
      </c>
      <c r="Q150" s="16">
        <f t="shared" si="38"/>
        <v>11.5</v>
      </c>
      <c r="R150" s="166">
        <v>12</v>
      </c>
      <c r="S150" s="16">
        <f t="shared" si="39"/>
        <v>12</v>
      </c>
      <c r="T150" s="166">
        <v>7</v>
      </c>
      <c r="U150" s="16">
        <f t="shared" si="40"/>
        <v>7</v>
      </c>
      <c r="V150" s="166">
        <v>12.5</v>
      </c>
      <c r="W150" s="16">
        <f t="shared" si="41"/>
        <v>12.5</v>
      </c>
      <c r="X150" s="166">
        <v>13</v>
      </c>
      <c r="Y150" s="16">
        <f t="shared" si="42"/>
        <v>13</v>
      </c>
      <c r="Z150" s="166">
        <v>6.5</v>
      </c>
      <c r="AA150" s="16">
        <f t="shared" si="43"/>
        <v>6.5</v>
      </c>
      <c r="AB150" s="166">
        <v>4</v>
      </c>
      <c r="AC150" s="16">
        <f t="shared" si="44"/>
        <v>4</v>
      </c>
      <c r="AD150" s="132"/>
      <c r="AE150" s="166">
        <v>8.5</v>
      </c>
      <c r="AF150" s="166">
        <v>10</v>
      </c>
      <c r="AG150" s="16">
        <f t="shared" si="45"/>
        <v>9</v>
      </c>
      <c r="AH150" s="166">
        <v>11.5</v>
      </c>
      <c r="AI150" s="166">
        <v>14</v>
      </c>
      <c r="AJ150" s="16">
        <f t="shared" si="46"/>
        <v>12.333333333333334</v>
      </c>
      <c r="AK150" s="166">
        <v>12.5</v>
      </c>
      <c r="AL150" s="166">
        <v>12.5</v>
      </c>
      <c r="AM150" s="16">
        <f t="shared" si="47"/>
        <v>12.5</v>
      </c>
      <c r="AN150" s="166">
        <v>10</v>
      </c>
      <c r="AO150" s="16">
        <f t="shared" si="48"/>
        <v>10</v>
      </c>
      <c r="AP150" s="166">
        <v>6.5</v>
      </c>
      <c r="AQ150" s="16">
        <f t="shared" si="49"/>
        <v>6.5</v>
      </c>
      <c r="AR150" s="166">
        <v>10.5</v>
      </c>
      <c r="AS150" s="16">
        <f t="shared" si="50"/>
        <v>10.5</v>
      </c>
      <c r="AT150" s="166">
        <v>10.5</v>
      </c>
      <c r="AU150" s="16">
        <f t="shared" si="51"/>
        <v>10.5</v>
      </c>
      <c r="AV150" s="166">
        <v>10</v>
      </c>
      <c r="AW150" s="16">
        <f t="shared" si="52"/>
        <v>10</v>
      </c>
      <c r="AX150" s="166">
        <v>10</v>
      </c>
      <c r="AY150" s="133">
        <f t="shared" si="53"/>
        <v>10</v>
      </c>
    </row>
    <row r="151" spans="1:51" ht="18" customHeight="1">
      <c r="A151" s="287"/>
      <c r="B151" s="149">
        <v>136</v>
      </c>
      <c r="C151" s="234" t="s">
        <v>903</v>
      </c>
      <c r="D151" s="234" t="s">
        <v>904</v>
      </c>
      <c r="E151" s="234" t="s">
        <v>905</v>
      </c>
      <c r="F151" s="234" t="s">
        <v>906</v>
      </c>
      <c r="G151" s="234" t="s">
        <v>695</v>
      </c>
      <c r="H151" s="240" t="s">
        <v>508</v>
      </c>
      <c r="I151" s="14">
        <v>11</v>
      </c>
      <c r="J151" s="14">
        <v>11</v>
      </c>
      <c r="K151" s="16">
        <f t="shared" si="36"/>
        <v>11</v>
      </c>
      <c r="L151" s="166">
        <v>9</v>
      </c>
      <c r="M151" s="166">
        <v>10.5</v>
      </c>
      <c r="N151" s="16">
        <f t="shared" si="37"/>
        <v>9.5</v>
      </c>
      <c r="O151" s="166">
        <v>7.25</v>
      </c>
      <c r="P151" s="166">
        <v>12.5</v>
      </c>
      <c r="Q151" s="16">
        <f t="shared" si="38"/>
        <v>9</v>
      </c>
      <c r="R151" s="166">
        <v>14.5</v>
      </c>
      <c r="S151" s="16">
        <f t="shared" si="39"/>
        <v>14.5</v>
      </c>
      <c r="T151" s="166">
        <v>13.5</v>
      </c>
      <c r="U151" s="16">
        <f t="shared" si="40"/>
        <v>13.5</v>
      </c>
      <c r="V151" s="166">
        <v>7.5</v>
      </c>
      <c r="W151" s="16">
        <f t="shared" si="41"/>
        <v>7.5</v>
      </c>
      <c r="X151" s="166">
        <v>10</v>
      </c>
      <c r="Y151" s="16">
        <f t="shared" si="42"/>
        <v>10</v>
      </c>
      <c r="Z151" s="166">
        <v>5.5</v>
      </c>
      <c r="AA151" s="16">
        <f t="shared" si="43"/>
        <v>5.5</v>
      </c>
      <c r="AB151" s="166">
        <v>8.5</v>
      </c>
      <c r="AC151" s="16">
        <f t="shared" si="44"/>
        <v>8.5</v>
      </c>
      <c r="AD151" s="132"/>
      <c r="AE151" s="166">
        <v>11</v>
      </c>
      <c r="AF151" s="166">
        <v>11</v>
      </c>
      <c r="AG151" s="16">
        <f t="shared" si="45"/>
        <v>11</v>
      </c>
      <c r="AH151" s="166">
        <v>14</v>
      </c>
      <c r="AI151" s="166">
        <v>12.5</v>
      </c>
      <c r="AJ151" s="16">
        <f t="shared" si="46"/>
        <v>13.5</v>
      </c>
      <c r="AK151" s="166">
        <v>10</v>
      </c>
      <c r="AL151" s="166">
        <v>10</v>
      </c>
      <c r="AM151" s="16">
        <f t="shared" si="47"/>
        <v>10</v>
      </c>
      <c r="AN151" s="166">
        <v>10</v>
      </c>
      <c r="AO151" s="16">
        <f t="shared" si="48"/>
        <v>10</v>
      </c>
      <c r="AP151" s="166">
        <v>11</v>
      </c>
      <c r="AQ151" s="16">
        <f t="shared" si="49"/>
        <v>11</v>
      </c>
      <c r="AR151" s="166">
        <v>7</v>
      </c>
      <c r="AS151" s="16">
        <f t="shared" si="50"/>
        <v>7</v>
      </c>
      <c r="AT151" s="166">
        <v>17</v>
      </c>
      <c r="AU151" s="16">
        <f t="shared" si="51"/>
        <v>17</v>
      </c>
      <c r="AV151" s="166">
        <v>16</v>
      </c>
      <c r="AW151" s="16">
        <f t="shared" si="52"/>
        <v>16</v>
      </c>
      <c r="AX151" s="166">
        <v>13</v>
      </c>
      <c r="AY151" s="133">
        <f t="shared" si="53"/>
        <v>13</v>
      </c>
    </row>
    <row r="152" spans="1:51" ht="18" customHeight="1">
      <c r="A152" s="287"/>
      <c r="B152" s="149">
        <v>137</v>
      </c>
      <c r="C152" s="234" t="s">
        <v>907</v>
      </c>
      <c r="D152" s="234" t="s">
        <v>908</v>
      </c>
      <c r="E152" s="234" t="s">
        <v>909</v>
      </c>
      <c r="F152" s="234" t="s">
        <v>910</v>
      </c>
      <c r="G152" s="234" t="s">
        <v>15</v>
      </c>
      <c r="H152" s="240" t="s">
        <v>508</v>
      </c>
      <c r="I152" s="14" t="s">
        <v>1302</v>
      </c>
      <c r="J152" s="14">
        <v>12</v>
      </c>
      <c r="K152" s="16" t="e">
        <f t="shared" si="36"/>
        <v>#VALUE!</v>
      </c>
      <c r="L152" s="166">
        <v>4.5</v>
      </c>
      <c r="M152" s="166">
        <v>12</v>
      </c>
      <c r="N152" s="16">
        <f t="shared" si="37"/>
        <v>7</v>
      </c>
      <c r="O152" s="166">
        <v>0.25</v>
      </c>
      <c r="P152" s="166">
        <v>10</v>
      </c>
      <c r="Q152" s="16">
        <f t="shared" si="38"/>
        <v>3.5</v>
      </c>
      <c r="R152" s="166" t="s">
        <v>1297</v>
      </c>
      <c r="S152" s="16" t="str">
        <f t="shared" si="39"/>
        <v>\</v>
      </c>
      <c r="T152" s="166">
        <v>3</v>
      </c>
      <c r="U152" s="16">
        <f t="shared" si="40"/>
        <v>3</v>
      </c>
      <c r="V152" s="166">
        <v>10.5</v>
      </c>
      <c r="W152" s="16">
        <f t="shared" si="41"/>
        <v>10.5</v>
      </c>
      <c r="X152" s="166">
        <v>1</v>
      </c>
      <c r="Y152" s="16">
        <f t="shared" si="42"/>
        <v>1</v>
      </c>
      <c r="Z152" s="166">
        <v>3</v>
      </c>
      <c r="AA152" s="16">
        <f t="shared" si="43"/>
        <v>3</v>
      </c>
      <c r="AB152" s="166">
        <v>11</v>
      </c>
      <c r="AC152" s="16">
        <f t="shared" si="44"/>
        <v>11</v>
      </c>
      <c r="AD152" s="132"/>
      <c r="AE152" s="166">
        <v>7.5</v>
      </c>
      <c r="AF152" s="166">
        <v>11</v>
      </c>
      <c r="AG152" s="16">
        <f t="shared" si="45"/>
        <v>8.6666666666666661</v>
      </c>
      <c r="AH152" s="166">
        <v>5.5</v>
      </c>
      <c r="AI152" s="166">
        <v>11.5</v>
      </c>
      <c r="AJ152" s="16">
        <f t="shared" si="46"/>
        <v>7.5</v>
      </c>
      <c r="AK152" s="166">
        <v>15.5</v>
      </c>
      <c r="AL152" s="166">
        <v>12</v>
      </c>
      <c r="AM152" s="16">
        <f t="shared" si="47"/>
        <v>14.333333333333334</v>
      </c>
      <c r="AN152" s="166">
        <v>8.5</v>
      </c>
      <c r="AO152" s="16">
        <f t="shared" si="48"/>
        <v>8.5</v>
      </c>
      <c r="AP152" s="166">
        <v>13</v>
      </c>
      <c r="AQ152" s="16">
        <f t="shared" si="49"/>
        <v>13</v>
      </c>
      <c r="AR152" s="166">
        <v>5</v>
      </c>
      <c r="AS152" s="16">
        <f t="shared" si="50"/>
        <v>5</v>
      </c>
      <c r="AT152" s="166">
        <v>10.5</v>
      </c>
      <c r="AU152" s="16">
        <f t="shared" si="51"/>
        <v>10.5</v>
      </c>
      <c r="AV152" s="166">
        <v>7.5</v>
      </c>
      <c r="AW152" s="16">
        <f t="shared" si="52"/>
        <v>7.5</v>
      </c>
      <c r="AX152" s="166">
        <v>10.5</v>
      </c>
      <c r="AY152" s="133">
        <f t="shared" si="53"/>
        <v>10.5</v>
      </c>
    </row>
    <row r="153" spans="1:51" ht="18" customHeight="1">
      <c r="A153" s="287"/>
      <c r="B153" s="149">
        <v>138</v>
      </c>
      <c r="C153" s="234" t="s">
        <v>911</v>
      </c>
      <c r="D153" s="234" t="s">
        <v>908</v>
      </c>
      <c r="E153" s="234" t="s">
        <v>912</v>
      </c>
      <c r="F153" s="234" t="s">
        <v>913</v>
      </c>
      <c r="G153" s="234" t="s">
        <v>45</v>
      </c>
      <c r="H153" s="240" t="s">
        <v>508</v>
      </c>
      <c r="I153" s="14">
        <v>10</v>
      </c>
      <c r="J153" s="14">
        <v>14</v>
      </c>
      <c r="K153" s="16">
        <f t="shared" si="36"/>
        <v>11.333333333333334</v>
      </c>
      <c r="L153" s="166">
        <v>4.5</v>
      </c>
      <c r="M153" s="166">
        <v>10</v>
      </c>
      <c r="N153" s="16">
        <f t="shared" si="37"/>
        <v>6.333333333333333</v>
      </c>
      <c r="O153" s="166">
        <v>1</v>
      </c>
      <c r="P153" s="166">
        <v>14</v>
      </c>
      <c r="Q153" s="16">
        <f t="shared" si="38"/>
        <v>5.333333333333333</v>
      </c>
      <c r="R153" s="166">
        <v>10.5</v>
      </c>
      <c r="S153" s="16">
        <f t="shared" si="39"/>
        <v>10.5</v>
      </c>
      <c r="T153" s="166">
        <v>11.5</v>
      </c>
      <c r="U153" s="16">
        <f t="shared" si="40"/>
        <v>11.5</v>
      </c>
      <c r="V153" s="166">
        <v>5.5</v>
      </c>
      <c r="W153" s="16">
        <f t="shared" si="41"/>
        <v>5.5</v>
      </c>
      <c r="X153" s="166">
        <v>5</v>
      </c>
      <c r="Y153" s="16">
        <f t="shared" si="42"/>
        <v>5</v>
      </c>
      <c r="Z153" s="166">
        <v>4</v>
      </c>
      <c r="AA153" s="16">
        <f t="shared" si="43"/>
        <v>4</v>
      </c>
      <c r="AB153" s="166">
        <v>7.5</v>
      </c>
      <c r="AC153" s="16">
        <f t="shared" si="44"/>
        <v>7.5</v>
      </c>
      <c r="AD153" s="132"/>
      <c r="AE153" s="166">
        <v>10</v>
      </c>
      <c r="AF153" s="166">
        <v>11</v>
      </c>
      <c r="AG153" s="16">
        <f t="shared" si="45"/>
        <v>10.333333333333334</v>
      </c>
      <c r="AH153" s="166">
        <v>0</v>
      </c>
      <c r="AI153" s="166">
        <v>11.5</v>
      </c>
      <c r="AJ153" s="16">
        <f t="shared" si="46"/>
        <v>3.8333333333333335</v>
      </c>
      <c r="AK153" s="166">
        <v>9</v>
      </c>
      <c r="AL153" s="166">
        <v>11.5</v>
      </c>
      <c r="AM153" s="16">
        <f t="shared" si="47"/>
        <v>9.8333333333333339</v>
      </c>
      <c r="AN153" s="166">
        <v>7.5</v>
      </c>
      <c r="AO153" s="16">
        <f t="shared" si="48"/>
        <v>7.5</v>
      </c>
      <c r="AP153" s="166">
        <v>3.5</v>
      </c>
      <c r="AQ153" s="16">
        <f t="shared" si="49"/>
        <v>3.5</v>
      </c>
      <c r="AR153" s="166">
        <v>4</v>
      </c>
      <c r="AS153" s="16">
        <f t="shared" si="50"/>
        <v>4</v>
      </c>
      <c r="AT153" s="166">
        <v>11</v>
      </c>
      <c r="AU153" s="16">
        <f t="shared" si="51"/>
        <v>11</v>
      </c>
      <c r="AV153" s="166">
        <v>7.5</v>
      </c>
      <c r="AW153" s="16">
        <f t="shared" si="52"/>
        <v>7.5</v>
      </c>
      <c r="AX153" s="166">
        <v>4.5</v>
      </c>
      <c r="AY153" s="133">
        <f t="shared" si="53"/>
        <v>4.5</v>
      </c>
    </row>
    <row r="154" spans="1:51" ht="18" customHeight="1">
      <c r="A154" s="287"/>
      <c r="B154" s="149">
        <v>139</v>
      </c>
      <c r="C154" s="234" t="s">
        <v>914</v>
      </c>
      <c r="D154" s="234" t="s">
        <v>915</v>
      </c>
      <c r="E154" s="234" t="s">
        <v>10</v>
      </c>
      <c r="F154" s="234" t="s">
        <v>916</v>
      </c>
      <c r="G154" s="234" t="s">
        <v>45</v>
      </c>
      <c r="H154" s="240" t="s">
        <v>508</v>
      </c>
      <c r="I154" s="14">
        <v>8.5</v>
      </c>
      <c r="J154" s="14">
        <v>13</v>
      </c>
      <c r="K154" s="16">
        <f t="shared" si="36"/>
        <v>10</v>
      </c>
      <c r="L154" s="166">
        <v>8.5</v>
      </c>
      <c r="M154" s="166">
        <v>10</v>
      </c>
      <c r="N154" s="16">
        <f t="shared" si="37"/>
        <v>9</v>
      </c>
      <c r="O154" s="166">
        <v>4.25</v>
      </c>
      <c r="P154" s="166">
        <v>11.5</v>
      </c>
      <c r="Q154" s="16">
        <f t="shared" si="38"/>
        <v>6.666666666666667</v>
      </c>
      <c r="R154" s="166">
        <v>10</v>
      </c>
      <c r="S154" s="16">
        <f t="shared" si="39"/>
        <v>10</v>
      </c>
      <c r="T154" s="166">
        <v>5</v>
      </c>
      <c r="U154" s="16">
        <f t="shared" si="40"/>
        <v>5</v>
      </c>
      <c r="V154" s="166">
        <v>10</v>
      </c>
      <c r="W154" s="16">
        <f t="shared" si="41"/>
        <v>10</v>
      </c>
      <c r="X154" s="166">
        <v>10</v>
      </c>
      <c r="Y154" s="16">
        <f t="shared" si="42"/>
        <v>10</v>
      </c>
      <c r="Z154" s="166">
        <v>5</v>
      </c>
      <c r="AA154" s="16">
        <f t="shared" si="43"/>
        <v>5</v>
      </c>
      <c r="AB154" s="166">
        <v>10</v>
      </c>
      <c r="AC154" s="16">
        <f t="shared" si="44"/>
        <v>10</v>
      </c>
      <c r="AD154" s="132"/>
      <c r="AE154" s="166">
        <v>8</v>
      </c>
      <c r="AF154" s="166">
        <v>11</v>
      </c>
      <c r="AG154" s="16">
        <f t="shared" si="45"/>
        <v>9</v>
      </c>
      <c r="AH154" s="166">
        <v>15.5</v>
      </c>
      <c r="AI154" s="166">
        <v>12</v>
      </c>
      <c r="AJ154" s="16">
        <f t="shared" si="46"/>
        <v>14.333333333333334</v>
      </c>
      <c r="AK154" s="166">
        <v>13</v>
      </c>
      <c r="AL154" s="166">
        <v>10</v>
      </c>
      <c r="AM154" s="16">
        <f t="shared" si="47"/>
        <v>12</v>
      </c>
      <c r="AN154" s="166">
        <v>7</v>
      </c>
      <c r="AO154" s="16">
        <f t="shared" si="48"/>
        <v>7</v>
      </c>
      <c r="AP154" s="166">
        <v>11</v>
      </c>
      <c r="AQ154" s="16">
        <f t="shared" si="49"/>
        <v>11</v>
      </c>
      <c r="AR154" s="166">
        <v>8.5</v>
      </c>
      <c r="AS154" s="16">
        <f t="shared" si="50"/>
        <v>8.5</v>
      </c>
      <c r="AT154" s="166">
        <v>12</v>
      </c>
      <c r="AU154" s="16">
        <f t="shared" si="51"/>
        <v>12</v>
      </c>
      <c r="AV154" s="166">
        <v>12</v>
      </c>
      <c r="AW154" s="16">
        <f t="shared" si="52"/>
        <v>12</v>
      </c>
      <c r="AX154" s="166">
        <v>11</v>
      </c>
      <c r="AY154" s="133">
        <f t="shared" si="53"/>
        <v>11</v>
      </c>
    </row>
    <row r="155" spans="1:51" ht="18" customHeight="1">
      <c r="A155" s="287"/>
      <c r="B155" s="149">
        <v>140</v>
      </c>
      <c r="C155" s="234" t="s">
        <v>917</v>
      </c>
      <c r="D155" s="234" t="s">
        <v>918</v>
      </c>
      <c r="E155" s="234" t="s">
        <v>919</v>
      </c>
      <c r="F155" s="234" t="s">
        <v>920</v>
      </c>
      <c r="G155" s="234" t="s">
        <v>921</v>
      </c>
      <c r="H155" s="240" t="s">
        <v>508</v>
      </c>
      <c r="I155" s="14">
        <v>11</v>
      </c>
      <c r="J155" s="14">
        <v>13.5</v>
      </c>
      <c r="K155" s="16">
        <f t="shared" si="36"/>
        <v>11.833333333333334</v>
      </c>
      <c r="L155" s="166">
        <v>15.5</v>
      </c>
      <c r="M155" s="166">
        <v>11.5</v>
      </c>
      <c r="N155" s="16">
        <f t="shared" si="37"/>
        <v>14.166666666666666</v>
      </c>
      <c r="O155" s="166">
        <v>0</v>
      </c>
      <c r="P155" s="166">
        <v>11</v>
      </c>
      <c r="Q155" s="16">
        <f t="shared" si="38"/>
        <v>3.6666666666666665</v>
      </c>
      <c r="R155" s="166">
        <v>5</v>
      </c>
      <c r="S155" s="16">
        <f t="shared" si="39"/>
        <v>5</v>
      </c>
      <c r="T155" s="166">
        <v>10.5</v>
      </c>
      <c r="U155" s="16">
        <f t="shared" si="40"/>
        <v>10.5</v>
      </c>
      <c r="V155" s="166">
        <v>10.5</v>
      </c>
      <c r="W155" s="16">
        <f t="shared" si="41"/>
        <v>10.5</v>
      </c>
      <c r="X155" s="166">
        <v>3</v>
      </c>
      <c r="Y155" s="16">
        <f t="shared" si="42"/>
        <v>3</v>
      </c>
      <c r="Z155" s="166">
        <v>6.5</v>
      </c>
      <c r="AA155" s="16">
        <f t="shared" si="43"/>
        <v>6.5</v>
      </c>
      <c r="AB155" s="166">
        <v>6.5</v>
      </c>
      <c r="AC155" s="16">
        <f t="shared" si="44"/>
        <v>6.5</v>
      </c>
      <c r="AD155" s="132"/>
      <c r="AE155" s="166">
        <v>10</v>
      </c>
      <c r="AF155" s="166">
        <v>10.5</v>
      </c>
      <c r="AG155" s="16">
        <f t="shared" si="45"/>
        <v>10.166666666666666</v>
      </c>
      <c r="AH155" s="166">
        <v>9</v>
      </c>
      <c r="AI155" s="166">
        <v>12.5</v>
      </c>
      <c r="AJ155" s="16">
        <f t="shared" si="46"/>
        <v>10.166666666666666</v>
      </c>
      <c r="AK155" s="166">
        <v>8</v>
      </c>
      <c r="AL155" s="166">
        <v>11.5</v>
      </c>
      <c r="AM155" s="16">
        <f t="shared" si="47"/>
        <v>9.1666666666666661</v>
      </c>
      <c r="AN155" s="166">
        <v>7</v>
      </c>
      <c r="AO155" s="16">
        <f t="shared" si="48"/>
        <v>7</v>
      </c>
      <c r="AP155" s="166">
        <v>6</v>
      </c>
      <c r="AQ155" s="16">
        <f t="shared" si="49"/>
        <v>6</v>
      </c>
      <c r="AR155" s="166">
        <v>8.5</v>
      </c>
      <c r="AS155" s="16">
        <f t="shared" si="50"/>
        <v>8.5</v>
      </c>
      <c r="AT155" s="166">
        <v>8.5</v>
      </c>
      <c r="AU155" s="16">
        <f t="shared" si="51"/>
        <v>8.5</v>
      </c>
      <c r="AV155" s="166">
        <v>10.5</v>
      </c>
      <c r="AW155" s="16">
        <f t="shared" si="52"/>
        <v>10.5</v>
      </c>
      <c r="AX155" s="166">
        <v>7</v>
      </c>
      <c r="AY155" s="133">
        <f t="shared" si="53"/>
        <v>7</v>
      </c>
    </row>
    <row r="156" spans="1:51" ht="18" customHeight="1">
      <c r="A156" s="287"/>
      <c r="B156" s="149">
        <v>141</v>
      </c>
      <c r="C156" s="234" t="s">
        <v>922</v>
      </c>
      <c r="D156" s="234" t="s">
        <v>923</v>
      </c>
      <c r="E156" s="234" t="s">
        <v>924</v>
      </c>
      <c r="F156" s="234" t="s">
        <v>925</v>
      </c>
      <c r="G156" s="234" t="s">
        <v>926</v>
      </c>
      <c r="H156" s="240" t="s">
        <v>508</v>
      </c>
      <c r="I156" s="14">
        <v>7.5</v>
      </c>
      <c r="J156" s="14">
        <v>12</v>
      </c>
      <c r="K156" s="16">
        <f t="shared" si="36"/>
        <v>9</v>
      </c>
      <c r="L156" s="166">
        <v>6.5</v>
      </c>
      <c r="M156" s="166">
        <v>11.5</v>
      </c>
      <c r="N156" s="16">
        <f t="shared" si="37"/>
        <v>8.1666666666666661</v>
      </c>
      <c r="O156" s="166">
        <v>1</v>
      </c>
      <c r="P156" s="166">
        <v>8.5</v>
      </c>
      <c r="Q156" s="16">
        <f t="shared" si="38"/>
        <v>3.5</v>
      </c>
      <c r="R156" s="166">
        <v>4</v>
      </c>
      <c r="S156" s="16">
        <f t="shared" si="39"/>
        <v>4</v>
      </c>
      <c r="T156" s="166">
        <v>9</v>
      </c>
      <c r="U156" s="16">
        <f t="shared" si="40"/>
        <v>9</v>
      </c>
      <c r="V156" s="166">
        <v>3.5</v>
      </c>
      <c r="W156" s="16">
        <f t="shared" si="41"/>
        <v>3.5</v>
      </c>
      <c r="X156" s="166">
        <v>0</v>
      </c>
      <c r="Y156" s="16">
        <f t="shared" si="42"/>
        <v>0</v>
      </c>
      <c r="Z156" s="166">
        <v>1</v>
      </c>
      <c r="AA156" s="16">
        <f t="shared" si="43"/>
        <v>1</v>
      </c>
      <c r="AB156" s="166">
        <v>5</v>
      </c>
      <c r="AC156" s="16">
        <f t="shared" si="44"/>
        <v>5</v>
      </c>
      <c r="AD156" s="132"/>
      <c r="AE156" s="166">
        <v>3.5</v>
      </c>
      <c r="AF156" s="166">
        <v>10.5</v>
      </c>
      <c r="AG156" s="16">
        <f t="shared" si="45"/>
        <v>5.833333333333333</v>
      </c>
      <c r="AH156" s="166">
        <v>5</v>
      </c>
      <c r="AI156" s="166">
        <v>10.5</v>
      </c>
      <c r="AJ156" s="16">
        <f t="shared" si="46"/>
        <v>6.833333333333333</v>
      </c>
      <c r="AK156" s="166">
        <v>8.5</v>
      </c>
      <c r="AL156" s="166">
        <v>9</v>
      </c>
      <c r="AM156" s="16">
        <f t="shared" si="47"/>
        <v>8.6666666666666661</v>
      </c>
      <c r="AN156" s="166">
        <v>3.5</v>
      </c>
      <c r="AO156" s="16">
        <f t="shared" si="48"/>
        <v>3.5</v>
      </c>
      <c r="AP156" s="166">
        <v>3</v>
      </c>
      <c r="AQ156" s="16">
        <f t="shared" si="49"/>
        <v>3</v>
      </c>
      <c r="AR156" s="166">
        <v>5</v>
      </c>
      <c r="AS156" s="16">
        <f t="shared" si="50"/>
        <v>5</v>
      </c>
      <c r="AT156" s="166">
        <v>8</v>
      </c>
      <c r="AU156" s="16">
        <f t="shared" si="51"/>
        <v>8</v>
      </c>
      <c r="AV156" s="166">
        <v>5.5</v>
      </c>
      <c r="AW156" s="16">
        <f t="shared" si="52"/>
        <v>5.5</v>
      </c>
      <c r="AX156" s="166">
        <v>3.5</v>
      </c>
      <c r="AY156" s="133">
        <f t="shared" si="53"/>
        <v>3.5</v>
      </c>
    </row>
    <row r="157" spans="1:51" ht="18" customHeight="1">
      <c r="A157" s="287"/>
      <c r="B157" s="149">
        <v>142</v>
      </c>
      <c r="C157" s="234" t="s">
        <v>927</v>
      </c>
      <c r="D157" s="234" t="s">
        <v>923</v>
      </c>
      <c r="E157" s="234" t="s">
        <v>51</v>
      </c>
      <c r="F157" s="234" t="s">
        <v>928</v>
      </c>
      <c r="G157" s="234" t="s">
        <v>309</v>
      </c>
      <c r="H157" s="240" t="s">
        <v>508</v>
      </c>
      <c r="I157" s="14">
        <v>3.5</v>
      </c>
      <c r="J157" s="14">
        <v>12</v>
      </c>
      <c r="K157" s="16">
        <f t="shared" si="36"/>
        <v>6.333333333333333</v>
      </c>
      <c r="L157" s="166">
        <v>2.5</v>
      </c>
      <c r="M157" s="166">
        <v>11.5</v>
      </c>
      <c r="N157" s="16">
        <f t="shared" si="37"/>
        <v>5.5</v>
      </c>
      <c r="O157" s="166">
        <v>1.25</v>
      </c>
      <c r="P157" s="166">
        <v>10</v>
      </c>
      <c r="Q157" s="16">
        <f t="shared" si="38"/>
        <v>4.166666666666667</v>
      </c>
      <c r="R157" s="166">
        <v>3</v>
      </c>
      <c r="S157" s="16">
        <f t="shared" si="39"/>
        <v>3</v>
      </c>
      <c r="T157" s="166">
        <v>10</v>
      </c>
      <c r="U157" s="16">
        <f t="shared" si="40"/>
        <v>10</v>
      </c>
      <c r="V157" s="166">
        <v>5</v>
      </c>
      <c r="W157" s="16">
        <f t="shared" si="41"/>
        <v>5</v>
      </c>
      <c r="X157" s="166">
        <v>2</v>
      </c>
      <c r="Y157" s="16">
        <f t="shared" si="42"/>
        <v>2</v>
      </c>
      <c r="Z157" s="166">
        <v>11</v>
      </c>
      <c r="AA157" s="16">
        <f t="shared" si="43"/>
        <v>11</v>
      </c>
      <c r="AB157" s="166">
        <v>6.5</v>
      </c>
      <c r="AC157" s="16">
        <f t="shared" si="44"/>
        <v>6.5</v>
      </c>
      <c r="AD157" s="132"/>
      <c r="AE157" s="166">
        <v>7</v>
      </c>
      <c r="AF157" s="166">
        <v>10</v>
      </c>
      <c r="AG157" s="16">
        <f t="shared" si="45"/>
        <v>8</v>
      </c>
      <c r="AH157" s="166">
        <v>5</v>
      </c>
      <c r="AI157" s="166">
        <v>11</v>
      </c>
      <c r="AJ157" s="16">
        <f t="shared" si="46"/>
        <v>7</v>
      </c>
      <c r="AK157" s="166">
        <v>10.5</v>
      </c>
      <c r="AL157" s="166">
        <v>5.5</v>
      </c>
      <c r="AM157" s="16">
        <f t="shared" si="47"/>
        <v>8.8333333333333339</v>
      </c>
      <c r="AN157" s="166">
        <v>7.5</v>
      </c>
      <c r="AO157" s="16">
        <f t="shared" si="48"/>
        <v>7.5</v>
      </c>
      <c r="AP157" s="166">
        <v>12</v>
      </c>
      <c r="AQ157" s="16">
        <f t="shared" si="49"/>
        <v>12</v>
      </c>
      <c r="AR157" s="166">
        <v>4</v>
      </c>
      <c r="AS157" s="16">
        <f t="shared" si="50"/>
        <v>4</v>
      </c>
      <c r="AT157" s="166">
        <v>10</v>
      </c>
      <c r="AU157" s="16">
        <f t="shared" si="51"/>
        <v>10</v>
      </c>
      <c r="AV157" s="166">
        <v>12.5</v>
      </c>
      <c r="AW157" s="16">
        <f t="shared" si="52"/>
        <v>12.5</v>
      </c>
      <c r="AX157" s="166">
        <v>4.5</v>
      </c>
      <c r="AY157" s="133">
        <f t="shared" si="53"/>
        <v>4.5</v>
      </c>
    </row>
    <row r="158" spans="1:51" ht="18" customHeight="1">
      <c r="A158" s="287"/>
      <c r="B158" s="149">
        <v>143</v>
      </c>
      <c r="C158" s="234" t="s">
        <v>929</v>
      </c>
      <c r="D158" s="234" t="s">
        <v>930</v>
      </c>
      <c r="E158" s="234" t="s">
        <v>30</v>
      </c>
      <c r="F158" s="234" t="s">
        <v>931</v>
      </c>
      <c r="G158" s="234" t="s">
        <v>244</v>
      </c>
      <c r="H158" s="240" t="s">
        <v>508</v>
      </c>
      <c r="I158" s="14">
        <v>8</v>
      </c>
      <c r="J158" s="14">
        <v>10.5</v>
      </c>
      <c r="K158" s="16">
        <f t="shared" si="36"/>
        <v>8.8333333333333339</v>
      </c>
      <c r="L158" s="166">
        <v>1.5</v>
      </c>
      <c r="M158" s="166">
        <v>12</v>
      </c>
      <c r="N158" s="16">
        <f t="shared" si="37"/>
        <v>5</v>
      </c>
      <c r="O158" s="166">
        <v>3</v>
      </c>
      <c r="P158" s="166">
        <v>10</v>
      </c>
      <c r="Q158" s="16">
        <f t="shared" si="38"/>
        <v>5.333333333333333</v>
      </c>
      <c r="R158" s="166">
        <v>9</v>
      </c>
      <c r="S158" s="16">
        <f t="shared" si="39"/>
        <v>9</v>
      </c>
      <c r="T158" s="166">
        <v>5</v>
      </c>
      <c r="U158" s="16">
        <f t="shared" si="40"/>
        <v>5</v>
      </c>
      <c r="V158" s="166">
        <v>6.5</v>
      </c>
      <c r="W158" s="16">
        <f t="shared" si="41"/>
        <v>6.5</v>
      </c>
      <c r="X158" s="166">
        <v>2</v>
      </c>
      <c r="Y158" s="16">
        <f t="shared" si="42"/>
        <v>2</v>
      </c>
      <c r="Z158" s="166">
        <v>7.5</v>
      </c>
      <c r="AA158" s="16">
        <f t="shared" si="43"/>
        <v>7.5</v>
      </c>
      <c r="AB158" s="166">
        <v>5</v>
      </c>
      <c r="AC158" s="16">
        <f t="shared" si="44"/>
        <v>5</v>
      </c>
      <c r="AD158" s="132"/>
      <c r="AE158" s="166">
        <v>10</v>
      </c>
      <c r="AF158" s="166">
        <v>10</v>
      </c>
      <c r="AG158" s="16">
        <f t="shared" si="45"/>
        <v>10</v>
      </c>
      <c r="AH158" s="166" t="s">
        <v>1298</v>
      </c>
      <c r="AI158" s="166">
        <v>11.5</v>
      </c>
      <c r="AJ158" s="16" t="e">
        <f t="shared" si="46"/>
        <v>#VALUE!</v>
      </c>
      <c r="AK158" s="166" t="s">
        <v>1297</v>
      </c>
      <c r="AL158" s="166">
        <v>8.5</v>
      </c>
      <c r="AM158" s="16" t="e">
        <f t="shared" si="47"/>
        <v>#VALUE!</v>
      </c>
      <c r="AN158" s="166" t="s">
        <v>1297</v>
      </c>
      <c r="AO158" s="16" t="str">
        <f t="shared" si="48"/>
        <v>\</v>
      </c>
      <c r="AP158" s="166" t="s">
        <v>1298</v>
      </c>
      <c r="AQ158" s="16" t="str">
        <f t="shared" si="49"/>
        <v>ABS</v>
      </c>
      <c r="AR158" s="166" t="s">
        <v>1298</v>
      </c>
      <c r="AS158" s="16" t="str">
        <f t="shared" si="50"/>
        <v>ABS</v>
      </c>
      <c r="AT158" s="166" t="s">
        <v>1298</v>
      </c>
      <c r="AU158" s="16" t="str">
        <f t="shared" si="51"/>
        <v>ABS</v>
      </c>
      <c r="AV158" s="166" t="s">
        <v>1298</v>
      </c>
      <c r="AW158" s="16" t="str">
        <f t="shared" si="52"/>
        <v>ABS</v>
      </c>
      <c r="AX158" s="166" t="s">
        <v>1298</v>
      </c>
      <c r="AY158" s="133" t="str">
        <f t="shared" si="53"/>
        <v>ABS</v>
      </c>
    </row>
    <row r="159" spans="1:51" s="245" customFormat="1" ht="18" customHeight="1" thickBot="1">
      <c r="A159" s="288"/>
      <c r="B159" s="149">
        <v>144</v>
      </c>
      <c r="C159" s="243" t="s">
        <v>932</v>
      </c>
      <c r="D159" s="243" t="s">
        <v>933</v>
      </c>
      <c r="E159" s="243" t="s">
        <v>934</v>
      </c>
      <c r="F159" s="243" t="s">
        <v>935</v>
      </c>
      <c r="G159" s="243" t="s">
        <v>8</v>
      </c>
      <c r="H159" s="244" t="s">
        <v>508</v>
      </c>
      <c r="I159" s="14">
        <v>5</v>
      </c>
      <c r="J159" s="14">
        <v>12</v>
      </c>
      <c r="K159" s="16">
        <f t="shared" si="36"/>
        <v>7.333333333333333</v>
      </c>
      <c r="L159" s="166">
        <v>2</v>
      </c>
      <c r="M159" s="166">
        <v>11</v>
      </c>
      <c r="N159" s="16">
        <f t="shared" si="37"/>
        <v>5</v>
      </c>
      <c r="O159" s="166">
        <v>2</v>
      </c>
      <c r="P159" s="166">
        <v>10</v>
      </c>
      <c r="Q159" s="16">
        <f t="shared" si="38"/>
        <v>4.666666666666667</v>
      </c>
      <c r="R159" s="166">
        <v>4</v>
      </c>
      <c r="S159" s="16">
        <f t="shared" si="39"/>
        <v>4</v>
      </c>
      <c r="T159" s="166">
        <v>6</v>
      </c>
      <c r="U159" s="16">
        <f t="shared" si="40"/>
        <v>6</v>
      </c>
      <c r="V159" s="166">
        <v>6</v>
      </c>
      <c r="W159" s="16">
        <f t="shared" si="41"/>
        <v>6</v>
      </c>
      <c r="X159" s="166">
        <v>2</v>
      </c>
      <c r="Y159" s="16">
        <f t="shared" si="42"/>
        <v>2</v>
      </c>
      <c r="Z159" s="166">
        <v>5.5</v>
      </c>
      <c r="AA159" s="16">
        <f t="shared" si="43"/>
        <v>5.5</v>
      </c>
      <c r="AB159" s="166">
        <v>10</v>
      </c>
      <c r="AC159" s="16">
        <f t="shared" si="44"/>
        <v>10</v>
      </c>
      <c r="AD159" s="132"/>
      <c r="AE159" s="166">
        <v>8</v>
      </c>
      <c r="AF159" s="166">
        <v>10.5</v>
      </c>
      <c r="AG159" s="16">
        <f t="shared" si="45"/>
        <v>8.8333333333333339</v>
      </c>
      <c r="AH159" s="166">
        <v>7.5</v>
      </c>
      <c r="AI159" s="166">
        <v>10</v>
      </c>
      <c r="AJ159" s="16">
        <f t="shared" si="46"/>
        <v>8.3333333333333339</v>
      </c>
      <c r="AK159" s="166">
        <v>8.5</v>
      </c>
      <c r="AL159" s="166">
        <v>8.5</v>
      </c>
      <c r="AM159" s="16">
        <f t="shared" si="47"/>
        <v>8.5</v>
      </c>
      <c r="AN159" s="166">
        <v>6</v>
      </c>
      <c r="AO159" s="16">
        <f t="shared" si="48"/>
        <v>6</v>
      </c>
      <c r="AP159" s="166">
        <v>7</v>
      </c>
      <c r="AQ159" s="16">
        <f t="shared" si="49"/>
        <v>7</v>
      </c>
      <c r="AR159" s="166">
        <v>2.5</v>
      </c>
      <c r="AS159" s="16">
        <f t="shared" si="50"/>
        <v>2.5</v>
      </c>
      <c r="AT159" s="166">
        <v>10</v>
      </c>
      <c r="AU159" s="16">
        <f t="shared" si="51"/>
        <v>10</v>
      </c>
      <c r="AV159" s="166">
        <v>0</v>
      </c>
      <c r="AW159" s="16">
        <f t="shared" si="52"/>
        <v>0</v>
      </c>
      <c r="AX159" s="166">
        <v>6</v>
      </c>
      <c r="AY159" s="133">
        <f t="shared" si="53"/>
        <v>6</v>
      </c>
    </row>
    <row r="160" spans="1:51" ht="18" customHeight="1">
      <c r="A160" s="289" t="s">
        <v>518</v>
      </c>
      <c r="B160" s="149">
        <v>145</v>
      </c>
      <c r="C160" s="241" t="s">
        <v>936</v>
      </c>
      <c r="D160" s="241" t="s">
        <v>937</v>
      </c>
      <c r="E160" s="241" t="s">
        <v>646</v>
      </c>
      <c r="F160" s="241" t="s">
        <v>938</v>
      </c>
      <c r="G160" s="241" t="s">
        <v>5</v>
      </c>
      <c r="H160" s="242" t="s">
        <v>509</v>
      </c>
      <c r="I160" s="14">
        <v>10</v>
      </c>
      <c r="J160" s="14">
        <v>13.5</v>
      </c>
      <c r="K160" s="16">
        <f t="shared" si="36"/>
        <v>11.166666666666666</v>
      </c>
      <c r="L160" s="166">
        <v>2</v>
      </c>
      <c r="M160" s="166">
        <v>9.5</v>
      </c>
      <c r="N160" s="16">
        <f t="shared" si="37"/>
        <v>4.5</v>
      </c>
      <c r="O160" s="166">
        <v>2.5</v>
      </c>
      <c r="P160" s="166">
        <v>7</v>
      </c>
      <c r="Q160" s="16">
        <f t="shared" si="38"/>
        <v>4</v>
      </c>
      <c r="R160" s="166">
        <v>7</v>
      </c>
      <c r="S160" s="16">
        <f t="shared" si="39"/>
        <v>7</v>
      </c>
      <c r="T160" s="166">
        <v>5</v>
      </c>
      <c r="U160" s="16">
        <f t="shared" si="40"/>
        <v>5</v>
      </c>
      <c r="V160" s="166">
        <v>5</v>
      </c>
      <c r="W160" s="16">
        <f t="shared" si="41"/>
        <v>5</v>
      </c>
      <c r="X160" s="166">
        <v>2</v>
      </c>
      <c r="Y160" s="16">
        <f t="shared" si="42"/>
        <v>2</v>
      </c>
      <c r="Z160" s="166">
        <v>8.5</v>
      </c>
      <c r="AA160" s="16">
        <f t="shared" si="43"/>
        <v>8.5</v>
      </c>
      <c r="AB160" s="166">
        <v>6</v>
      </c>
      <c r="AC160" s="16">
        <f t="shared" si="44"/>
        <v>6</v>
      </c>
      <c r="AD160" s="132"/>
      <c r="AE160" s="166">
        <v>6.5</v>
      </c>
      <c r="AF160" s="166">
        <v>4.5</v>
      </c>
      <c r="AG160" s="16">
        <f t="shared" si="45"/>
        <v>5.833333333333333</v>
      </c>
      <c r="AH160" s="166">
        <v>0</v>
      </c>
      <c r="AI160" s="166">
        <v>7</v>
      </c>
      <c r="AJ160" s="16">
        <f t="shared" si="46"/>
        <v>2.3333333333333335</v>
      </c>
      <c r="AK160" s="166">
        <v>7.5</v>
      </c>
      <c r="AL160" s="166">
        <v>10</v>
      </c>
      <c r="AM160" s="16">
        <f t="shared" si="47"/>
        <v>8.3333333333333339</v>
      </c>
      <c r="AN160" s="166">
        <v>1.5</v>
      </c>
      <c r="AO160" s="16">
        <f t="shared" si="48"/>
        <v>1.5</v>
      </c>
      <c r="AP160" s="166">
        <v>7</v>
      </c>
      <c r="AQ160" s="16">
        <f t="shared" si="49"/>
        <v>7</v>
      </c>
      <c r="AR160" s="166">
        <v>7.5</v>
      </c>
      <c r="AS160" s="16">
        <f t="shared" si="50"/>
        <v>7.5</v>
      </c>
      <c r="AT160" s="166">
        <v>10</v>
      </c>
      <c r="AU160" s="16">
        <f t="shared" si="51"/>
        <v>10</v>
      </c>
      <c r="AV160" s="166" t="s">
        <v>1298</v>
      </c>
      <c r="AW160" s="16" t="str">
        <f t="shared" si="52"/>
        <v>ABS</v>
      </c>
      <c r="AX160" s="166">
        <v>10</v>
      </c>
      <c r="AY160" s="133">
        <f t="shared" si="53"/>
        <v>10</v>
      </c>
    </row>
    <row r="161" spans="1:51" ht="18" customHeight="1">
      <c r="A161" s="290"/>
      <c r="B161" s="149">
        <v>146</v>
      </c>
      <c r="C161" s="234" t="s">
        <v>404</v>
      </c>
      <c r="D161" s="234" t="s">
        <v>406</v>
      </c>
      <c r="E161" s="234" t="s">
        <v>407</v>
      </c>
      <c r="F161" s="234" t="s">
        <v>405</v>
      </c>
      <c r="G161" s="234" t="s">
        <v>5</v>
      </c>
      <c r="H161" s="240" t="s">
        <v>509</v>
      </c>
      <c r="I161" s="14">
        <v>10.83</v>
      </c>
      <c r="J161" s="14">
        <v>10.83</v>
      </c>
      <c r="K161" s="16">
        <f t="shared" si="36"/>
        <v>10.83</v>
      </c>
      <c r="L161" s="166">
        <v>2.5</v>
      </c>
      <c r="M161" s="166">
        <v>8.5</v>
      </c>
      <c r="N161" s="16">
        <f t="shared" si="37"/>
        <v>4.5</v>
      </c>
      <c r="O161" s="166">
        <v>1.5</v>
      </c>
      <c r="P161" s="166">
        <v>12</v>
      </c>
      <c r="Q161" s="16">
        <f t="shared" si="38"/>
        <v>5</v>
      </c>
      <c r="R161" s="166">
        <v>7</v>
      </c>
      <c r="S161" s="16">
        <f t="shared" si="39"/>
        <v>7</v>
      </c>
      <c r="T161" s="166">
        <v>10.5</v>
      </c>
      <c r="U161" s="16">
        <f t="shared" si="40"/>
        <v>10.5</v>
      </c>
      <c r="V161" s="166">
        <v>4</v>
      </c>
      <c r="W161" s="16">
        <f t="shared" si="41"/>
        <v>4</v>
      </c>
      <c r="X161" s="166">
        <v>1</v>
      </c>
      <c r="Y161" s="16">
        <f t="shared" si="42"/>
        <v>1</v>
      </c>
      <c r="Z161" s="166">
        <v>8</v>
      </c>
      <c r="AA161" s="16">
        <f t="shared" si="43"/>
        <v>8</v>
      </c>
      <c r="AB161" s="166">
        <v>5</v>
      </c>
      <c r="AC161" s="16">
        <f t="shared" si="44"/>
        <v>5</v>
      </c>
      <c r="AD161" s="132"/>
      <c r="AE161" s="166">
        <v>9.5</v>
      </c>
      <c r="AF161" s="166">
        <v>9.5</v>
      </c>
      <c r="AG161" s="16">
        <f t="shared" si="45"/>
        <v>9.5</v>
      </c>
      <c r="AH161" s="166">
        <v>11.67</v>
      </c>
      <c r="AI161" s="166">
        <v>11.67</v>
      </c>
      <c r="AJ161" s="16">
        <f t="shared" si="46"/>
        <v>11.67</v>
      </c>
      <c r="AK161" s="166">
        <v>13.33</v>
      </c>
      <c r="AL161" s="166">
        <v>13.33</v>
      </c>
      <c r="AM161" s="16">
        <f t="shared" si="47"/>
        <v>13.33</v>
      </c>
      <c r="AN161" s="166">
        <v>6</v>
      </c>
      <c r="AO161" s="16">
        <f t="shared" si="48"/>
        <v>6</v>
      </c>
      <c r="AP161" s="166">
        <v>0</v>
      </c>
      <c r="AQ161" s="16">
        <f t="shared" si="49"/>
        <v>0</v>
      </c>
      <c r="AR161" s="166">
        <v>11</v>
      </c>
      <c r="AS161" s="16">
        <f t="shared" si="50"/>
        <v>11</v>
      </c>
      <c r="AT161" s="166">
        <v>11</v>
      </c>
      <c r="AU161" s="16">
        <f t="shared" si="51"/>
        <v>11</v>
      </c>
      <c r="AV161" s="166">
        <v>1</v>
      </c>
      <c r="AW161" s="16">
        <f t="shared" si="52"/>
        <v>1</v>
      </c>
      <c r="AX161" s="166">
        <v>10</v>
      </c>
      <c r="AY161" s="133">
        <f t="shared" si="53"/>
        <v>10</v>
      </c>
    </row>
    <row r="162" spans="1:51" ht="18" customHeight="1">
      <c r="A162" s="290"/>
      <c r="B162" s="149">
        <v>147</v>
      </c>
      <c r="C162" s="234" t="s">
        <v>939</v>
      </c>
      <c r="D162" s="234" t="s">
        <v>940</v>
      </c>
      <c r="E162" s="234" t="s">
        <v>941</v>
      </c>
      <c r="F162" s="234" t="s">
        <v>781</v>
      </c>
      <c r="G162" s="234" t="s">
        <v>5</v>
      </c>
      <c r="H162" s="240" t="s">
        <v>509</v>
      </c>
      <c r="I162" s="14">
        <v>10</v>
      </c>
      <c r="J162" s="14">
        <v>11.5</v>
      </c>
      <c r="K162" s="16">
        <f t="shared" si="36"/>
        <v>10.5</v>
      </c>
      <c r="L162" s="166">
        <v>14</v>
      </c>
      <c r="M162" s="166">
        <v>12</v>
      </c>
      <c r="N162" s="16">
        <f t="shared" si="37"/>
        <v>13.333333333333334</v>
      </c>
      <c r="O162" s="166">
        <v>2.5</v>
      </c>
      <c r="P162" s="166">
        <v>10</v>
      </c>
      <c r="Q162" s="16">
        <f t="shared" si="38"/>
        <v>5</v>
      </c>
      <c r="R162" s="166">
        <v>10</v>
      </c>
      <c r="S162" s="16">
        <f t="shared" si="39"/>
        <v>10</v>
      </c>
      <c r="T162" s="166">
        <v>10.5</v>
      </c>
      <c r="U162" s="16">
        <f t="shared" si="40"/>
        <v>10.5</v>
      </c>
      <c r="V162" s="166">
        <v>3.5</v>
      </c>
      <c r="W162" s="16">
        <f t="shared" si="41"/>
        <v>3.5</v>
      </c>
      <c r="X162" s="166">
        <v>6</v>
      </c>
      <c r="Y162" s="16">
        <f t="shared" si="42"/>
        <v>6</v>
      </c>
      <c r="Z162" s="166">
        <v>10</v>
      </c>
      <c r="AA162" s="16">
        <f t="shared" si="43"/>
        <v>10</v>
      </c>
      <c r="AB162" s="166">
        <v>10</v>
      </c>
      <c r="AC162" s="16">
        <f t="shared" si="44"/>
        <v>10</v>
      </c>
      <c r="AD162" s="132"/>
      <c r="AE162" s="166">
        <v>11</v>
      </c>
      <c r="AF162" s="166">
        <v>10.5</v>
      </c>
      <c r="AG162" s="16">
        <f t="shared" si="45"/>
        <v>10.833333333333334</v>
      </c>
      <c r="AH162" s="166">
        <v>10.5</v>
      </c>
      <c r="AI162" s="166">
        <v>9</v>
      </c>
      <c r="AJ162" s="16">
        <f t="shared" si="46"/>
        <v>10</v>
      </c>
      <c r="AK162" s="166">
        <v>11.5</v>
      </c>
      <c r="AL162" s="166">
        <v>11</v>
      </c>
      <c r="AM162" s="16">
        <f t="shared" si="47"/>
        <v>11.333333333333334</v>
      </c>
      <c r="AN162" s="166">
        <v>10</v>
      </c>
      <c r="AO162" s="16">
        <f t="shared" si="48"/>
        <v>10</v>
      </c>
      <c r="AP162" s="166">
        <v>12</v>
      </c>
      <c r="AQ162" s="16">
        <f t="shared" si="49"/>
        <v>12</v>
      </c>
      <c r="AR162" s="166">
        <v>13.5</v>
      </c>
      <c r="AS162" s="16">
        <f t="shared" si="50"/>
        <v>13.5</v>
      </c>
      <c r="AT162" s="166">
        <v>16</v>
      </c>
      <c r="AU162" s="16">
        <f t="shared" si="51"/>
        <v>16</v>
      </c>
      <c r="AV162" s="166">
        <v>5.5</v>
      </c>
      <c r="AW162" s="16">
        <f t="shared" si="52"/>
        <v>5.5</v>
      </c>
      <c r="AX162" s="166">
        <v>10.5</v>
      </c>
      <c r="AY162" s="133">
        <f t="shared" si="53"/>
        <v>10.5</v>
      </c>
    </row>
    <row r="163" spans="1:51" ht="18" customHeight="1">
      <c r="A163" s="290"/>
      <c r="B163" s="149">
        <v>148</v>
      </c>
      <c r="C163" s="234" t="s">
        <v>265</v>
      </c>
      <c r="D163" s="234" t="s">
        <v>266</v>
      </c>
      <c r="E163" s="234" t="s">
        <v>267</v>
      </c>
      <c r="F163" s="234" t="s">
        <v>408</v>
      </c>
      <c r="G163" s="234" t="s">
        <v>268</v>
      </c>
      <c r="H163" s="240" t="s">
        <v>509</v>
      </c>
      <c r="I163" s="14">
        <v>11</v>
      </c>
      <c r="J163" s="14">
        <v>14.5</v>
      </c>
      <c r="K163" s="16">
        <f t="shared" si="36"/>
        <v>12.166666666666666</v>
      </c>
      <c r="L163" s="166">
        <v>11</v>
      </c>
      <c r="M163" s="166">
        <v>11</v>
      </c>
      <c r="N163" s="16">
        <f t="shared" si="37"/>
        <v>11</v>
      </c>
      <c r="O163" s="166">
        <v>11</v>
      </c>
      <c r="P163" s="166">
        <v>11</v>
      </c>
      <c r="Q163" s="16">
        <f t="shared" si="38"/>
        <v>11</v>
      </c>
      <c r="R163" s="166">
        <v>14</v>
      </c>
      <c r="S163" s="16">
        <f t="shared" si="39"/>
        <v>14</v>
      </c>
      <c r="T163" s="166">
        <v>10</v>
      </c>
      <c r="U163" s="16">
        <f t="shared" si="40"/>
        <v>10</v>
      </c>
      <c r="V163" s="166">
        <v>11</v>
      </c>
      <c r="W163" s="16">
        <f t="shared" si="41"/>
        <v>11</v>
      </c>
      <c r="X163" s="166">
        <v>2</v>
      </c>
      <c r="Y163" s="16">
        <f t="shared" si="42"/>
        <v>2</v>
      </c>
      <c r="Z163" s="166">
        <v>10</v>
      </c>
      <c r="AA163" s="16">
        <f t="shared" si="43"/>
        <v>10</v>
      </c>
      <c r="AB163" s="166">
        <v>8.5</v>
      </c>
      <c r="AC163" s="16">
        <f t="shared" si="44"/>
        <v>8.5</v>
      </c>
      <c r="AD163" s="132"/>
      <c r="AE163" s="166">
        <v>10</v>
      </c>
      <c r="AF163" s="166">
        <v>13</v>
      </c>
      <c r="AG163" s="16">
        <f t="shared" si="45"/>
        <v>11</v>
      </c>
      <c r="AH163" s="166">
        <v>9.5</v>
      </c>
      <c r="AI163" s="166">
        <v>10</v>
      </c>
      <c r="AJ163" s="16">
        <f t="shared" si="46"/>
        <v>9.6666666666666661</v>
      </c>
      <c r="AK163" s="166">
        <v>11.67</v>
      </c>
      <c r="AL163" s="166">
        <v>11.67</v>
      </c>
      <c r="AM163" s="16">
        <f t="shared" si="47"/>
        <v>11.67</v>
      </c>
      <c r="AN163" s="166">
        <v>10</v>
      </c>
      <c r="AO163" s="16">
        <f t="shared" si="48"/>
        <v>10</v>
      </c>
      <c r="AP163" s="166">
        <v>10</v>
      </c>
      <c r="AQ163" s="16">
        <f t="shared" si="49"/>
        <v>10</v>
      </c>
      <c r="AR163" s="166">
        <v>3</v>
      </c>
      <c r="AS163" s="16">
        <f t="shared" si="50"/>
        <v>3</v>
      </c>
      <c r="AT163" s="166">
        <v>8.5</v>
      </c>
      <c r="AU163" s="16">
        <f t="shared" si="51"/>
        <v>8.5</v>
      </c>
      <c r="AV163" s="166">
        <v>10</v>
      </c>
      <c r="AW163" s="16">
        <f t="shared" si="52"/>
        <v>10</v>
      </c>
      <c r="AX163" s="166">
        <v>11</v>
      </c>
      <c r="AY163" s="133">
        <f t="shared" si="53"/>
        <v>11</v>
      </c>
    </row>
    <row r="164" spans="1:51" ht="18" customHeight="1">
      <c r="A164" s="290"/>
      <c r="B164" s="149">
        <v>149</v>
      </c>
      <c r="C164" s="234" t="s">
        <v>942</v>
      </c>
      <c r="D164" s="234" t="s">
        <v>943</v>
      </c>
      <c r="E164" s="234" t="s">
        <v>28</v>
      </c>
      <c r="F164" s="234" t="s">
        <v>944</v>
      </c>
      <c r="G164" s="234" t="s">
        <v>945</v>
      </c>
      <c r="H164" s="240" t="s">
        <v>509</v>
      </c>
      <c r="I164" s="14">
        <v>10.5</v>
      </c>
      <c r="J164" s="14">
        <v>13</v>
      </c>
      <c r="K164" s="16">
        <f t="shared" si="36"/>
        <v>11.333333333333334</v>
      </c>
      <c r="L164" s="166">
        <v>15</v>
      </c>
      <c r="M164" s="166">
        <v>12</v>
      </c>
      <c r="N164" s="16">
        <f t="shared" si="37"/>
        <v>14</v>
      </c>
      <c r="O164" s="166">
        <v>9.75</v>
      </c>
      <c r="P164" s="166">
        <v>13</v>
      </c>
      <c r="Q164" s="16">
        <f t="shared" si="38"/>
        <v>10.833333333333334</v>
      </c>
      <c r="R164" s="166">
        <v>8</v>
      </c>
      <c r="S164" s="16">
        <f t="shared" si="39"/>
        <v>8</v>
      </c>
      <c r="T164" s="166">
        <v>5</v>
      </c>
      <c r="U164" s="16">
        <f t="shared" si="40"/>
        <v>5</v>
      </c>
      <c r="V164" s="166">
        <v>3.5</v>
      </c>
      <c r="W164" s="16">
        <f t="shared" si="41"/>
        <v>3.5</v>
      </c>
      <c r="X164" s="166">
        <v>4</v>
      </c>
      <c r="Y164" s="16">
        <f t="shared" si="42"/>
        <v>4</v>
      </c>
      <c r="Z164" s="166" t="s">
        <v>1297</v>
      </c>
      <c r="AA164" s="16" t="str">
        <f t="shared" si="43"/>
        <v>\</v>
      </c>
      <c r="AB164" s="166">
        <v>10.5</v>
      </c>
      <c r="AC164" s="16">
        <f t="shared" si="44"/>
        <v>10.5</v>
      </c>
      <c r="AD164" s="132"/>
      <c r="AE164" s="166">
        <v>7.5</v>
      </c>
      <c r="AF164" s="166">
        <v>12</v>
      </c>
      <c r="AG164" s="16">
        <f t="shared" si="45"/>
        <v>9</v>
      </c>
      <c r="AH164" s="166">
        <v>8.5</v>
      </c>
      <c r="AI164" s="166">
        <v>11</v>
      </c>
      <c r="AJ164" s="16">
        <f t="shared" si="46"/>
        <v>9.3333333333333339</v>
      </c>
      <c r="AK164" s="166">
        <v>8</v>
      </c>
      <c r="AL164" s="166">
        <v>10.5</v>
      </c>
      <c r="AM164" s="16">
        <f t="shared" si="47"/>
        <v>8.8333333333333339</v>
      </c>
      <c r="AN164" s="166">
        <v>7</v>
      </c>
      <c r="AO164" s="16">
        <f t="shared" si="48"/>
        <v>7</v>
      </c>
      <c r="AP164" s="166">
        <v>7.5</v>
      </c>
      <c r="AQ164" s="16">
        <f t="shared" si="49"/>
        <v>7.5</v>
      </c>
      <c r="AR164" s="166">
        <v>10</v>
      </c>
      <c r="AS164" s="16">
        <f t="shared" si="50"/>
        <v>10</v>
      </c>
      <c r="AT164" s="166">
        <v>15</v>
      </c>
      <c r="AU164" s="16">
        <f t="shared" si="51"/>
        <v>15</v>
      </c>
      <c r="AV164" s="166">
        <v>10</v>
      </c>
      <c r="AW164" s="16">
        <f t="shared" si="52"/>
        <v>10</v>
      </c>
      <c r="AX164" s="166">
        <v>14</v>
      </c>
      <c r="AY164" s="133">
        <f t="shared" si="53"/>
        <v>14</v>
      </c>
    </row>
    <row r="165" spans="1:51" ht="18" customHeight="1">
      <c r="A165" s="290"/>
      <c r="B165" s="149">
        <v>150</v>
      </c>
      <c r="C165" s="234" t="s">
        <v>52</v>
      </c>
      <c r="D165" s="234" t="s">
        <v>53</v>
      </c>
      <c r="E165" s="234" t="s">
        <v>54</v>
      </c>
      <c r="F165" s="234" t="s">
        <v>409</v>
      </c>
      <c r="G165" s="234" t="s">
        <v>55</v>
      </c>
      <c r="H165" s="240" t="s">
        <v>509</v>
      </c>
      <c r="I165" s="14">
        <v>11</v>
      </c>
      <c r="J165" s="14">
        <v>11</v>
      </c>
      <c r="K165" s="16">
        <f t="shared" si="36"/>
        <v>11</v>
      </c>
      <c r="L165" s="166">
        <v>11.83</v>
      </c>
      <c r="M165" s="166">
        <v>11.83</v>
      </c>
      <c r="N165" s="16">
        <f t="shared" si="37"/>
        <v>11.83</v>
      </c>
      <c r="O165" s="166">
        <v>8.83</v>
      </c>
      <c r="P165" s="166">
        <v>8.83</v>
      </c>
      <c r="Q165" s="16">
        <f t="shared" si="38"/>
        <v>8.83</v>
      </c>
      <c r="R165" s="166">
        <v>10</v>
      </c>
      <c r="S165" s="16">
        <f t="shared" si="39"/>
        <v>10</v>
      </c>
      <c r="T165" s="166">
        <v>11.5</v>
      </c>
      <c r="U165" s="16">
        <f t="shared" si="40"/>
        <v>11.5</v>
      </c>
      <c r="V165" s="166">
        <v>10</v>
      </c>
      <c r="W165" s="16">
        <f t="shared" si="41"/>
        <v>10</v>
      </c>
      <c r="X165" s="166">
        <v>11</v>
      </c>
      <c r="Y165" s="16">
        <f t="shared" si="42"/>
        <v>11</v>
      </c>
      <c r="Z165" s="166">
        <v>10</v>
      </c>
      <c r="AA165" s="16">
        <f t="shared" si="43"/>
        <v>10</v>
      </c>
      <c r="AB165" s="166">
        <v>11.5</v>
      </c>
      <c r="AC165" s="16">
        <f t="shared" si="44"/>
        <v>11.5</v>
      </c>
      <c r="AD165" s="132"/>
      <c r="AE165" s="166">
        <v>10.83</v>
      </c>
      <c r="AF165" s="166">
        <v>10.83</v>
      </c>
      <c r="AG165" s="16">
        <f t="shared" si="45"/>
        <v>10.83</v>
      </c>
      <c r="AH165" s="166">
        <v>7.5</v>
      </c>
      <c r="AI165" s="166">
        <v>7.5</v>
      </c>
      <c r="AJ165" s="16">
        <f t="shared" si="46"/>
        <v>7.5</v>
      </c>
      <c r="AK165" s="166">
        <v>12</v>
      </c>
      <c r="AL165" s="166">
        <v>12</v>
      </c>
      <c r="AM165" s="16">
        <f t="shared" si="47"/>
        <v>12</v>
      </c>
      <c r="AN165" s="166">
        <v>7.5</v>
      </c>
      <c r="AO165" s="16">
        <f t="shared" si="48"/>
        <v>7.5</v>
      </c>
      <c r="AP165" s="166">
        <v>11</v>
      </c>
      <c r="AQ165" s="16">
        <f t="shared" si="49"/>
        <v>11</v>
      </c>
      <c r="AR165" s="166">
        <v>10</v>
      </c>
      <c r="AS165" s="16">
        <f t="shared" si="50"/>
        <v>10</v>
      </c>
      <c r="AT165" s="166">
        <v>14</v>
      </c>
      <c r="AU165" s="16">
        <f t="shared" si="51"/>
        <v>14</v>
      </c>
      <c r="AV165" s="166">
        <v>6.5</v>
      </c>
      <c r="AW165" s="16">
        <f t="shared" si="52"/>
        <v>6.5</v>
      </c>
      <c r="AX165" s="166">
        <v>10</v>
      </c>
      <c r="AY165" s="133">
        <f t="shared" si="53"/>
        <v>10</v>
      </c>
    </row>
    <row r="166" spans="1:51" ht="18" customHeight="1">
      <c r="A166" s="290"/>
      <c r="B166" s="149">
        <v>151</v>
      </c>
      <c r="C166" s="234" t="s">
        <v>946</v>
      </c>
      <c r="D166" s="234" t="s">
        <v>947</v>
      </c>
      <c r="E166" s="234" t="s">
        <v>25</v>
      </c>
      <c r="F166" s="234" t="s">
        <v>948</v>
      </c>
      <c r="G166" s="234" t="s">
        <v>49</v>
      </c>
      <c r="H166" s="240" t="s">
        <v>509</v>
      </c>
      <c r="I166" s="14">
        <v>8</v>
      </c>
      <c r="J166" s="14">
        <v>14.5</v>
      </c>
      <c r="K166" s="16">
        <f t="shared" si="36"/>
        <v>10.166666666666666</v>
      </c>
      <c r="L166" s="166">
        <v>8.5</v>
      </c>
      <c r="M166" s="166">
        <v>11</v>
      </c>
      <c r="N166" s="16">
        <f t="shared" si="37"/>
        <v>9.3333333333333339</v>
      </c>
      <c r="O166" s="166">
        <v>7.5</v>
      </c>
      <c r="P166" s="166">
        <v>13</v>
      </c>
      <c r="Q166" s="16">
        <f t="shared" si="38"/>
        <v>9.3333333333333339</v>
      </c>
      <c r="R166" s="166">
        <v>10</v>
      </c>
      <c r="S166" s="16">
        <f t="shared" si="39"/>
        <v>10</v>
      </c>
      <c r="T166" s="166">
        <v>10</v>
      </c>
      <c r="U166" s="16">
        <f t="shared" si="40"/>
        <v>10</v>
      </c>
      <c r="V166" s="166">
        <v>12</v>
      </c>
      <c r="W166" s="16">
        <f t="shared" si="41"/>
        <v>12</v>
      </c>
      <c r="X166" s="166">
        <v>7</v>
      </c>
      <c r="Y166" s="16">
        <f t="shared" si="42"/>
        <v>7</v>
      </c>
      <c r="Z166" s="166">
        <v>8.5</v>
      </c>
      <c r="AA166" s="16">
        <f t="shared" si="43"/>
        <v>8.5</v>
      </c>
      <c r="AB166" s="166">
        <v>7</v>
      </c>
      <c r="AC166" s="16">
        <f t="shared" si="44"/>
        <v>7</v>
      </c>
      <c r="AD166" s="132"/>
      <c r="AE166" s="166">
        <v>10</v>
      </c>
      <c r="AF166" s="166">
        <v>11</v>
      </c>
      <c r="AG166" s="16">
        <f t="shared" si="45"/>
        <v>10.333333333333334</v>
      </c>
      <c r="AH166" s="166">
        <v>3</v>
      </c>
      <c r="AI166" s="166">
        <v>11</v>
      </c>
      <c r="AJ166" s="16">
        <f t="shared" si="46"/>
        <v>5.666666666666667</v>
      </c>
      <c r="AK166" s="166">
        <v>11.5</v>
      </c>
      <c r="AL166" s="166">
        <v>12</v>
      </c>
      <c r="AM166" s="16">
        <f t="shared" si="47"/>
        <v>11.666666666666666</v>
      </c>
      <c r="AN166" s="166">
        <v>8.5</v>
      </c>
      <c r="AO166" s="16">
        <f t="shared" si="48"/>
        <v>8.5</v>
      </c>
      <c r="AP166" s="166">
        <v>10</v>
      </c>
      <c r="AQ166" s="16">
        <f t="shared" si="49"/>
        <v>10</v>
      </c>
      <c r="AR166" s="166">
        <v>4</v>
      </c>
      <c r="AS166" s="16">
        <f t="shared" si="50"/>
        <v>4</v>
      </c>
      <c r="AT166" s="166">
        <v>7.5</v>
      </c>
      <c r="AU166" s="16">
        <f t="shared" si="51"/>
        <v>7.5</v>
      </c>
      <c r="AV166" s="166">
        <v>4</v>
      </c>
      <c r="AW166" s="16">
        <f t="shared" si="52"/>
        <v>4</v>
      </c>
      <c r="AX166" s="166">
        <v>11.5</v>
      </c>
      <c r="AY166" s="133">
        <f t="shared" si="53"/>
        <v>11.5</v>
      </c>
    </row>
    <row r="167" spans="1:51" ht="18" customHeight="1">
      <c r="A167" s="290"/>
      <c r="B167" s="149">
        <v>152</v>
      </c>
      <c r="C167" s="234" t="s">
        <v>949</v>
      </c>
      <c r="D167" s="234" t="s">
        <v>950</v>
      </c>
      <c r="E167" s="234" t="s">
        <v>36</v>
      </c>
      <c r="F167" s="234" t="s">
        <v>951</v>
      </c>
      <c r="G167" s="234" t="s">
        <v>5</v>
      </c>
      <c r="H167" s="240" t="s">
        <v>509</v>
      </c>
      <c r="I167" s="14">
        <v>11</v>
      </c>
      <c r="J167" s="14">
        <v>12</v>
      </c>
      <c r="K167" s="16">
        <f t="shared" si="36"/>
        <v>11.333333333333334</v>
      </c>
      <c r="L167" s="166">
        <v>14.5</v>
      </c>
      <c r="M167" s="166">
        <v>13</v>
      </c>
      <c r="N167" s="16">
        <f t="shared" si="37"/>
        <v>14</v>
      </c>
      <c r="O167" s="166">
        <v>11</v>
      </c>
      <c r="P167" s="166">
        <v>14</v>
      </c>
      <c r="Q167" s="16">
        <f t="shared" si="38"/>
        <v>12</v>
      </c>
      <c r="R167" s="166">
        <v>11.5</v>
      </c>
      <c r="S167" s="16">
        <f t="shared" si="39"/>
        <v>11.5</v>
      </c>
      <c r="T167" s="166">
        <v>11</v>
      </c>
      <c r="U167" s="16">
        <f t="shared" si="40"/>
        <v>11</v>
      </c>
      <c r="V167" s="166">
        <v>5</v>
      </c>
      <c r="W167" s="16">
        <f t="shared" si="41"/>
        <v>5</v>
      </c>
      <c r="X167" s="166">
        <v>8.5</v>
      </c>
      <c r="Y167" s="16">
        <f t="shared" si="42"/>
        <v>8.5</v>
      </c>
      <c r="Z167" s="166">
        <v>8.5</v>
      </c>
      <c r="AA167" s="16">
        <f t="shared" si="43"/>
        <v>8.5</v>
      </c>
      <c r="AB167" s="166">
        <v>10.5</v>
      </c>
      <c r="AC167" s="16">
        <f t="shared" si="44"/>
        <v>10.5</v>
      </c>
      <c r="AD167" s="132"/>
      <c r="AE167" s="166">
        <v>14</v>
      </c>
      <c r="AF167" s="166">
        <v>13</v>
      </c>
      <c r="AG167" s="16">
        <f t="shared" si="45"/>
        <v>13.666666666666666</v>
      </c>
      <c r="AH167" s="166">
        <v>12.5</v>
      </c>
      <c r="AI167" s="166">
        <v>10</v>
      </c>
      <c r="AJ167" s="16">
        <f t="shared" si="46"/>
        <v>11.666666666666666</v>
      </c>
      <c r="AK167" s="166">
        <v>11.5</v>
      </c>
      <c r="AL167" s="166">
        <v>10.5</v>
      </c>
      <c r="AM167" s="16">
        <f t="shared" si="47"/>
        <v>11.166666666666666</v>
      </c>
      <c r="AN167" s="166">
        <v>10</v>
      </c>
      <c r="AO167" s="16">
        <f t="shared" si="48"/>
        <v>10</v>
      </c>
      <c r="AP167" s="166">
        <v>18.5</v>
      </c>
      <c r="AQ167" s="16">
        <f t="shared" si="49"/>
        <v>18.5</v>
      </c>
      <c r="AR167" s="166">
        <v>13</v>
      </c>
      <c r="AS167" s="16">
        <f t="shared" si="50"/>
        <v>13</v>
      </c>
      <c r="AT167" s="166">
        <v>16.5</v>
      </c>
      <c r="AU167" s="16">
        <f t="shared" si="51"/>
        <v>16.5</v>
      </c>
      <c r="AV167" s="166">
        <v>15</v>
      </c>
      <c r="AW167" s="16">
        <f t="shared" si="52"/>
        <v>15</v>
      </c>
      <c r="AX167" s="166">
        <v>15</v>
      </c>
      <c r="AY167" s="133">
        <f t="shared" si="53"/>
        <v>15</v>
      </c>
    </row>
    <row r="168" spans="1:51" ht="18" customHeight="1">
      <c r="A168" s="290"/>
      <c r="B168" s="149">
        <v>153</v>
      </c>
      <c r="C168" s="234" t="s">
        <v>410</v>
      </c>
      <c r="D168" s="234" t="s">
        <v>412</v>
      </c>
      <c r="E168" s="234" t="s">
        <v>413</v>
      </c>
      <c r="F168" s="234" t="s">
        <v>411</v>
      </c>
      <c r="G168" s="234" t="s">
        <v>23</v>
      </c>
      <c r="H168" s="240" t="s">
        <v>509</v>
      </c>
      <c r="I168" s="14">
        <v>11</v>
      </c>
      <c r="J168" s="14">
        <v>12.5</v>
      </c>
      <c r="K168" s="16">
        <f t="shared" si="36"/>
        <v>11.5</v>
      </c>
      <c r="L168" s="166">
        <v>12</v>
      </c>
      <c r="M168" s="166">
        <v>12</v>
      </c>
      <c r="N168" s="16">
        <f t="shared" si="37"/>
        <v>12</v>
      </c>
      <c r="O168" s="166">
        <v>3.75</v>
      </c>
      <c r="P168" s="166">
        <v>11.5</v>
      </c>
      <c r="Q168" s="16">
        <f t="shared" si="38"/>
        <v>6.333333333333333</v>
      </c>
      <c r="R168" s="166">
        <v>12</v>
      </c>
      <c r="S168" s="16">
        <f t="shared" si="39"/>
        <v>12</v>
      </c>
      <c r="T168" s="166">
        <v>14</v>
      </c>
      <c r="U168" s="16">
        <f t="shared" si="40"/>
        <v>14</v>
      </c>
      <c r="V168" s="166">
        <v>10</v>
      </c>
      <c r="W168" s="16">
        <f t="shared" si="41"/>
        <v>10</v>
      </c>
      <c r="X168" s="166">
        <v>12.5</v>
      </c>
      <c r="Y168" s="16">
        <f t="shared" si="42"/>
        <v>12.5</v>
      </c>
      <c r="Z168" s="166">
        <v>8</v>
      </c>
      <c r="AA168" s="16">
        <f t="shared" si="43"/>
        <v>8</v>
      </c>
      <c r="AB168" s="166">
        <v>10</v>
      </c>
      <c r="AC168" s="16">
        <f t="shared" si="44"/>
        <v>10</v>
      </c>
      <c r="AD168" s="132"/>
      <c r="AE168" s="166">
        <v>10.17</v>
      </c>
      <c r="AF168" s="166">
        <v>10.17</v>
      </c>
      <c r="AG168" s="16">
        <f t="shared" si="45"/>
        <v>10.17</v>
      </c>
      <c r="AH168" s="166">
        <v>10</v>
      </c>
      <c r="AI168" s="166">
        <v>10</v>
      </c>
      <c r="AJ168" s="16">
        <f t="shared" si="46"/>
        <v>10</v>
      </c>
      <c r="AK168" s="166">
        <v>12.33</v>
      </c>
      <c r="AL168" s="166">
        <v>12.33</v>
      </c>
      <c r="AM168" s="16">
        <f t="shared" si="47"/>
        <v>12.33</v>
      </c>
      <c r="AN168" s="166">
        <v>4.5</v>
      </c>
      <c r="AO168" s="16">
        <f t="shared" si="48"/>
        <v>4.5</v>
      </c>
      <c r="AP168" s="166">
        <v>5</v>
      </c>
      <c r="AQ168" s="16">
        <f t="shared" si="49"/>
        <v>5</v>
      </c>
      <c r="AR168" s="166">
        <v>10</v>
      </c>
      <c r="AS168" s="16">
        <f t="shared" si="50"/>
        <v>10</v>
      </c>
      <c r="AT168" s="166">
        <v>10.5</v>
      </c>
      <c r="AU168" s="16">
        <f t="shared" si="51"/>
        <v>10.5</v>
      </c>
      <c r="AV168" s="166">
        <v>10.5</v>
      </c>
      <c r="AW168" s="16">
        <f t="shared" si="52"/>
        <v>10.5</v>
      </c>
      <c r="AX168" s="166">
        <v>10</v>
      </c>
      <c r="AY168" s="133">
        <f t="shared" si="53"/>
        <v>10</v>
      </c>
    </row>
    <row r="169" spans="1:51" ht="18" customHeight="1">
      <c r="A169" s="290"/>
      <c r="B169" s="149">
        <v>154</v>
      </c>
      <c r="C169" s="234" t="s">
        <v>952</v>
      </c>
      <c r="D169" s="234" t="s">
        <v>953</v>
      </c>
      <c r="E169" s="234" t="s">
        <v>39</v>
      </c>
      <c r="F169" s="234" t="s">
        <v>954</v>
      </c>
      <c r="G169" s="234" t="s">
        <v>5</v>
      </c>
      <c r="H169" s="240" t="s">
        <v>509</v>
      </c>
      <c r="I169" s="14">
        <v>9</v>
      </c>
      <c r="J169" s="14">
        <v>10.5</v>
      </c>
      <c r="K169" s="16">
        <f t="shared" si="36"/>
        <v>9.5</v>
      </c>
      <c r="L169" s="166">
        <v>2</v>
      </c>
      <c r="M169" s="166">
        <v>9</v>
      </c>
      <c r="N169" s="16">
        <f t="shared" si="37"/>
        <v>4.333333333333333</v>
      </c>
      <c r="O169" s="166">
        <v>3.5</v>
      </c>
      <c r="P169" s="166">
        <v>11.5</v>
      </c>
      <c r="Q169" s="16">
        <f t="shared" si="38"/>
        <v>6.166666666666667</v>
      </c>
      <c r="R169" s="166">
        <v>9</v>
      </c>
      <c r="S169" s="16">
        <f t="shared" si="39"/>
        <v>9</v>
      </c>
      <c r="T169" s="166">
        <v>9</v>
      </c>
      <c r="U169" s="16">
        <f t="shared" si="40"/>
        <v>9</v>
      </c>
      <c r="V169" s="166">
        <v>5.5</v>
      </c>
      <c r="W169" s="16">
        <f t="shared" si="41"/>
        <v>5.5</v>
      </c>
      <c r="X169" s="166">
        <v>1</v>
      </c>
      <c r="Y169" s="16">
        <f t="shared" si="42"/>
        <v>1</v>
      </c>
      <c r="Z169" s="166">
        <v>1.5</v>
      </c>
      <c r="AA169" s="16">
        <f t="shared" si="43"/>
        <v>1.5</v>
      </c>
      <c r="AB169" s="166">
        <v>5</v>
      </c>
      <c r="AC169" s="16">
        <f t="shared" si="44"/>
        <v>5</v>
      </c>
      <c r="AD169" s="132"/>
      <c r="AE169" s="166">
        <v>3.5</v>
      </c>
      <c r="AF169" s="166">
        <v>10</v>
      </c>
      <c r="AG169" s="16">
        <f t="shared" si="45"/>
        <v>5.666666666666667</v>
      </c>
      <c r="AH169" s="166">
        <v>8.5</v>
      </c>
      <c r="AI169" s="166">
        <v>8.5</v>
      </c>
      <c r="AJ169" s="16">
        <f t="shared" si="46"/>
        <v>8.5</v>
      </c>
      <c r="AK169" s="166">
        <v>11.5</v>
      </c>
      <c r="AL169" s="166">
        <v>11</v>
      </c>
      <c r="AM169" s="16">
        <f t="shared" si="47"/>
        <v>11.333333333333334</v>
      </c>
      <c r="AN169" s="166">
        <v>5</v>
      </c>
      <c r="AO169" s="16">
        <f t="shared" si="48"/>
        <v>5</v>
      </c>
      <c r="AP169" s="166">
        <v>9.5</v>
      </c>
      <c r="AQ169" s="16">
        <f t="shared" si="49"/>
        <v>9.5</v>
      </c>
      <c r="AR169" s="166">
        <v>6.5</v>
      </c>
      <c r="AS169" s="16">
        <f t="shared" si="50"/>
        <v>6.5</v>
      </c>
      <c r="AT169" s="166">
        <v>12</v>
      </c>
      <c r="AU169" s="16">
        <f t="shared" si="51"/>
        <v>12</v>
      </c>
      <c r="AV169" s="166">
        <v>6</v>
      </c>
      <c r="AW169" s="16">
        <f t="shared" si="52"/>
        <v>6</v>
      </c>
      <c r="AX169" s="166">
        <v>7</v>
      </c>
      <c r="AY169" s="133">
        <f t="shared" si="53"/>
        <v>7</v>
      </c>
    </row>
    <row r="170" spans="1:51" ht="18" customHeight="1">
      <c r="A170" s="290"/>
      <c r="B170" s="149">
        <v>155</v>
      </c>
      <c r="C170" s="234" t="s">
        <v>955</v>
      </c>
      <c r="D170" s="234" t="s">
        <v>956</v>
      </c>
      <c r="E170" s="234" t="s">
        <v>957</v>
      </c>
      <c r="F170" s="234" t="s">
        <v>958</v>
      </c>
      <c r="G170" s="234" t="s">
        <v>5</v>
      </c>
      <c r="H170" s="240" t="s">
        <v>509</v>
      </c>
      <c r="I170" s="14">
        <v>10.5</v>
      </c>
      <c r="J170" s="14">
        <v>14</v>
      </c>
      <c r="K170" s="16">
        <f t="shared" si="36"/>
        <v>11.666666666666666</v>
      </c>
      <c r="L170" s="166">
        <v>15.5</v>
      </c>
      <c r="M170" s="166">
        <v>13.5</v>
      </c>
      <c r="N170" s="16">
        <f t="shared" si="37"/>
        <v>14.833333333333334</v>
      </c>
      <c r="O170" s="166">
        <v>10.5</v>
      </c>
      <c r="P170" s="166">
        <v>15</v>
      </c>
      <c r="Q170" s="16">
        <f t="shared" si="38"/>
        <v>12</v>
      </c>
      <c r="R170" s="166">
        <v>15.5</v>
      </c>
      <c r="S170" s="16">
        <f t="shared" si="39"/>
        <v>15.5</v>
      </c>
      <c r="T170" s="166">
        <v>10</v>
      </c>
      <c r="U170" s="16">
        <f t="shared" si="40"/>
        <v>10</v>
      </c>
      <c r="V170" s="166">
        <v>11</v>
      </c>
      <c r="W170" s="16">
        <f t="shared" si="41"/>
        <v>11</v>
      </c>
      <c r="X170" s="166">
        <v>7.5</v>
      </c>
      <c r="Y170" s="16">
        <f t="shared" si="42"/>
        <v>7.5</v>
      </c>
      <c r="Z170" s="166">
        <v>12</v>
      </c>
      <c r="AA170" s="16">
        <f t="shared" si="43"/>
        <v>12</v>
      </c>
      <c r="AB170" s="166">
        <v>8</v>
      </c>
      <c r="AC170" s="16">
        <f t="shared" si="44"/>
        <v>8</v>
      </c>
      <c r="AD170" s="132"/>
      <c r="AE170" s="166">
        <v>14</v>
      </c>
      <c r="AF170" s="166">
        <v>13</v>
      </c>
      <c r="AG170" s="16">
        <f t="shared" si="45"/>
        <v>13.666666666666666</v>
      </c>
      <c r="AH170" s="166">
        <v>15.5</v>
      </c>
      <c r="AI170" s="166">
        <v>12.5</v>
      </c>
      <c r="AJ170" s="16">
        <f t="shared" si="46"/>
        <v>14.5</v>
      </c>
      <c r="AK170" s="166">
        <v>15.5</v>
      </c>
      <c r="AL170" s="166">
        <v>15</v>
      </c>
      <c r="AM170" s="16">
        <f t="shared" si="47"/>
        <v>15.333333333333334</v>
      </c>
      <c r="AN170" s="166">
        <v>8.5</v>
      </c>
      <c r="AO170" s="16">
        <f t="shared" si="48"/>
        <v>8.5</v>
      </c>
      <c r="AP170" s="166">
        <v>14</v>
      </c>
      <c r="AQ170" s="16">
        <f t="shared" si="49"/>
        <v>14</v>
      </c>
      <c r="AR170" s="166">
        <v>10.5</v>
      </c>
      <c r="AS170" s="16">
        <f t="shared" si="50"/>
        <v>10.5</v>
      </c>
      <c r="AT170" s="166">
        <v>14.5</v>
      </c>
      <c r="AU170" s="16">
        <f t="shared" si="51"/>
        <v>14.5</v>
      </c>
      <c r="AV170" s="166">
        <v>13</v>
      </c>
      <c r="AW170" s="16">
        <f t="shared" si="52"/>
        <v>13</v>
      </c>
      <c r="AX170" s="166">
        <v>14.5</v>
      </c>
      <c r="AY170" s="133">
        <f t="shared" si="53"/>
        <v>14.5</v>
      </c>
    </row>
    <row r="171" spans="1:51" ht="18" customHeight="1">
      <c r="A171" s="290"/>
      <c r="B171" s="149">
        <v>156</v>
      </c>
      <c r="C171" s="234" t="s">
        <v>959</v>
      </c>
      <c r="D171" s="234" t="s">
        <v>960</v>
      </c>
      <c r="E171" s="234" t="s">
        <v>802</v>
      </c>
      <c r="F171" s="234" t="s">
        <v>961</v>
      </c>
      <c r="G171" s="234" t="s">
        <v>32</v>
      </c>
      <c r="H171" s="240" t="s">
        <v>509</v>
      </c>
      <c r="I171" s="14">
        <v>7.5</v>
      </c>
      <c r="J171" s="14">
        <v>12</v>
      </c>
      <c r="K171" s="16">
        <f t="shared" si="36"/>
        <v>9</v>
      </c>
      <c r="L171" s="166" t="s">
        <v>1298</v>
      </c>
      <c r="M171" s="166">
        <v>8</v>
      </c>
      <c r="N171" s="16" t="e">
        <f t="shared" si="37"/>
        <v>#VALUE!</v>
      </c>
      <c r="O171" s="166">
        <v>0.5</v>
      </c>
      <c r="P171" s="166">
        <v>12</v>
      </c>
      <c r="Q171" s="16">
        <f t="shared" si="38"/>
        <v>4.333333333333333</v>
      </c>
      <c r="R171" s="166">
        <v>2</v>
      </c>
      <c r="S171" s="16">
        <f t="shared" si="39"/>
        <v>2</v>
      </c>
      <c r="T171" s="166" t="s">
        <v>1298</v>
      </c>
      <c r="U171" s="16" t="str">
        <f t="shared" si="40"/>
        <v>ABS</v>
      </c>
      <c r="V171" s="166" t="s">
        <v>1298</v>
      </c>
      <c r="W171" s="16" t="str">
        <f t="shared" si="41"/>
        <v>ABS</v>
      </c>
      <c r="X171" s="166" t="s">
        <v>1298</v>
      </c>
      <c r="Y171" s="16" t="str">
        <f t="shared" si="42"/>
        <v>ABS</v>
      </c>
      <c r="Z171" s="166" t="s">
        <v>1297</v>
      </c>
      <c r="AA171" s="16" t="str">
        <f t="shared" si="43"/>
        <v>\</v>
      </c>
      <c r="AB171" s="166">
        <v>1</v>
      </c>
      <c r="AC171" s="16">
        <f t="shared" si="44"/>
        <v>1</v>
      </c>
      <c r="AD171" s="132"/>
      <c r="AE171" s="166">
        <v>5</v>
      </c>
      <c r="AF171" s="166">
        <v>10</v>
      </c>
      <c r="AG171" s="16">
        <f t="shared" si="45"/>
        <v>6.666666666666667</v>
      </c>
      <c r="AH171" s="166">
        <v>2</v>
      </c>
      <c r="AI171" s="166">
        <v>8</v>
      </c>
      <c r="AJ171" s="16">
        <f t="shared" si="46"/>
        <v>4</v>
      </c>
      <c r="AK171" s="166">
        <v>2</v>
      </c>
      <c r="AL171" s="166">
        <v>10</v>
      </c>
      <c r="AM171" s="16">
        <f t="shared" si="47"/>
        <v>4.666666666666667</v>
      </c>
      <c r="AN171" s="166">
        <v>0.5</v>
      </c>
      <c r="AO171" s="16">
        <f t="shared" si="48"/>
        <v>0.5</v>
      </c>
      <c r="AP171" s="166" t="s">
        <v>1298</v>
      </c>
      <c r="AQ171" s="16" t="str">
        <f t="shared" si="49"/>
        <v>ABS</v>
      </c>
      <c r="AR171" s="166" t="s">
        <v>1298</v>
      </c>
      <c r="AS171" s="16" t="str">
        <f t="shared" si="50"/>
        <v>ABS</v>
      </c>
      <c r="AT171" s="166">
        <v>2.5</v>
      </c>
      <c r="AU171" s="16">
        <f t="shared" si="51"/>
        <v>2.5</v>
      </c>
      <c r="AV171" s="166" t="s">
        <v>1298</v>
      </c>
      <c r="AW171" s="16" t="str">
        <f t="shared" si="52"/>
        <v>ABS</v>
      </c>
      <c r="AX171" s="166">
        <v>1.5</v>
      </c>
      <c r="AY171" s="133">
        <f t="shared" si="53"/>
        <v>1.5</v>
      </c>
    </row>
    <row r="172" spans="1:51" ht="18" customHeight="1">
      <c r="A172" s="290"/>
      <c r="B172" s="149">
        <v>157</v>
      </c>
      <c r="C172" s="234" t="s">
        <v>269</v>
      </c>
      <c r="D172" s="234" t="s">
        <v>270</v>
      </c>
      <c r="E172" s="234" t="s">
        <v>42</v>
      </c>
      <c r="F172" s="234" t="s">
        <v>414</v>
      </c>
      <c r="G172" s="234" t="s">
        <v>32</v>
      </c>
      <c r="H172" s="240" t="s">
        <v>509</v>
      </c>
      <c r="I172" s="14">
        <v>12</v>
      </c>
      <c r="J172" s="14">
        <v>12</v>
      </c>
      <c r="K172" s="16">
        <f t="shared" si="36"/>
        <v>12</v>
      </c>
      <c r="L172" s="166">
        <v>1.5</v>
      </c>
      <c r="M172" s="166">
        <v>9</v>
      </c>
      <c r="N172" s="16">
        <f t="shared" si="37"/>
        <v>4</v>
      </c>
      <c r="O172" s="166">
        <v>3</v>
      </c>
      <c r="P172" s="166">
        <v>14</v>
      </c>
      <c r="Q172" s="16">
        <f t="shared" si="38"/>
        <v>6.666666666666667</v>
      </c>
      <c r="R172" s="166">
        <v>10</v>
      </c>
      <c r="S172" s="16">
        <f t="shared" si="39"/>
        <v>10</v>
      </c>
      <c r="T172" s="166">
        <v>9</v>
      </c>
      <c r="U172" s="16">
        <f t="shared" si="40"/>
        <v>9</v>
      </c>
      <c r="V172" s="166">
        <v>10</v>
      </c>
      <c r="W172" s="16">
        <f t="shared" si="41"/>
        <v>10</v>
      </c>
      <c r="X172" s="166">
        <v>0</v>
      </c>
      <c r="Y172" s="16">
        <f t="shared" si="42"/>
        <v>0</v>
      </c>
      <c r="Z172" s="166">
        <v>11.5</v>
      </c>
      <c r="AA172" s="16">
        <f t="shared" si="43"/>
        <v>11.5</v>
      </c>
      <c r="AB172" s="166">
        <v>10</v>
      </c>
      <c r="AC172" s="16">
        <f t="shared" si="44"/>
        <v>10</v>
      </c>
      <c r="AD172" s="132"/>
      <c r="AE172" s="166">
        <v>10</v>
      </c>
      <c r="AF172" s="166">
        <v>10</v>
      </c>
      <c r="AG172" s="16">
        <f t="shared" si="45"/>
        <v>10</v>
      </c>
      <c r="AH172" s="166">
        <v>2</v>
      </c>
      <c r="AI172" s="166">
        <v>8</v>
      </c>
      <c r="AJ172" s="16">
        <f t="shared" si="46"/>
        <v>4</v>
      </c>
      <c r="AK172" s="166">
        <v>11</v>
      </c>
      <c r="AL172" s="166">
        <v>11</v>
      </c>
      <c r="AM172" s="16">
        <f t="shared" si="47"/>
        <v>11</v>
      </c>
      <c r="AN172" s="166">
        <v>10</v>
      </c>
      <c r="AO172" s="16">
        <f t="shared" si="48"/>
        <v>10</v>
      </c>
      <c r="AP172" s="166">
        <v>11</v>
      </c>
      <c r="AQ172" s="16">
        <f t="shared" si="49"/>
        <v>11</v>
      </c>
      <c r="AR172" s="166">
        <v>10.5</v>
      </c>
      <c r="AS172" s="16">
        <f t="shared" si="50"/>
        <v>10.5</v>
      </c>
      <c r="AT172" s="166">
        <v>11</v>
      </c>
      <c r="AU172" s="16">
        <f t="shared" si="51"/>
        <v>11</v>
      </c>
      <c r="AV172" s="166">
        <v>10</v>
      </c>
      <c r="AW172" s="16">
        <f t="shared" si="52"/>
        <v>10</v>
      </c>
      <c r="AX172" s="166">
        <v>11.5</v>
      </c>
      <c r="AY172" s="133">
        <f t="shared" si="53"/>
        <v>11.5</v>
      </c>
    </row>
    <row r="173" spans="1:51" ht="18" customHeight="1">
      <c r="A173" s="290"/>
      <c r="B173" s="149">
        <v>158</v>
      </c>
      <c r="C173" s="234" t="s">
        <v>962</v>
      </c>
      <c r="D173" s="234" t="s">
        <v>963</v>
      </c>
      <c r="E173" s="234" t="s">
        <v>964</v>
      </c>
      <c r="F173" s="234" t="s">
        <v>965</v>
      </c>
      <c r="G173" s="234" t="s">
        <v>5</v>
      </c>
      <c r="H173" s="240" t="s">
        <v>509</v>
      </c>
      <c r="I173" s="14">
        <v>12.5</v>
      </c>
      <c r="J173" s="14">
        <v>11</v>
      </c>
      <c r="K173" s="16">
        <f t="shared" si="36"/>
        <v>12</v>
      </c>
      <c r="L173" s="166">
        <v>8</v>
      </c>
      <c r="M173" s="166">
        <v>9</v>
      </c>
      <c r="N173" s="16">
        <f t="shared" si="37"/>
        <v>8.3333333333333339</v>
      </c>
      <c r="O173" s="166">
        <v>15.25</v>
      </c>
      <c r="P173" s="166">
        <v>16</v>
      </c>
      <c r="Q173" s="16">
        <f t="shared" si="38"/>
        <v>15.5</v>
      </c>
      <c r="R173" s="166">
        <v>12.5</v>
      </c>
      <c r="S173" s="16">
        <f t="shared" si="39"/>
        <v>12.5</v>
      </c>
      <c r="T173" s="166">
        <v>11</v>
      </c>
      <c r="U173" s="16">
        <f t="shared" si="40"/>
        <v>11</v>
      </c>
      <c r="V173" s="166">
        <v>6.5</v>
      </c>
      <c r="W173" s="16">
        <f t="shared" si="41"/>
        <v>6.5</v>
      </c>
      <c r="X173" s="166">
        <v>2</v>
      </c>
      <c r="Y173" s="16">
        <f t="shared" si="42"/>
        <v>2</v>
      </c>
      <c r="Z173" s="166">
        <v>10</v>
      </c>
      <c r="AA173" s="16">
        <f t="shared" si="43"/>
        <v>10</v>
      </c>
      <c r="AB173" s="166">
        <v>11.5</v>
      </c>
      <c r="AC173" s="16">
        <f t="shared" si="44"/>
        <v>11.5</v>
      </c>
      <c r="AD173" s="132"/>
      <c r="AE173" s="166">
        <v>13.5</v>
      </c>
      <c r="AF173" s="166">
        <v>10.5</v>
      </c>
      <c r="AG173" s="16">
        <f t="shared" si="45"/>
        <v>12.5</v>
      </c>
      <c r="AH173" s="166">
        <v>16.5</v>
      </c>
      <c r="AI173" s="166">
        <v>12</v>
      </c>
      <c r="AJ173" s="16">
        <f t="shared" si="46"/>
        <v>15</v>
      </c>
      <c r="AK173" s="166">
        <v>12.5</v>
      </c>
      <c r="AL173" s="166">
        <v>12.5</v>
      </c>
      <c r="AM173" s="16">
        <f t="shared" si="47"/>
        <v>12.5</v>
      </c>
      <c r="AN173" s="166">
        <v>10</v>
      </c>
      <c r="AO173" s="16">
        <f t="shared" si="48"/>
        <v>10</v>
      </c>
      <c r="AP173" s="166">
        <v>11</v>
      </c>
      <c r="AQ173" s="16">
        <f t="shared" si="49"/>
        <v>11</v>
      </c>
      <c r="AR173" s="166">
        <v>5</v>
      </c>
      <c r="AS173" s="16">
        <f t="shared" si="50"/>
        <v>5</v>
      </c>
      <c r="AT173" s="166">
        <v>13.5</v>
      </c>
      <c r="AU173" s="16">
        <f t="shared" si="51"/>
        <v>13.5</v>
      </c>
      <c r="AV173" s="166">
        <v>8</v>
      </c>
      <c r="AW173" s="16">
        <f t="shared" si="52"/>
        <v>8</v>
      </c>
      <c r="AX173" s="166">
        <v>11</v>
      </c>
      <c r="AY173" s="133">
        <f t="shared" si="53"/>
        <v>11</v>
      </c>
    </row>
    <row r="174" spans="1:51" ht="18" customHeight="1">
      <c r="A174" s="290"/>
      <c r="B174" s="149">
        <v>159</v>
      </c>
      <c r="C174" s="234" t="s">
        <v>966</v>
      </c>
      <c r="D174" s="234" t="s">
        <v>967</v>
      </c>
      <c r="E174" s="234" t="s">
        <v>74</v>
      </c>
      <c r="F174" s="234" t="s">
        <v>968</v>
      </c>
      <c r="G174" s="234" t="s">
        <v>5</v>
      </c>
      <c r="H174" s="240" t="s">
        <v>509</v>
      </c>
      <c r="I174" s="14">
        <v>9</v>
      </c>
      <c r="J174" s="14">
        <v>14</v>
      </c>
      <c r="K174" s="16">
        <f t="shared" si="36"/>
        <v>10.666666666666666</v>
      </c>
      <c r="L174" s="166">
        <v>3.5</v>
      </c>
      <c r="M174" s="166">
        <v>9</v>
      </c>
      <c r="N174" s="16">
        <f t="shared" si="37"/>
        <v>5.333333333333333</v>
      </c>
      <c r="O174" s="166">
        <v>4.5</v>
      </c>
      <c r="P174" s="166">
        <v>13.5</v>
      </c>
      <c r="Q174" s="16">
        <f t="shared" si="38"/>
        <v>7.5</v>
      </c>
      <c r="R174" s="166">
        <v>7</v>
      </c>
      <c r="S174" s="16">
        <f t="shared" si="39"/>
        <v>7</v>
      </c>
      <c r="T174" s="166">
        <v>9.5</v>
      </c>
      <c r="U174" s="16">
        <f t="shared" si="40"/>
        <v>9.5</v>
      </c>
      <c r="V174" s="166">
        <v>4</v>
      </c>
      <c r="W174" s="16">
        <f t="shared" si="41"/>
        <v>4</v>
      </c>
      <c r="X174" s="166">
        <v>1</v>
      </c>
      <c r="Y174" s="16">
        <f t="shared" si="42"/>
        <v>1</v>
      </c>
      <c r="Z174" s="166">
        <v>1.5</v>
      </c>
      <c r="AA174" s="16">
        <f t="shared" si="43"/>
        <v>1.5</v>
      </c>
      <c r="AB174" s="166">
        <v>5</v>
      </c>
      <c r="AC174" s="16">
        <f t="shared" si="44"/>
        <v>5</v>
      </c>
      <c r="AD174" s="132"/>
      <c r="AE174" s="166">
        <v>8.5</v>
      </c>
      <c r="AF174" s="166">
        <v>13</v>
      </c>
      <c r="AG174" s="16">
        <f t="shared" si="45"/>
        <v>10</v>
      </c>
      <c r="AH174" s="166">
        <v>7.5</v>
      </c>
      <c r="AI174" s="166">
        <v>12.5</v>
      </c>
      <c r="AJ174" s="16">
        <f t="shared" si="46"/>
        <v>9.1666666666666661</v>
      </c>
      <c r="AK174" s="166">
        <v>14</v>
      </c>
      <c r="AL174" s="166">
        <v>13</v>
      </c>
      <c r="AM174" s="16">
        <f t="shared" si="47"/>
        <v>13.666666666666666</v>
      </c>
      <c r="AN174" s="166">
        <v>6.5</v>
      </c>
      <c r="AO174" s="16">
        <f t="shared" si="48"/>
        <v>6.5</v>
      </c>
      <c r="AP174" s="166">
        <v>8.5</v>
      </c>
      <c r="AQ174" s="16">
        <f t="shared" si="49"/>
        <v>8.5</v>
      </c>
      <c r="AR174" s="166">
        <v>0.5</v>
      </c>
      <c r="AS174" s="16">
        <f t="shared" si="50"/>
        <v>0.5</v>
      </c>
      <c r="AT174" s="166">
        <v>10.5</v>
      </c>
      <c r="AU174" s="16">
        <f t="shared" si="51"/>
        <v>10.5</v>
      </c>
      <c r="AV174" s="166">
        <v>6</v>
      </c>
      <c r="AW174" s="16">
        <f t="shared" si="52"/>
        <v>6</v>
      </c>
      <c r="AX174" s="166">
        <v>8</v>
      </c>
      <c r="AY174" s="133">
        <f t="shared" si="53"/>
        <v>8</v>
      </c>
    </row>
    <row r="175" spans="1:51" ht="18" customHeight="1">
      <c r="A175" s="290"/>
      <c r="B175" s="149">
        <v>160</v>
      </c>
      <c r="C175" s="234" t="s">
        <v>969</v>
      </c>
      <c r="D175" s="234" t="s">
        <v>970</v>
      </c>
      <c r="E175" s="234" t="s">
        <v>971</v>
      </c>
      <c r="F175" s="234" t="s">
        <v>972</v>
      </c>
      <c r="G175" s="234" t="s">
        <v>40</v>
      </c>
      <c r="H175" s="240" t="s">
        <v>509</v>
      </c>
      <c r="I175" s="14">
        <v>7</v>
      </c>
      <c r="J175" s="14">
        <v>11.5</v>
      </c>
      <c r="K175" s="16">
        <f t="shared" si="36"/>
        <v>8.5</v>
      </c>
      <c r="L175" s="166">
        <v>3.5</v>
      </c>
      <c r="M175" s="166">
        <v>9</v>
      </c>
      <c r="N175" s="16">
        <f t="shared" si="37"/>
        <v>5.333333333333333</v>
      </c>
      <c r="O175" s="166">
        <v>7</v>
      </c>
      <c r="P175" s="166">
        <v>10.5</v>
      </c>
      <c r="Q175" s="16">
        <f t="shared" si="38"/>
        <v>8.1666666666666661</v>
      </c>
      <c r="R175" s="166">
        <v>10</v>
      </c>
      <c r="S175" s="16">
        <f t="shared" si="39"/>
        <v>10</v>
      </c>
      <c r="T175" s="166">
        <v>7.5</v>
      </c>
      <c r="U175" s="16">
        <f t="shared" si="40"/>
        <v>7.5</v>
      </c>
      <c r="V175" s="166">
        <v>4</v>
      </c>
      <c r="W175" s="16">
        <f t="shared" si="41"/>
        <v>4</v>
      </c>
      <c r="X175" s="166">
        <v>4</v>
      </c>
      <c r="Y175" s="16">
        <f t="shared" si="42"/>
        <v>4</v>
      </c>
      <c r="Z175" s="166">
        <v>17</v>
      </c>
      <c r="AA175" s="16">
        <f t="shared" si="43"/>
        <v>17</v>
      </c>
      <c r="AB175" s="166">
        <v>5.5</v>
      </c>
      <c r="AC175" s="16">
        <f t="shared" si="44"/>
        <v>5.5</v>
      </c>
      <c r="AD175" s="132"/>
      <c r="AE175" s="166">
        <v>6.5</v>
      </c>
      <c r="AF175" s="166">
        <v>12</v>
      </c>
      <c r="AG175" s="16">
        <f t="shared" si="45"/>
        <v>8.3333333333333339</v>
      </c>
      <c r="AH175" s="166">
        <v>9</v>
      </c>
      <c r="AI175" s="166">
        <v>10.5</v>
      </c>
      <c r="AJ175" s="16">
        <f t="shared" si="46"/>
        <v>9.5</v>
      </c>
      <c r="AK175" s="166">
        <v>11.5</v>
      </c>
      <c r="AL175" s="166">
        <v>11.5</v>
      </c>
      <c r="AM175" s="16">
        <f t="shared" si="47"/>
        <v>11.5</v>
      </c>
      <c r="AN175" s="166">
        <v>8</v>
      </c>
      <c r="AO175" s="16">
        <f t="shared" si="48"/>
        <v>8</v>
      </c>
      <c r="AP175" s="166">
        <v>10</v>
      </c>
      <c r="AQ175" s="16">
        <f t="shared" si="49"/>
        <v>10</v>
      </c>
      <c r="AR175" s="166">
        <v>8</v>
      </c>
      <c r="AS175" s="16">
        <f t="shared" si="50"/>
        <v>8</v>
      </c>
      <c r="AT175" s="166">
        <v>8.5</v>
      </c>
      <c r="AU175" s="16">
        <f t="shared" si="51"/>
        <v>8.5</v>
      </c>
      <c r="AV175" s="166">
        <v>14.5</v>
      </c>
      <c r="AW175" s="16">
        <f t="shared" si="52"/>
        <v>14.5</v>
      </c>
      <c r="AX175" s="166">
        <v>12</v>
      </c>
      <c r="AY175" s="133">
        <f t="shared" si="53"/>
        <v>12</v>
      </c>
    </row>
    <row r="176" spans="1:51" ht="18" customHeight="1">
      <c r="A176" s="290"/>
      <c r="B176" s="149">
        <v>161</v>
      </c>
      <c r="C176" s="234" t="s">
        <v>973</v>
      </c>
      <c r="D176" s="234" t="s">
        <v>974</v>
      </c>
      <c r="E176" s="234" t="s">
        <v>600</v>
      </c>
      <c r="F176" s="234" t="s">
        <v>975</v>
      </c>
      <c r="G176" s="234" t="s">
        <v>5</v>
      </c>
      <c r="H176" s="240" t="s">
        <v>509</v>
      </c>
      <c r="I176" s="14">
        <v>11.5</v>
      </c>
      <c r="J176" s="14">
        <v>12</v>
      </c>
      <c r="K176" s="16">
        <f t="shared" si="36"/>
        <v>11.666666666666666</v>
      </c>
      <c r="L176" s="166">
        <v>11.5</v>
      </c>
      <c r="M176" s="166">
        <v>12</v>
      </c>
      <c r="N176" s="16">
        <f t="shared" si="37"/>
        <v>11.666666666666666</v>
      </c>
      <c r="O176" s="166">
        <v>9.75</v>
      </c>
      <c r="P176" s="166">
        <v>16</v>
      </c>
      <c r="Q176" s="16">
        <f t="shared" si="38"/>
        <v>11.833333333333334</v>
      </c>
      <c r="R176" s="166">
        <v>11.5</v>
      </c>
      <c r="S176" s="16">
        <f t="shared" si="39"/>
        <v>11.5</v>
      </c>
      <c r="T176" s="166">
        <v>12.5</v>
      </c>
      <c r="U176" s="16">
        <f t="shared" si="40"/>
        <v>12.5</v>
      </c>
      <c r="V176" s="166">
        <v>5</v>
      </c>
      <c r="W176" s="16">
        <f t="shared" si="41"/>
        <v>5</v>
      </c>
      <c r="X176" s="166">
        <v>10</v>
      </c>
      <c r="Y176" s="16">
        <f t="shared" si="42"/>
        <v>10</v>
      </c>
      <c r="Z176" s="166">
        <v>11.5</v>
      </c>
      <c r="AA176" s="16">
        <f t="shared" si="43"/>
        <v>11.5</v>
      </c>
      <c r="AB176" s="166">
        <v>10</v>
      </c>
      <c r="AC176" s="16">
        <f t="shared" si="44"/>
        <v>10</v>
      </c>
      <c r="AD176" s="132"/>
      <c r="AE176" s="166">
        <v>13</v>
      </c>
      <c r="AF176" s="166">
        <v>14</v>
      </c>
      <c r="AG176" s="16">
        <f t="shared" si="45"/>
        <v>13.333333333333334</v>
      </c>
      <c r="AH176" s="166">
        <v>16</v>
      </c>
      <c r="AI176" s="166">
        <v>14.5</v>
      </c>
      <c r="AJ176" s="16">
        <f t="shared" si="46"/>
        <v>15.5</v>
      </c>
      <c r="AK176" s="166">
        <v>11.5</v>
      </c>
      <c r="AL176" s="166">
        <v>11</v>
      </c>
      <c r="AM176" s="16">
        <f t="shared" si="47"/>
        <v>11.333333333333334</v>
      </c>
      <c r="AN176" s="166">
        <v>6</v>
      </c>
      <c r="AO176" s="16">
        <f t="shared" si="48"/>
        <v>6</v>
      </c>
      <c r="AP176" s="166">
        <v>15.5</v>
      </c>
      <c r="AQ176" s="16">
        <f t="shared" si="49"/>
        <v>15.5</v>
      </c>
      <c r="AR176" s="166">
        <v>12.5</v>
      </c>
      <c r="AS176" s="16">
        <f t="shared" si="50"/>
        <v>12.5</v>
      </c>
      <c r="AT176" s="166">
        <v>14</v>
      </c>
      <c r="AU176" s="16">
        <f t="shared" si="51"/>
        <v>14</v>
      </c>
      <c r="AV176" s="166">
        <v>16</v>
      </c>
      <c r="AW176" s="16">
        <f t="shared" si="52"/>
        <v>16</v>
      </c>
      <c r="AX176" s="166">
        <v>10</v>
      </c>
      <c r="AY176" s="133">
        <f t="shared" si="53"/>
        <v>10</v>
      </c>
    </row>
    <row r="177" spans="1:51" ht="18" customHeight="1">
      <c r="A177" s="290"/>
      <c r="B177" s="149">
        <v>162</v>
      </c>
      <c r="C177" s="234" t="s">
        <v>976</v>
      </c>
      <c r="D177" s="234" t="s">
        <v>977</v>
      </c>
      <c r="E177" s="234" t="s">
        <v>978</v>
      </c>
      <c r="F177" s="234" t="s">
        <v>979</v>
      </c>
      <c r="G177" s="234" t="s">
        <v>302</v>
      </c>
      <c r="H177" s="240" t="s">
        <v>509</v>
      </c>
      <c r="I177" s="14">
        <v>7.5</v>
      </c>
      <c r="J177" s="14">
        <v>11.5</v>
      </c>
      <c r="K177" s="16">
        <f t="shared" si="36"/>
        <v>8.8333333333333339</v>
      </c>
      <c r="L177" s="166">
        <v>5.5</v>
      </c>
      <c r="M177" s="166">
        <v>9.5</v>
      </c>
      <c r="N177" s="16">
        <f t="shared" si="37"/>
        <v>6.833333333333333</v>
      </c>
      <c r="O177" s="166">
        <v>9</v>
      </c>
      <c r="P177" s="166">
        <v>13.5</v>
      </c>
      <c r="Q177" s="16">
        <f t="shared" si="38"/>
        <v>10.5</v>
      </c>
      <c r="R177" s="166">
        <v>7</v>
      </c>
      <c r="S177" s="16">
        <f t="shared" si="39"/>
        <v>7</v>
      </c>
      <c r="T177" s="166">
        <v>7.5</v>
      </c>
      <c r="U177" s="16">
        <f t="shared" si="40"/>
        <v>7.5</v>
      </c>
      <c r="V177" s="166">
        <v>3.5</v>
      </c>
      <c r="W177" s="16">
        <f t="shared" si="41"/>
        <v>3.5</v>
      </c>
      <c r="X177" s="166">
        <v>6</v>
      </c>
      <c r="Y177" s="16">
        <f t="shared" si="42"/>
        <v>6</v>
      </c>
      <c r="Z177" s="166">
        <v>11</v>
      </c>
      <c r="AA177" s="16">
        <f t="shared" si="43"/>
        <v>11</v>
      </c>
      <c r="AB177" s="166">
        <v>5.5</v>
      </c>
      <c r="AC177" s="16">
        <f t="shared" si="44"/>
        <v>5.5</v>
      </c>
      <c r="AD177" s="132"/>
      <c r="AE177" s="166">
        <v>10</v>
      </c>
      <c r="AF177" s="166">
        <v>13</v>
      </c>
      <c r="AG177" s="16">
        <f t="shared" si="45"/>
        <v>11</v>
      </c>
      <c r="AH177" s="166">
        <v>3</v>
      </c>
      <c r="AI177" s="166">
        <v>10</v>
      </c>
      <c r="AJ177" s="16">
        <f t="shared" si="46"/>
        <v>5.333333333333333</v>
      </c>
      <c r="AK177" s="166">
        <v>10</v>
      </c>
      <c r="AL177" s="166">
        <v>11</v>
      </c>
      <c r="AM177" s="16">
        <f t="shared" si="47"/>
        <v>10.333333333333334</v>
      </c>
      <c r="AN177" s="166">
        <v>6.5</v>
      </c>
      <c r="AO177" s="16">
        <f t="shared" si="48"/>
        <v>6.5</v>
      </c>
      <c r="AP177" s="166">
        <v>12</v>
      </c>
      <c r="AQ177" s="16">
        <f t="shared" si="49"/>
        <v>12</v>
      </c>
      <c r="AR177" s="166">
        <v>6</v>
      </c>
      <c r="AS177" s="16">
        <f t="shared" si="50"/>
        <v>6</v>
      </c>
      <c r="AT177" s="166">
        <v>10</v>
      </c>
      <c r="AU177" s="16">
        <f t="shared" si="51"/>
        <v>10</v>
      </c>
      <c r="AV177" s="166">
        <v>15.5</v>
      </c>
      <c r="AW177" s="16">
        <f t="shared" si="52"/>
        <v>15.5</v>
      </c>
      <c r="AX177" s="166">
        <v>14</v>
      </c>
      <c r="AY177" s="133">
        <f t="shared" si="53"/>
        <v>14</v>
      </c>
    </row>
    <row r="178" spans="1:51" ht="18" customHeight="1">
      <c r="A178" s="290"/>
      <c r="B178" s="149">
        <v>163</v>
      </c>
      <c r="C178" s="234" t="s">
        <v>980</v>
      </c>
      <c r="D178" s="234" t="s">
        <v>981</v>
      </c>
      <c r="E178" s="234" t="s">
        <v>337</v>
      </c>
      <c r="F178" s="234" t="s">
        <v>982</v>
      </c>
      <c r="G178" s="234" t="s">
        <v>8</v>
      </c>
      <c r="H178" s="240" t="s">
        <v>509</v>
      </c>
      <c r="I178" s="14">
        <v>11.5</v>
      </c>
      <c r="J178" s="14">
        <v>10.5</v>
      </c>
      <c r="K178" s="16">
        <f t="shared" si="36"/>
        <v>11.166666666666666</v>
      </c>
      <c r="L178" s="166">
        <v>9.5</v>
      </c>
      <c r="M178" s="166">
        <v>11</v>
      </c>
      <c r="N178" s="16">
        <f t="shared" si="37"/>
        <v>10</v>
      </c>
      <c r="O178" s="166">
        <v>11.5</v>
      </c>
      <c r="P178" s="166">
        <v>13</v>
      </c>
      <c r="Q178" s="16">
        <f t="shared" si="38"/>
        <v>12</v>
      </c>
      <c r="R178" s="166">
        <v>7.5</v>
      </c>
      <c r="S178" s="16">
        <f t="shared" si="39"/>
        <v>7.5</v>
      </c>
      <c r="T178" s="166">
        <v>9</v>
      </c>
      <c r="U178" s="16">
        <f t="shared" si="40"/>
        <v>9</v>
      </c>
      <c r="V178" s="166">
        <v>2</v>
      </c>
      <c r="W178" s="16">
        <f t="shared" si="41"/>
        <v>2</v>
      </c>
      <c r="X178" s="166">
        <v>4</v>
      </c>
      <c r="Y178" s="16">
        <f t="shared" si="42"/>
        <v>4</v>
      </c>
      <c r="Z178" s="166">
        <v>5.5</v>
      </c>
      <c r="AA178" s="16">
        <f t="shared" si="43"/>
        <v>5.5</v>
      </c>
      <c r="AB178" s="166">
        <v>10</v>
      </c>
      <c r="AC178" s="16">
        <f t="shared" si="44"/>
        <v>10</v>
      </c>
      <c r="AD178" s="132"/>
      <c r="AE178" s="166">
        <v>10</v>
      </c>
      <c r="AF178" s="166">
        <v>11</v>
      </c>
      <c r="AG178" s="16">
        <f t="shared" si="45"/>
        <v>10.333333333333334</v>
      </c>
      <c r="AH178" s="166">
        <v>13</v>
      </c>
      <c r="AI178" s="166">
        <v>10</v>
      </c>
      <c r="AJ178" s="16">
        <f t="shared" si="46"/>
        <v>12</v>
      </c>
      <c r="AK178" s="166">
        <v>8</v>
      </c>
      <c r="AL178" s="166">
        <v>11</v>
      </c>
      <c r="AM178" s="16">
        <f t="shared" si="47"/>
        <v>9</v>
      </c>
      <c r="AN178" s="166">
        <v>10</v>
      </c>
      <c r="AO178" s="16">
        <f t="shared" si="48"/>
        <v>10</v>
      </c>
      <c r="AP178" s="166">
        <v>7</v>
      </c>
      <c r="AQ178" s="16">
        <f t="shared" si="49"/>
        <v>7</v>
      </c>
      <c r="AR178" s="166">
        <v>7</v>
      </c>
      <c r="AS178" s="16">
        <f t="shared" si="50"/>
        <v>7</v>
      </c>
      <c r="AT178" s="166">
        <v>11.5</v>
      </c>
      <c r="AU178" s="16">
        <f t="shared" si="51"/>
        <v>11.5</v>
      </c>
      <c r="AV178" s="166">
        <v>5</v>
      </c>
      <c r="AW178" s="16">
        <f t="shared" si="52"/>
        <v>5</v>
      </c>
      <c r="AX178" s="166">
        <v>5.5</v>
      </c>
      <c r="AY178" s="133">
        <f t="shared" si="53"/>
        <v>5.5</v>
      </c>
    </row>
    <row r="179" spans="1:51" ht="18" customHeight="1">
      <c r="A179" s="290"/>
      <c r="B179" s="149">
        <v>164</v>
      </c>
      <c r="C179" s="234" t="s">
        <v>983</v>
      </c>
      <c r="D179" s="234" t="s">
        <v>984</v>
      </c>
      <c r="E179" s="234" t="s">
        <v>985</v>
      </c>
      <c r="F179" s="234" t="s">
        <v>986</v>
      </c>
      <c r="G179" s="234" t="s">
        <v>244</v>
      </c>
      <c r="H179" s="240" t="s">
        <v>509</v>
      </c>
      <c r="I179" s="14">
        <v>7.5</v>
      </c>
      <c r="J179" s="14">
        <v>11.5</v>
      </c>
      <c r="K179" s="16">
        <f t="shared" si="36"/>
        <v>8.8333333333333339</v>
      </c>
      <c r="L179" s="166">
        <v>2</v>
      </c>
      <c r="M179" s="166">
        <v>11</v>
      </c>
      <c r="N179" s="16">
        <f t="shared" si="37"/>
        <v>5</v>
      </c>
      <c r="O179" s="166">
        <v>8</v>
      </c>
      <c r="P179" s="166">
        <v>12.5</v>
      </c>
      <c r="Q179" s="16">
        <f t="shared" si="38"/>
        <v>9.5</v>
      </c>
      <c r="R179" s="166">
        <v>10</v>
      </c>
      <c r="S179" s="16">
        <f t="shared" si="39"/>
        <v>10</v>
      </c>
      <c r="T179" s="166">
        <v>5</v>
      </c>
      <c r="U179" s="16">
        <f t="shared" si="40"/>
        <v>5</v>
      </c>
      <c r="V179" s="166">
        <v>5</v>
      </c>
      <c r="W179" s="16">
        <f t="shared" si="41"/>
        <v>5</v>
      </c>
      <c r="X179" s="166">
        <v>4</v>
      </c>
      <c r="Y179" s="16">
        <f t="shared" si="42"/>
        <v>4</v>
      </c>
      <c r="Z179" s="166">
        <v>12.5</v>
      </c>
      <c r="AA179" s="16">
        <f t="shared" si="43"/>
        <v>12.5</v>
      </c>
      <c r="AB179" s="166">
        <v>10</v>
      </c>
      <c r="AC179" s="16">
        <f t="shared" si="44"/>
        <v>10</v>
      </c>
      <c r="AD179" s="132"/>
      <c r="AE179" s="166">
        <v>11</v>
      </c>
      <c r="AF179" s="166">
        <v>12</v>
      </c>
      <c r="AG179" s="16">
        <f t="shared" si="45"/>
        <v>11.333333333333334</v>
      </c>
      <c r="AH179" s="166">
        <v>14.5</v>
      </c>
      <c r="AI179" s="166">
        <v>10.5</v>
      </c>
      <c r="AJ179" s="16">
        <f t="shared" si="46"/>
        <v>13.166666666666666</v>
      </c>
      <c r="AK179" s="166">
        <v>11.5</v>
      </c>
      <c r="AL179" s="166">
        <v>11</v>
      </c>
      <c r="AM179" s="16">
        <f t="shared" si="47"/>
        <v>11.333333333333334</v>
      </c>
      <c r="AN179" s="166">
        <v>10</v>
      </c>
      <c r="AO179" s="16">
        <f t="shared" si="48"/>
        <v>10</v>
      </c>
      <c r="AP179" s="166">
        <v>7</v>
      </c>
      <c r="AQ179" s="16">
        <f t="shared" si="49"/>
        <v>7</v>
      </c>
      <c r="AR179" s="166">
        <v>10</v>
      </c>
      <c r="AS179" s="16">
        <f t="shared" si="50"/>
        <v>10</v>
      </c>
      <c r="AT179" s="166">
        <v>12</v>
      </c>
      <c r="AU179" s="16">
        <f t="shared" si="51"/>
        <v>12</v>
      </c>
      <c r="AV179" s="166">
        <v>5</v>
      </c>
      <c r="AW179" s="16">
        <f t="shared" si="52"/>
        <v>5</v>
      </c>
      <c r="AX179" s="166">
        <v>10</v>
      </c>
      <c r="AY179" s="133">
        <f t="shared" si="53"/>
        <v>10</v>
      </c>
    </row>
    <row r="180" spans="1:51" ht="18" customHeight="1">
      <c r="A180" s="290"/>
      <c r="B180" s="149">
        <v>165</v>
      </c>
      <c r="C180" s="234" t="s">
        <v>415</v>
      </c>
      <c r="D180" s="234" t="s">
        <v>417</v>
      </c>
      <c r="E180" s="234" t="s">
        <v>418</v>
      </c>
      <c r="F180" s="234" t="s">
        <v>416</v>
      </c>
      <c r="G180" s="234" t="s">
        <v>8</v>
      </c>
      <c r="H180" s="240" t="s">
        <v>509</v>
      </c>
      <c r="I180" s="14">
        <v>6.83</v>
      </c>
      <c r="J180" s="14">
        <v>6.83</v>
      </c>
      <c r="K180" s="16">
        <f t="shared" si="36"/>
        <v>6.830000000000001</v>
      </c>
      <c r="L180" s="166">
        <v>10.67</v>
      </c>
      <c r="M180" s="166">
        <v>10.67</v>
      </c>
      <c r="N180" s="16">
        <f t="shared" si="37"/>
        <v>10.67</v>
      </c>
      <c r="O180" s="166">
        <v>11</v>
      </c>
      <c r="P180" s="166">
        <v>11</v>
      </c>
      <c r="Q180" s="16">
        <f t="shared" si="38"/>
        <v>11</v>
      </c>
      <c r="R180" s="166">
        <v>11.5</v>
      </c>
      <c r="S180" s="16">
        <f t="shared" si="39"/>
        <v>11.5</v>
      </c>
      <c r="T180" s="166">
        <v>7</v>
      </c>
      <c r="U180" s="16">
        <f t="shared" si="40"/>
        <v>7</v>
      </c>
      <c r="V180" s="166">
        <v>13.5</v>
      </c>
      <c r="W180" s="16">
        <f t="shared" si="41"/>
        <v>13.5</v>
      </c>
      <c r="X180" s="166">
        <v>12</v>
      </c>
      <c r="Y180" s="16">
        <f t="shared" si="42"/>
        <v>12</v>
      </c>
      <c r="Z180" s="166">
        <v>7</v>
      </c>
      <c r="AA180" s="16">
        <f t="shared" si="43"/>
        <v>7</v>
      </c>
      <c r="AB180" s="166">
        <v>11.5</v>
      </c>
      <c r="AC180" s="16">
        <f t="shared" si="44"/>
        <v>11.5</v>
      </c>
      <c r="AD180" s="132"/>
      <c r="AE180" s="166">
        <v>7.5</v>
      </c>
      <c r="AF180" s="166">
        <v>7.5</v>
      </c>
      <c r="AG180" s="16">
        <f t="shared" si="45"/>
        <v>7.5</v>
      </c>
      <c r="AH180" s="166">
        <v>10.5</v>
      </c>
      <c r="AI180" s="166">
        <v>10.5</v>
      </c>
      <c r="AJ180" s="16">
        <f t="shared" si="46"/>
        <v>10.5</v>
      </c>
      <c r="AK180" s="166">
        <v>12.67</v>
      </c>
      <c r="AL180" s="166">
        <v>12.67</v>
      </c>
      <c r="AM180" s="16">
        <f t="shared" si="47"/>
        <v>12.67</v>
      </c>
      <c r="AN180" s="166">
        <v>0.5</v>
      </c>
      <c r="AO180" s="16">
        <f t="shared" si="48"/>
        <v>0.5</v>
      </c>
      <c r="AP180" s="166">
        <v>5</v>
      </c>
      <c r="AQ180" s="16">
        <f t="shared" si="49"/>
        <v>5</v>
      </c>
      <c r="AR180" s="166">
        <v>12</v>
      </c>
      <c r="AS180" s="16">
        <f t="shared" si="50"/>
        <v>12</v>
      </c>
      <c r="AT180" s="166">
        <v>12.5</v>
      </c>
      <c r="AU180" s="16">
        <f t="shared" si="51"/>
        <v>12.5</v>
      </c>
      <c r="AV180" s="166">
        <v>10</v>
      </c>
      <c r="AW180" s="16">
        <f t="shared" si="52"/>
        <v>10</v>
      </c>
      <c r="AX180" s="166">
        <v>10.5</v>
      </c>
      <c r="AY180" s="133">
        <f t="shared" si="53"/>
        <v>10.5</v>
      </c>
    </row>
    <row r="181" spans="1:51" ht="18" customHeight="1">
      <c r="A181" s="290"/>
      <c r="B181" s="149">
        <v>166</v>
      </c>
      <c r="C181" s="234" t="s">
        <v>987</v>
      </c>
      <c r="D181" s="234" t="s">
        <v>988</v>
      </c>
      <c r="E181" s="234" t="s">
        <v>42</v>
      </c>
      <c r="F181" s="234" t="s">
        <v>989</v>
      </c>
      <c r="G181" s="234" t="s">
        <v>244</v>
      </c>
      <c r="H181" s="240" t="s">
        <v>509</v>
      </c>
      <c r="I181" s="14">
        <v>8.5</v>
      </c>
      <c r="J181" s="14">
        <v>13</v>
      </c>
      <c r="K181" s="16">
        <f t="shared" si="36"/>
        <v>10</v>
      </c>
      <c r="L181" s="166">
        <v>12.5</v>
      </c>
      <c r="M181" s="166">
        <v>12.5</v>
      </c>
      <c r="N181" s="16">
        <f t="shared" si="37"/>
        <v>12.5</v>
      </c>
      <c r="O181" s="166">
        <v>8.75</v>
      </c>
      <c r="P181" s="166">
        <v>15</v>
      </c>
      <c r="Q181" s="16">
        <f t="shared" si="38"/>
        <v>10.833333333333334</v>
      </c>
      <c r="R181" s="166">
        <v>11.5</v>
      </c>
      <c r="S181" s="16">
        <f t="shared" si="39"/>
        <v>11.5</v>
      </c>
      <c r="T181" s="166">
        <v>11.5</v>
      </c>
      <c r="U181" s="16">
        <f t="shared" si="40"/>
        <v>11.5</v>
      </c>
      <c r="V181" s="166">
        <v>10.5</v>
      </c>
      <c r="W181" s="16">
        <f t="shared" si="41"/>
        <v>10.5</v>
      </c>
      <c r="X181" s="166">
        <v>7</v>
      </c>
      <c r="Y181" s="16">
        <f t="shared" si="42"/>
        <v>7</v>
      </c>
      <c r="Z181" s="166">
        <v>8.5</v>
      </c>
      <c r="AA181" s="16">
        <f t="shared" si="43"/>
        <v>8.5</v>
      </c>
      <c r="AB181" s="166">
        <v>12</v>
      </c>
      <c r="AC181" s="16">
        <f t="shared" si="44"/>
        <v>12</v>
      </c>
      <c r="AD181" s="132"/>
      <c r="AE181" s="166">
        <v>13</v>
      </c>
      <c r="AF181" s="166">
        <v>13</v>
      </c>
      <c r="AG181" s="16">
        <f t="shared" si="45"/>
        <v>13</v>
      </c>
      <c r="AH181" s="166">
        <v>12.5</v>
      </c>
      <c r="AI181" s="166">
        <v>11</v>
      </c>
      <c r="AJ181" s="16">
        <f t="shared" si="46"/>
        <v>12</v>
      </c>
      <c r="AK181" s="166">
        <v>13</v>
      </c>
      <c r="AL181" s="166">
        <v>13</v>
      </c>
      <c r="AM181" s="16">
        <f t="shared" si="47"/>
        <v>13</v>
      </c>
      <c r="AN181" s="166">
        <v>6.5</v>
      </c>
      <c r="AO181" s="16">
        <f t="shared" si="48"/>
        <v>6.5</v>
      </c>
      <c r="AP181" s="166">
        <v>10</v>
      </c>
      <c r="AQ181" s="16">
        <f t="shared" si="49"/>
        <v>10</v>
      </c>
      <c r="AR181" s="166">
        <v>7.5</v>
      </c>
      <c r="AS181" s="16">
        <f t="shared" si="50"/>
        <v>7.5</v>
      </c>
      <c r="AT181" s="166">
        <v>8.5</v>
      </c>
      <c r="AU181" s="16">
        <f t="shared" si="51"/>
        <v>8.5</v>
      </c>
      <c r="AV181" s="166">
        <v>5.5</v>
      </c>
      <c r="AW181" s="16">
        <f t="shared" si="52"/>
        <v>5.5</v>
      </c>
      <c r="AX181" s="166">
        <v>13</v>
      </c>
      <c r="AY181" s="133">
        <f t="shared" si="53"/>
        <v>13</v>
      </c>
    </row>
    <row r="182" spans="1:51" ht="18" customHeight="1">
      <c r="A182" s="290"/>
      <c r="B182" s="149">
        <v>167</v>
      </c>
      <c r="C182" s="234" t="s">
        <v>990</v>
      </c>
      <c r="D182" s="234" t="s">
        <v>988</v>
      </c>
      <c r="E182" s="234" t="s">
        <v>991</v>
      </c>
      <c r="F182" s="234" t="s">
        <v>992</v>
      </c>
      <c r="G182" s="234" t="s">
        <v>5</v>
      </c>
      <c r="H182" s="240" t="s">
        <v>509</v>
      </c>
      <c r="I182" s="14">
        <v>13</v>
      </c>
      <c r="J182" s="14">
        <v>12.5</v>
      </c>
      <c r="K182" s="16">
        <f t="shared" si="36"/>
        <v>12.833333333333334</v>
      </c>
      <c r="L182" s="166">
        <v>7.5</v>
      </c>
      <c r="M182" s="166">
        <v>10</v>
      </c>
      <c r="N182" s="16">
        <f t="shared" si="37"/>
        <v>8.3333333333333339</v>
      </c>
      <c r="O182" s="166">
        <v>8.5</v>
      </c>
      <c r="P182" s="166">
        <v>11</v>
      </c>
      <c r="Q182" s="16">
        <f t="shared" si="38"/>
        <v>9.3333333333333339</v>
      </c>
      <c r="R182" s="166">
        <v>10.5</v>
      </c>
      <c r="S182" s="16">
        <f t="shared" si="39"/>
        <v>10.5</v>
      </c>
      <c r="T182" s="166">
        <v>8</v>
      </c>
      <c r="U182" s="16">
        <f t="shared" si="40"/>
        <v>8</v>
      </c>
      <c r="V182" s="166">
        <v>5</v>
      </c>
      <c r="W182" s="16">
        <f t="shared" si="41"/>
        <v>5</v>
      </c>
      <c r="X182" s="166">
        <v>6</v>
      </c>
      <c r="Y182" s="16">
        <f t="shared" si="42"/>
        <v>6</v>
      </c>
      <c r="Z182" s="166">
        <v>2</v>
      </c>
      <c r="AA182" s="16">
        <f t="shared" si="43"/>
        <v>2</v>
      </c>
      <c r="AB182" s="166">
        <v>5</v>
      </c>
      <c r="AC182" s="16">
        <f t="shared" si="44"/>
        <v>5</v>
      </c>
      <c r="AD182" s="132"/>
      <c r="AE182" s="166">
        <v>7.5</v>
      </c>
      <c r="AF182" s="166">
        <v>13.5</v>
      </c>
      <c r="AG182" s="16">
        <f t="shared" si="45"/>
        <v>9.5</v>
      </c>
      <c r="AH182" s="166">
        <v>9.5</v>
      </c>
      <c r="AI182" s="166">
        <v>10</v>
      </c>
      <c r="AJ182" s="16">
        <f t="shared" si="46"/>
        <v>9.6666666666666661</v>
      </c>
      <c r="AK182" s="166">
        <v>14</v>
      </c>
      <c r="AL182" s="166">
        <v>13.5</v>
      </c>
      <c r="AM182" s="16">
        <f t="shared" si="47"/>
        <v>13.833333333333334</v>
      </c>
      <c r="AN182" s="166">
        <v>5.5</v>
      </c>
      <c r="AO182" s="16">
        <f t="shared" si="48"/>
        <v>5.5</v>
      </c>
      <c r="AP182" s="166">
        <v>11.5</v>
      </c>
      <c r="AQ182" s="16">
        <f t="shared" si="49"/>
        <v>11.5</v>
      </c>
      <c r="AR182" s="166">
        <v>6.5</v>
      </c>
      <c r="AS182" s="16">
        <f t="shared" si="50"/>
        <v>6.5</v>
      </c>
      <c r="AT182" s="166">
        <v>13</v>
      </c>
      <c r="AU182" s="16">
        <f t="shared" si="51"/>
        <v>13</v>
      </c>
      <c r="AV182" s="166">
        <v>5</v>
      </c>
      <c r="AW182" s="16">
        <f t="shared" si="52"/>
        <v>5</v>
      </c>
      <c r="AX182" s="166">
        <v>8.5</v>
      </c>
      <c r="AY182" s="133">
        <f t="shared" si="53"/>
        <v>8.5</v>
      </c>
    </row>
    <row r="183" spans="1:51" ht="18" customHeight="1">
      <c r="A183" s="290"/>
      <c r="B183" s="149">
        <v>168</v>
      </c>
      <c r="C183" s="234" t="s">
        <v>993</v>
      </c>
      <c r="D183" s="234" t="s">
        <v>994</v>
      </c>
      <c r="E183" s="234" t="s">
        <v>995</v>
      </c>
      <c r="F183" s="234" t="s">
        <v>563</v>
      </c>
      <c r="G183" s="234" t="s">
        <v>5</v>
      </c>
      <c r="H183" s="240" t="s">
        <v>509</v>
      </c>
      <c r="I183" s="14">
        <v>13</v>
      </c>
      <c r="J183" s="14">
        <v>13.5</v>
      </c>
      <c r="K183" s="16">
        <f t="shared" si="36"/>
        <v>13.166666666666666</v>
      </c>
      <c r="L183" s="166">
        <v>12</v>
      </c>
      <c r="M183" s="166">
        <v>12.5</v>
      </c>
      <c r="N183" s="16">
        <f t="shared" si="37"/>
        <v>12.166666666666666</v>
      </c>
      <c r="O183" s="166">
        <v>8.25</v>
      </c>
      <c r="P183" s="166">
        <v>16</v>
      </c>
      <c r="Q183" s="16">
        <f t="shared" si="38"/>
        <v>10.833333333333334</v>
      </c>
      <c r="R183" s="166">
        <v>14.5</v>
      </c>
      <c r="S183" s="16">
        <f t="shared" si="39"/>
        <v>14.5</v>
      </c>
      <c r="T183" s="166">
        <v>8</v>
      </c>
      <c r="U183" s="16">
        <f t="shared" si="40"/>
        <v>8</v>
      </c>
      <c r="V183" s="166">
        <v>13</v>
      </c>
      <c r="W183" s="16">
        <f t="shared" si="41"/>
        <v>13</v>
      </c>
      <c r="X183" s="166">
        <v>10.5</v>
      </c>
      <c r="Y183" s="16">
        <f t="shared" si="42"/>
        <v>10.5</v>
      </c>
      <c r="Z183" s="166">
        <v>15</v>
      </c>
      <c r="AA183" s="16">
        <f t="shared" si="43"/>
        <v>15</v>
      </c>
      <c r="AB183" s="166">
        <v>12</v>
      </c>
      <c r="AC183" s="16">
        <f t="shared" si="44"/>
        <v>12</v>
      </c>
      <c r="AD183" s="132"/>
      <c r="AE183" s="166">
        <v>15</v>
      </c>
      <c r="AF183" s="166">
        <v>13.5</v>
      </c>
      <c r="AG183" s="16">
        <f t="shared" si="45"/>
        <v>14.5</v>
      </c>
      <c r="AH183" s="166">
        <v>15</v>
      </c>
      <c r="AI183" s="166">
        <v>13</v>
      </c>
      <c r="AJ183" s="16">
        <f t="shared" si="46"/>
        <v>14.333333333333334</v>
      </c>
      <c r="AK183" s="166">
        <v>15.5</v>
      </c>
      <c r="AL183" s="166">
        <v>15</v>
      </c>
      <c r="AM183" s="16">
        <f t="shared" si="47"/>
        <v>15.333333333333334</v>
      </c>
      <c r="AN183" s="166">
        <v>8.5</v>
      </c>
      <c r="AO183" s="16">
        <f t="shared" si="48"/>
        <v>8.5</v>
      </c>
      <c r="AP183" s="166">
        <v>8.5</v>
      </c>
      <c r="AQ183" s="16">
        <f t="shared" si="49"/>
        <v>8.5</v>
      </c>
      <c r="AR183" s="166">
        <v>13.5</v>
      </c>
      <c r="AS183" s="16">
        <f t="shared" si="50"/>
        <v>13.5</v>
      </c>
      <c r="AT183" s="166">
        <v>14</v>
      </c>
      <c r="AU183" s="16">
        <f t="shared" si="51"/>
        <v>14</v>
      </c>
      <c r="AV183" s="166">
        <v>13.5</v>
      </c>
      <c r="AW183" s="16">
        <f t="shared" si="52"/>
        <v>13.5</v>
      </c>
      <c r="AX183" s="166">
        <v>15</v>
      </c>
      <c r="AY183" s="133">
        <f t="shared" si="53"/>
        <v>15</v>
      </c>
    </row>
    <row r="184" spans="1:51" ht="18" customHeight="1">
      <c r="A184" s="290"/>
      <c r="B184" s="149">
        <v>169</v>
      </c>
      <c r="C184" s="234" t="s">
        <v>996</v>
      </c>
      <c r="D184" s="234" t="s">
        <v>997</v>
      </c>
      <c r="E184" s="234" t="s">
        <v>240</v>
      </c>
      <c r="F184" s="234" t="s">
        <v>998</v>
      </c>
      <c r="G184" s="234" t="s">
        <v>5</v>
      </c>
      <c r="H184" s="240" t="s">
        <v>509</v>
      </c>
      <c r="I184" s="14">
        <v>10.5</v>
      </c>
      <c r="J184" s="14">
        <v>13.5</v>
      </c>
      <c r="K184" s="16">
        <f t="shared" si="36"/>
        <v>11.5</v>
      </c>
      <c r="L184" s="166">
        <v>4.5</v>
      </c>
      <c r="M184" s="166">
        <v>11</v>
      </c>
      <c r="N184" s="16">
        <f t="shared" si="37"/>
        <v>6.666666666666667</v>
      </c>
      <c r="O184" s="166">
        <v>7.5</v>
      </c>
      <c r="P184" s="166">
        <v>14</v>
      </c>
      <c r="Q184" s="16">
        <f t="shared" si="38"/>
        <v>9.6666666666666661</v>
      </c>
      <c r="R184" s="166">
        <v>10</v>
      </c>
      <c r="S184" s="16">
        <f t="shared" si="39"/>
        <v>10</v>
      </c>
      <c r="T184" s="166">
        <v>6.5</v>
      </c>
      <c r="U184" s="16">
        <f t="shared" si="40"/>
        <v>6.5</v>
      </c>
      <c r="V184" s="166">
        <v>9</v>
      </c>
      <c r="W184" s="16">
        <f t="shared" si="41"/>
        <v>9</v>
      </c>
      <c r="X184" s="166">
        <v>8</v>
      </c>
      <c r="Y184" s="16">
        <f t="shared" si="42"/>
        <v>8</v>
      </c>
      <c r="Z184" s="166">
        <v>10</v>
      </c>
      <c r="AA184" s="16">
        <f t="shared" si="43"/>
        <v>10</v>
      </c>
      <c r="AB184" s="166">
        <v>7.5</v>
      </c>
      <c r="AC184" s="16">
        <f t="shared" si="44"/>
        <v>7.5</v>
      </c>
      <c r="AD184" s="132"/>
      <c r="AE184" s="166">
        <v>8</v>
      </c>
      <c r="AF184" s="166">
        <v>13</v>
      </c>
      <c r="AG184" s="16">
        <f t="shared" si="45"/>
        <v>9.6666666666666661</v>
      </c>
      <c r="AH184" s="166">
        <v>8</v>
      </c>
      <c r="AI184" s="166">
        <v>14</v>
      </c>
      <c r="AJ184" s="16">
        <f t="shared" si="46"/>
        <v>10</v>
      </c>
      <c r="AK184" s="166">
        <v>13.5</v>
      </c>
      <c r="AL184" s="166">
        <v>13.5</v>
      </c>
      <c r="AM184" s="16">
        <f t="shared" si="47"/>
        <v>13.5</v>
      </c>
      <c r="AN184" s="166">
        <v>8</v>
      </c>
      <c r="AO184" s="16">
        <f t="shared" si="48"/>
        <v>8</v>
      </c>
      <c r="AP184" s="166">
        <v>6.5</v>
      </c>
      <c r="AQ184" s="16">
        <f t="shared" si="49"/>
        <v>6.5</v>
      </c>
      <c r="AR184" s="166">
        <v>7</v>
      </c>
      <c r="AS184" s="16">
        <f t="shared" si="50"/>
        <v>7</v>
      </c>
      <c r="AT184" s="166">
        <v>13.5</v>
      </c>
      <c r="AU184" s="16">
        <f t="shared" si="51"/>
        <v>13.5</v>
      </c>
      <c r="AV184" s="166">
        <v>14</v>
      </c>
      <c r="AW184" s="16">
        <f t="shared" si="52"/>
        <v>14</v>
      </c>
      <c r="AX184" s="166">
        <v>6.5</v>
      </c>
      <c r="AY184" s="133">
        <f t="shared" si="53"/>
        <v>6.5</v>
      </c>
    </row>
    <row r="185" spans="1:51" ht="18" customHeight="1">
      <c r="A185" s="290"/>
      <c r="B185" s="149">
        <v>170</v>
      </c>
      <c r="C185" s="234" t="s">
        <v>999</v>
      </c>
      <c r="D185" s="234" t="s">
        <v>1000</v>
      </c>
      <c r="E185" s="234" t="s">
        <v>1001</v>
      </c>
      <c r="F185" s="234" t="s">
        <v>1002</v>
      </c>
      <c r="G185" s="234" t="s">
        <v>1003</v>
      </c>
      <c r="H185" s="240" t="s">
        <v>509</v>
      </c>
      <c r="I185" s="14">
        <v>12</v>
      </c>
      <c r="J185" s="14">
        <v>10.5</v>
      </c>
      <c r="K185" s="16">
        <f t="shared" si="36"/>
        <v>11.5</v>
      </c>
      <c r="L185" s="166">
        <v>10</v>
      </c>
      <c r="M185" s="166">
        <v>10</v>
      </c>
      <c r="N185" s="16">
        <f t="shared" si="37"/>
        <v>10</v>
      </c>
      <c r="O185" s="166">
        <v>4.25</v>
      </c>
      <c r="P185" s="166">
        <v>12</v>
      </c>
      <c r="Q185" s="16">
        <f t="shared" si="38"/>
        <v>6.833333333333333</v>
      </c>
      <c r="R185" s="166">
        <v>11</v>
      </c>
      <c r="S185" s="16">
        <f t="shared" si="39"/>
        <v>11</v>
      </c>
      <c r="T185" s="166">
        <v>9.5</v>
      </c>
      <c r="U185" s="16">
        <f t="shared" si="40"/>
        <v>9.5</v>
      </c>
      <c r="V185" s="166">
        <v>11</v>
      </c>
      <c r="W185" s="16">
        <f t="shared" si="41"/>
        <v>11</v>
      </c>
      <c r="X185" s="166">
        <v>8</v>
      </c>
      <c r="Y185" s="16">
        <f t="shared" si="42"/>
        <v>8</v>
      </c>
      <c r="Z185" s="166">
        <v>15</v>
      </c>
      <c r="AA185" s="16">
        <f t="shared" si="43"/>
        <v>15</v>
      </c>
      <c r="AB185" s="166">
        <v>4</v>
      </c>
      <c r="AC185" s="16">
        <f t="shared" si="44"/>
        <v>4</v>
      </c>
      <c r="AD185" s="132"/>
      <c r="AE185" s="166">
        <v>8</v>
      </c>
      <c r="AF185" s="166">
        <v>11</v>
      </c>
      <c r="AG185" s="16">
        <f t="shared" si="45"/>
        <v>9</v>
      </c>
      <c r="AH185" s="166">
        <v>8.5</v>
      </c>
      <c r="AI185" s="166">
        <v>12</v>
      </c>
      <c r="AJ185" s="16">
        <f t="shared" si="46"/>
        <v>9.6666666666666661</v>
      </c>
      <c r="AK185" s="166">
        <v>10.5</v>
      </c>
      <c r="AL185" s="166">
        <v>11</v>
      </c>
      <c r="AM185" s="16">
        <f t="shared" si="47"/>
        <v>10.666666666666666</v>
      </c>
      <c r="AN185" s="166">
        <v>10</v>
      </c>
      <c r="AO185" s="16">
        <f t="shared" si="48"/>
        <v>10</v>
      </c>
      <c r="AP185" s="166">
        <v>8.5</v>
      </c>
      <c r="AQ185" s="16">
        <f t="shared" si="49"/>
        <v>8.5</v>
      </c>
      <c r="AR185" s="166" t="s">
        <v>1298</v>
      </c>
      <c r="AS185" s="16" t="str">
        <f t="shared" si="50"/>
        <v>ABS</v>
      </c>
      <c r="AT185" s="166">
        <v>12</v>
      </c>
      <c r="AU185" s="16">
        <f t="shared" si="51"/>
        <v>12</v>
      </c>
      <c r="AV185" s="166" t="s">
        <v>1298</v>
      </c>
      <c r="AW185" s="16" t="str">
        <f t="shared" si="52"/>
        <v>ABS</v>
      </c>
      <c r="AX185" s="166">
        <v>10</v>
      </c>
      <c r="AY185" s="133">
        <f t="shared" si="53"/>
        <v>10</v>
      </c>
    </row>
    <row r="186" spans="1:51" ht="18" customHeight="1">
      <c r="A186" s="290"/>
      <c r="B186" s="149">
        <v>171</v>
      </c>
      <c r="C186" s="234" t="s">
        <v>1004</v>
      </c>
      <c r="D186" s="234" t="s">
        <v>1005</v>
      </c>
      <c r="E186" s="234" t="s">
        <v>1006</v>
      </c>
      <c r="F186" s="234" t="s">
        <v>1007</v>
      </c>
      <c r="G186" s="234" t="s">
        <v>8</v>
      </c>
      <c r="H186" s="240" t="s">
        <v>509</v>
      </c>
      <c r="I186" s="14">
        <v>10</v>
      </c>
      <c r="J186" s="14">
        <v>14</v>
      </c>
      <c r="K186" s="16">
        <f t="shared" si="36"/>
        <v>11.333333333333334</v>
      </c>
      <c r="L186" s="166">
        <v>7</v>
      </c>
      <c r="M186" s="166">
        <v>10</v>
      </c>
      <c r="N186" s="16">
        <f t="shared" si="37"/>
        <v>8</v>
      </c>
      <c r="O186" s="166">
        <v>11</v>
      </c>
      <c r="P186" s="166">
        <v>12.5</v>
      </c>
      <c r="Q186" s="16">
        <f t="shared" si="38"/>
        <v>11.5</v>
      </c>
      <c r="R186" s="166">
        <v>8.5</v>
      </c>
      <c r="S186" s="16">
        <f t="shared" si="39"/>
        <v>8.5</v>
      </c>
      <c r="T186" s="166">
        <v>7</v>
      </c>
      <c r="U186" s="16">
        <f t="shared" si="40"/>
        <v>7</v>
      </c>
      <c r="V186" s="166">
        <v>3</v>
      </c>
      <c r="W186" s="16">
        <f t="shared" si="41"/>
        <v>3</v>
      </c>
      <c r="X186" s="166">
        <v>3.5</v>
      </c>
      <c r="Y186" s="16">
        <f t="shared" si="42"/>
        <v>3.5</v>
      </c>
      <c r="Z186" s="166">
        <v>4.5</v>
      </c>
      <c r="AA186" s="16">
        <f t="shared" si="43"/>
        <v>4.5</v>
      </c>
      <c r="AB186" s="166">
        <v>7.5</v>
      </c>
      <c r="AC186" s="16">
        <f t="shared" si="44"/>
        <v>7.5</v>
      </c>
      <c r="AD186" s="132"/>
      <c r="AE186" s="166">
        <v>12</v>
      </c>
      <c r="AF186" s="166">
        <v>11.5</v>
      </c>
      <c r="AG186" s="16">
        <f t="shared" si="45"/>
        <v>11.833333333333334</v>
      </c>
      <c r="AH186" s="166">
        <v>8</v>
      </c>
      <c r="AI186" s="166">
        <v>11</v>
      </c>
      <c r="AJ186" s="16">
        <f t="shared" si="46"/>
        <v>9</v>
      </c>
      <c r="AK186" s="166">
        <v>13</v>
      </c>
      <c r="AL186" s="166">
        <v>14</v>
      </c>
      <c r="AM186" s="16">
        <f t="shared" si="47"/>
        <v>13.333333333333334</v>
      </c>
      <c r="AN186" s="166">
        <v>10</v>
      </c>
      <c r="AO186" s="16">
        <f t="shared" si="48"/>
        <v>10</v>
      </c>
      <c r="AP186" s="166">
        <v>6</v>
      </c>
      <c r="AQ186" s="16">
        <f t="shared" si="49"/>
        <v>6</v>
      </c>
      <c r="AR186" s="166">
        <v>6</v>
      </c>
      <c r="AS186" s="16">
        <f t="shared" si="50"/>
        <v>6</v>
      </c>
      <c r="AT186" s="166">
        <v>8.5</v>
      </c>
      <c r="AU186" s="16">
        <f t="shared" si="51"/>
        <v>8.5</v>
      </c>
      <c r="AV186" s="166">
        <v>2</v>
      </c>
      <c r="AW186" s="16">
        <f t="shared" si="52"/>
        <v>2</v>
      </c>
      <c r="AX186" s="166">
        <v>11</v>
      </c>
      <c r="AY186" s="133">
        <f t="shared" si="53"/>
        <v>11</v>
      </c>
    </row>
    <row r="187" spans="1:51" s="245" customFormat="1" ht="18" customHeight="1" thickBot="1">
      <c r="A187" s="291"/>
      <c r="B187" s="149">
        <v>172</v>
      </c>
      <c r="C187" s="243" t="s">
        <v>1008</v>
      </c>
      <c r="D187" s="243" t="s">
        <v>56</v>
      </c>
      <c r="E187" s="243" t="s">
        <v>1009</v>
      </c>
      <c r="F187" s="243" t="s">
        <v>1010</v>
      </c>
      <c r="G187" s="243" t="s">
        <v>244</v>
      </c>
      <c r="H187" s="244" t="s">
        <v>509</v>
      </c>
      <c r="I187" s="14">
        <v>11</v>
      </c>
      <c r="J187" s="14">
        <v>14</v>
      </c>
      <c r="K187" s="16">
        <f t="shared" si="36"/>
        <v>12</v>
      </c>
      <c r="L187" s="166">
        <v>16</v>
      </c>
      <c r="M187" s="166">
        <v>13</v>
      </c>
      <c r="N187" s="16">
        <f t="shared" si="37"/>
        <v>15</v>
      </c>
      <c r="O187" s="166">
        <v>7.5</v>
      </c>
      <c r="P187" s="166">
        <v>14</v>
      </c>
      <c r="Q187" s="16">
        <f t="shared" si="38"/>
        <v>9.6666666666666661</v>
      </c>
      <c r="R187" s="166">
        <v>12.5</v>
      </c>
      <c r="S187" s="16">
        <f t="shared" si="39"/>
        <v>12.5</v>
      </c>
      <c r="T187" s="166">
        <v>10</v>
      </c>
      <c r="U187" s="16">
        <f t="shared" si="40"/>
        <v>10</v>
      </c>
      <c r="V187" s="166">
        <v>6</v>
      </c>
      <c r="W187" s="16">
        <f t="shared" si="41"/>
        <v>6</v>
      </c>
      <c r="X187" s="166">
        <v>8</v>
      </c>
      <c r="Y187" s="16">
        <f t="shared" si="42"/>
        <v>8</v>
      </c>
      <c r="Z187" s="166">
        <v>4.5</v>
      </c>
      <c r="AA187" s="16">
        <f t="shared" si="43"/>
        <v>4.5</v>
      </c>
      <c r="AB187" s="166">
        <v>8</v>
      </c>
      <c r="AC187" s="16">
        <f t="shared" si="44"/>
        <v>8</v>
      </c>
      <c r="AD187" s="132"/>
      <c r="AE187" s="166">
        <v>5.5</v>
      </c>
      <c r="AF187" s="166">
        <v>11.5</v>
      </c>
      <c r="AG187" s="16">
        <f t="shared" si="45"/>
        <v>7.5</v>
      </c>
      <c r="AH187" s="166">
        <v>15</v>
      </c>
      <c r="AI187" s="166">
        <v>12.5</v>
      </c>
      <c r="AJ187" s="16">
        <f t="shared" si="46"/>
        <v>14.166666666666666</v>
      </c>
      <c r="AK187" s="166">
        <v>12.5</v>
      </c>
      <c r="AL187" s="166">
        <v>13</v>
      </c>
      <c r="AM187" s="16">
        <f t="shared" si="47"/>
        <v>12.666666666666666</v>
      </c>
      <c r="AN187" s="166">
        <v>7</v>
      </c>
      <c r="AO187" s="16">
        <f t="shared" si="48"/>
        <v>7</v>
      </c>
      <c r="AP187" s="166">
        <v>8</v>
      </c>
      <c r="AQ187" s="16">
        <f t="shared" si="49"/>
        <v>8</v>
      </c>
      <c r="AR187" s="166">
        <v>11</v>
      </c>
      <c r="AS187" s="16">
        <f t="shared" si="50"/>
        <v>11</v>
      </c>
      <c r="AT187" s="166">
        <v>12</v>
      </c>
      <c r="AU187" s="16">
        <f t="shared" si="51"/>
        <v>12</v>
      </c>
      <c r="AV187" s="166">
        <v>8</v>
      </c>
      <c r="AW187" s="16">
        <f t="shared" si="52"/>
        <v>8</v>
      </c>
      <c r="AX187" s="166">
        <v>13</v>
      </c>
      <c r="AY187" s="133">
        <f t="shared" si="53"/>
        <v>13</v>
      </c>
    </row>
    <row r="188" spans="1:51" ht="18" customHeight="1">
      <c r="A188" s="292" t="s">
        <v>519</v>
      </c>
      <c r="B188" s="149">
        <v>173</v>
      </c>
      <c r="C188" s="241" t="s">
        <v>1011</v>
      </c>
      <c r="D188" s="241" t="s">
        <v>56</v>
      </c>
      <c r="E188" s="241" t="s">
        <v>1012</v>
      </c>
      <c r="F188" s="241" t="s">
        <v>1013</v>
      </c>
      <c r="G188" s="241" t="s">
        <v>7</v>
      </c>
      <c r="H188" s="242" t="s">
        <v>510</v>
      </c>
      <c r="I188" s="14">
        <v>11.5</v>
      </c>
      <c r="J188" s="14">
        <v>14</v>
      </c>
      <c r="K188" s="16">
        <f t="shared" si="36"/>
        <v>12.333333333333334</v>
      </c>
      <c r="L188" s="166">
        <v>15</v>
      </c>
      <c r="M188" s="166">
        <v>13</v>
      </c>
      <c r="N188" s="16">
        <f t="shared" si="37"/>
        <v>14.333333333333334</v>
      </c>
      <c r="O188" s="166">
        <v>16</v>
      </c>
      <c r="P188" s="166">
        <v>9</v>
      </c>
      <c r="Q188" s="16">
        <f t="shared" si="38"/>
        <v>13.666666666666666</v>
      </c>
      <c r="R188" s="166">
        <v>10</v>
      </c>
      <c r="S188" s="16">
        <f t="shared" si="39"/>
        <v>10</v>
      </c>
      <c r="T188" s="166">
        <v>13</v>
      </c>
      <c r="U188" s="16">
        <f t="shared" si="40"/>
        <v>13</v>
      </c>
      <c r="V188" s="166">
        <v>7.5</v>
      </c>
      <c r="W188" s="16">
        <f t="shared" si="41"/>
        <v>7.5</v>
      </c>
      <c r="X188" s="166">
        <v>10</v>
      </c>
      <c r="Y188" s="16">
        <f t="shared" si="42"/>
        <v>10</v>
      </c>
      <c r="Z188" s="166">
        <v>9.5</v>
      </c>
      <c r="AA188" s="16">
        <f t="shared" si="43"/>
        <v>9.5</v>
      </c>
      <c r="AB188" s="166">
        <v>10</v>
      </c>
      <c r="AC188" s="16">
        <f t="shared" si="44"/>
        <v>10</v>
      </c>
      <c r="AD188" s="132"/>
      <c r="AE188" s="166">
        <v>10.5</v>
      </c>
      <c r="AF188" s="166">
        <v>13</v>
      </c>
      <c r="AG188" s="16">
        <f t="shared" si="45"/>
        <v>11.333333333333334</v>
      </c>
      <c r="AH188" s="166">
        <v>9</v>
      </c>
      <c r="AI188" s="166">
        <v>13</v>
      </c>
      <c r="AJ188" s="16">
        <f t="shared" si="46"/>
        <v>10.333333333333334</v>
      </c>
      <c r="AK188" s="166">
        <v>12</v>
      </c>
      <c r="AL188" s="166">
        <v>13</v>
      </c>
      <c r="AM188" s="16">
        <f t="shared" si="47"/>
        <v>12.333333333333334</v>
      </c>
      <c r="AN188" s="166">
        <v>8.5</v>
      </c>
      <c r="AO188" s="16">
        <f t="shared" si="48"/>
        <v>8.5</v>
      </c>
      <c r="AP188" s="166">
        <v>8</v>
      </c>
      <c r="AQ188" s="16">
        <f t="shared" si="49"/>
        <v>8</v>
      </c>
      <c r="AR188" s="166">
        <v>12</v>
      </c>
      <c r="AS188" s="16">
        <f t="shared" si="50"/>
        <v>12</v>
      </c>
      <c r="AT188" s="166">
        <v>11.5</v>
      </c>
      <c r="AU188" s="16">
        <f t="shared" si="51"/>
        <v>11.5</v>
      </c>
      <c r="AV188" s="166">
        <v>8</v>
      </c>
      <c r="AW188" s="16">
        <f t="shared" si="52"/>
        <v>8</v>
      </c>
      <c r="AX188" s="166">
        <v>11.5</v>
      </c>
      <c r="AY188" s="133">
        <f t="shared" si="53"/>
        <v>11.5</v>
      </c>
    </row>
    <row r="189" spans="1:51" ht="18" customHeight="1">
      <c r="A189" s="293"/>
      <c r="B189" s="149">
        <v>174</v>
      </c>
      <c r="C189" s="234" t="s">
        <v>1014</v>
      </c>
      <c r="D189" s="234" t="s">
        <v>1015</v>
      </c>
      <c r="E189" s="234" t="s">
        <v>1016</v>
      </c>
      <c r="F189" s="234" t="s">
        <v>1017</v>
      </c>
      <c r="G189" s="234" t="s">
        <v>244</v>
      </c>
      <c r="H189" s="240" t="s">
        <v>510</v>
      </c>
      <c r="I189" s="14">
        <v>8.5</v>
      </c>
      <c r="J189" s="14">
        <v>10</v>
      </c>
      <c r="K189" s="16">
        <f t="shared" si="36"/>
        <v>9</v>
      </c>
      <c r="L189" s="166">
        <v>8.5</v>
      </c>
      <c r="M189" s="166">
        <v>10</v>
      </c>
      <c r="N189" s="16">
        <f t="shared" si="37"/>
        <v>9</v>
      </c>
      <c r="O189" s="166">
        <v>1.5</v>
      </c>
      <c r="P189" s="166">
        <v>8</v>
      </c>
      <c r="Q189" s="16">
        <f t="shared" si="38"/>
        <v>3.6666666666666665</v>
      </c>
      <c r="R189" s="166">
        <v>8</v>
      </c>
      <c r="S189" s="16">
        <f t="shared" si="39"/>
        <v>8</v>
      </c>
      <c r="T189" s="166">
        <v>14</v>
      </c>
      <c r="U189" s="16">
        <f t="shared" si="40"/>
        <v>14</v>
      </c>
      <c r="V189" s="166">
        <v>6.5</v>
      </c>
      <c r="W189" s="16">
        <f t="shared" si="41"/>
        <v>6.5</v>
      </c>
      <c r="X189" s="166">
        <v>4</v>
      </c>
      <c r="Y189" s="16">
        <f t="shared" si="42"/>
        <v>4</v>
      </c>
      <c r="Z189" s="166">
        <v>9.5</v>
      </c>
      <c r="AA189" s="16">
        <f t="shared" si="43"/>
        <v>9.5</v>
      </c>
      <c r="AB189" s="166">
        <v>6</v>
      </c>
      <c r="AC189" s="16">
        <f t="shared" si="44"/>
        <v>6</v>
      </c>
      <c r="AD189" s="132"/>
      <c r="AE189" s="166">
        <v>10.5</v>
      </c>
      <c r="AF189" s="166">
        <v>11.5</v>
      </c>
      <c r="AG189" s="16">
        <f t="shared" si="45"/>
        <v>10.833333333333334</v>
      </c>
      <c r="AH189" s="166">
        <v>6.5</v>
      </c>
      <c r="AI189" s="166">
        <v>10</v>
      </c>
      <c r="AJ189" s="16">
        <f t="shared" si="46"/>
        <v>7.666666666666667</v>
      </c>
      <c r="AK189" s="166">
        <v>11.5</v>
      </c>
      <c r="AL189" s="166">
        <v>9</v>
      </c>
      <c r="AM189" s="16">
        <f t="shared" si="47"/>
        <v>10.666666666666666</v>
      </c>
      <c r="AN189" s="166">
        <v>8.5</v>
      </c>
      <c r="AO189" s="16">
        <f t="shared" si="48"/>
        <v>8.5</v>
      </c>
      <c r="AP189" s="166">
        <v>8</v>
      </c>
      <c r="AQ189" s="16">
        <f t="shared" si="49"/>
        <v>8</v>
      </c>
      <c r="AR189" s="166">
        <v>6.5</v>
      </c>
      <c r="AS189" s="16">
        <f t="shared" si="50"/>
        <v>6.5</v>
      </c>
      <c r="AT189" s="166">
        <v>8.5</v>
      </c>
      <c r="AU189" s="16">
        <f t="shared" si="51"/>
        <v>8.5</v>
      </c>
      <c r="AV189" s="166">
        <v>3</v>
      </c>
      <c r="AW189" s="16">
        <f t="shared" si="52"/>
        <v>3</v>
      </c>
      <c r="AX189" s="166">
        <v>10.5</v>
      </c>
      <c r="AY189" s="133">
        <f t="shared" si="53"/>
        <v>10.5</v>
      </c>
    </row>
    <row r="190" spans="1:51" ht="18" customHeight="1">
      <c r="A190" s="293"/>
      <c r="B190" s="149">
        <v>175</v>
      </c>
      <c r="C190" s="234" t="s">
        <v>1018</v>
      </c>
      <c r="D190" s="234" t="s">
        <v>272</v>
      </c>
      <c r="E190" s="234" t="s">
        <v>10</v>
      </c>
      <c r="F190" s="234" t="s">
        <v>1019</v>
      </c>
      <c r="G190" s="234" t="s">
        <v>8</v>
      </c>
      <c r="H190" s="240" t="s">
        <v>510</v>
      </c>
      <c r="I190" s="14">
        <v>12.5</v>
      </c>
      <c r="J190" s="14">
        <v>11.5</v>
      </c>
      <c r="K190" s="16">
        <f t="shared" si="36"/>
        <v>12.166666666666666</v>
      </c>
      <c r="L190" s="166">
        <v>16.5</v>
      </c>
      <c r="M190" s="166">
        <v>13</v>
      </c>
      <c r="N190" s="16">
        <f t="shared" si="37"/>
        <v>15.333333333333334</v>
      </c>
      <c r="O190" s="166">
        <v>13.5</v>
      </c>
      <c r="P190" s="166">
        <v>7.5</v>
      </c>
      <c r="Q190" s="16">
        <f t="shared" si="38"/>
        <v>11.5</v>
      </c>
      <c r="R190" s="166">
        <v>14.5</v>
      </c>
      <c r="S190" s="16">
        <f t="shared" si="39"/>
        <v>14.5</v>
      </c>
      <c r="T190" s="166">
        <v>11</v>
      </c>
      <c r="U190" s="16">
        <f t="shared" si="40"/>
        <v>11</v>
      </c>
      <c r="V190" s="166">
        <v>11</v>
      </c>
      <c r="W190" s="16">
        <f t="shared" si="41"/>
        <v>11</v>
      </c>
      <c r="X190" s="166">
        <v>11.5</v>
      </c>
      <c r="Y190" s="16">
        <f t="shared" si="42"/>
        <v>11.5</v>
      </c>
      <c r="Z190" s="166">
        <v>5</v>
      </c>
      <c r="AA190" s="16">
        <f t="shared" si="43"/>
        <v>5</v>
      </c>
      <c r="AB190" s="166">
        <v>8</v>
      </c>
      <c r="AC190" s="16">
        <f t="shared" si="44"/>
        <v>8</v>
      </c>
      <c r="AD190" s="132"/>
      <c r="AE190" s="166">
        <v>11.5</v>
      </c>
      <c r="AF190" s="166">
        <v>11</v>
      </c>
      <c r="AG190" s="16">
        <f t="shared" si="45"/>
        <v>11.333333333333334</v>
      </c>
      <c r="AH190" s="166">
        <v>15.5</v>
      </c>
      <c r="AI190" s="166">
        <v>10</v>
      </c>
      <c r="AJ190" s="16">
        <f t="shared" si="46"/>
        <v>13.666666666666666</v>
      </c>
      <c r="AK190" s="166">
        <v>14</v>
      </c>
      <c r="AL190" s="166">
        <v>11</v>
      </c>
      <c r="AM190" s="16">
        <f t="shared" si="47"/>
        <v>13</v>
      </c>
      <c r="AN190" s="166">
        <v>7</v>
      </c>
      <c r="AO190" s="16">
        <f t="shared" si="48"/>
        <v>7</v>
      </c>
      <c r="AP190" s="166">
        <v>14</v>
      </c>
      <c r="AQ190" s="16">
        <f t="shared" si="49"/>
        <v>14</v>
      </c>
      <c r="AR190" s="166">
        <v>10.5</v>
      </c>
      <c r="AS190" s="16">
        <f t="shared" si="50"/>
        <v>10.5</v>
      </c>
      <c r="AT190" s="166">
        <v>13</v>
      </c>
      <c r="AU190" s="16">
        <f t="shared" si="51"/>
        <v>13</v>
      </c>
      <c r="AV190" s="166">
        <v>13.5</v>
      </c>
      <c r="AW190" s="16">
        <f t="shared" si="52"/>
        <v>13.5</v>
      </c>
      <c r="AX190" s="166">
        <v>15</v>
      </c>
      <c r="AY190" s="133">
        <f t="shared" si="53"/>
        <v>15</v>
      </c>
    </row>
    <row r="191" spans="1:51" ht="18" customHeight="1">
      <c r="A191" s="293"/>
      <c r="B191" s="149">
        <v>176</v>
      </c>
      <c r="C191" s="234" t="s">
        <v>1020</v>
      </c>
      <c r="D191" s="234" t="s">
        <v>1021</v>
      </c>
      <c r="E191" s="234" t="s">
        <v>1022</v>
      </c>
      <c r="F191" s="234" t="s">
        <v>1023</v>
      </c>
      <c r="G191" s="234" t="s">
        <v>1024</v>
      </c>
      <c r="H191" s="240" t="s">
        <v>510</v>
      </c>
      <c r="I191" s="14">
        <v>9</v>
      </c>
      <c r="J191" s="14">
        <v>9</v>
      </c>
      <c r="K191" s="16">
        <f t="shared" si="36"/>
        <v>9</v>
      </c>
      <c r="L191" s="166">
        <v>9</v>
      </c>
      <c r="M191" s="166">
        <v>9</v>
      </c>
      <c r="N191" s="16">
        <f t="shared" si="37"/>
        <v>9</v>
      </c>
      <c r="O191" s="166">
        <v>4.75</v>
      </c>
      <c r="P191" s="166">
        <v>10</v>
      </c>
      <c r="Q191" s="16">
        <f t="shared" si="38"/>
        <v>6.5</v>
      </c>
      <c r="R191" s="166">
        <v>8</v>
      </c>
      <c r="S191" s="16">
        <f t="shared" si="39"/>
        <v>8</v>
      </c>
      <c r="T191" s="166">
        <v>8.5</v>
      </c>
      <c r="U191" s="16">
        <f t="shared" si="40"/>
        <v>8.5</v>
      </c>
      <c r="V191" s="166">
        <v>4</v>
      </c>
      <c r="W191" s="16">
        <f t="shared" si="41"/>
        <v>4</v>
      </c>
      <c r="X191" s="166">
        <v>0</v>
      </c>
      <c r="Y191" s="16">
        <f t="shared" si="42"/>
        <v>0</v>
      </c>
      <c r="Z191" s="166">
        <v>7.5</v>
      </c>
      <c r="AA191" s="16">
        <f t="shared" si="43"/>
        <v>7.5</v>
      </c>
      <c r="AB191" s="166">
        <v>8.5</v>
      </c>
      <c r="AC191" s="16">
        <f t="shared" si="44"/>
        <v>8.5</v>
      </c>
      <c r="AD191" s="132"/>
      <c r="AE191" s="166">
        <v>7</v>
      </c>
      <c r="AF191" s="166">
        <v>10.5</v>
      </c>
      <c r="AG191" s="16">
        <f t="shared" si="45"/>
        <v>8.1666666666666661</v>
      </c>
      <c r="AH191" s="166">
        <v>4</v>
      </c>
      <c r="AI191" s="166">
        <v>10</v>
      </c>
      <c r="AJ191" s="16">
        <f t="shared" si="46"/>
        <v>6</v>
      </c>
      <c r="AK191" s="166">
        <v>9</v>
      </c>
      <c r="AL191" s="166">
        <v>9</v>
      </c>
      <c r="AM191" s="16">
        <f t="shared" si="47"/>
        <v>9</v>
      </c>
      <c r="AN191" s="166">
        <v>13</v>
      </c>
      <c r="AO191" s="16">
        <f t="shared" si="48"/>
        <v>13</v>
      </c>
      <c r="AP191" s="166">
        <v>8</v>
      </c>
      <c r="AQ191" s="16">
        <f t="shared" si="49"/>
        <v>8</v>
      </c>
      <c r="AR191" s="166">
        <v>9</v>
      </c>
      <c r="AS191" s="16">
        <f t="shared" si="50"/>
        <v>9</v>
      </c>
      <c r="AT191" s="166">
        <v>11</v>
      </c>
      <c r="AU191" s="16">
        <f t="shared" si="51"/>
        <v>11</v>
      </c>
      <c r="AV191" s="166">
        <v>7.5</v>
      </c>
      <c r="AW191" s="16">
        <f t="shared" si="52"/>
        <v>7.5</v>
      </c>
      <c r="AX191" s="166">
        <v>5.5</v>
      </c>
      <c r="AY191" s="133">
        <f t="shared" si="53"/>
        <v>5.5</v>
      </c>
    </row>
    <row r="192" spans="1:51" ht="18" customHeight="1">
      <c r="A192" s="293"/>
      <c r="B192" s="149">
        <v>177</v>
      </c>
      <c r="C192" s="234" t="s">
        <v>1025</v>
      </c>
      <c r="D192" s="234" t="s">
        <v>1026</v>
      </c>
      <c r="E192" s="234" t="s">
        <v>67</v>
      </c>
      <c r="F192" s="234" t="s">
        <v>1027</v>
      </c>
      <c r="G192" s="234" t="s">
        <v>8</v>
      </c>
      <c r="H192" s="240" t="s">
        <v>510</v>
      </c>
      <c r="I192" s="14">
        <v>7</v>
      </c>
      <c r="J192" s="14">
        <v>9</v>
      </c>
      <c r="K192" s="16">
        <f t="shared" si="36"/>
        <v>7.666666666666667</v>
      </c>
      <c r="L192" s="166">
        <v>13.5</v>
      </c>
      <c r="M192" s="166">
        <v>8.5</v>
      </c>
      <c r="N192" s="16">
        <f t="shared" si="37"/>
        <v>11.833333333333334</v>
      </c>
      <c r="O192" s="166">
        <v>4</v>
      </c>
      <c r="P192" s="166">
        <v>9</v>
      </c>
      <c r="Q192" s="16">
        <f t="shared" si="38"/>
        <v>5.666666666666667</v>
      </c>
      <c r="R192" s="166">
        <v>6.5</v>
      </c>
      <c r="S192" s="16">
        <f t="shared" si="39"/>
        <v>6.5</v>
      </c>
      <c r="T192" s="166">
        <v>10</v>
      </c>
      <c r="U192" s="16">
        <f t="shared" si="40"/>
        <v>10</v>
      </c>
      <c r="V192" s="166">
        <v>8.5</v>
      </c>
      <c r="W192" s="16">
        <f t="shared" si="41"/>
        <v>8.5</v>
      </c>
      <c r="X192" s="166">
        <v>3.5</v>
      </c>
      <c r="Y192" s="16">
        <f t="shared" si="42"/>
        <v>3.5</v>
      </c>
      <c r="Z192" s="166">
        <v>12</v>
      </c>
      <c r="AA192" s="16">
        <f t="shared" si="43"/>
        <v>12</v>
      </c>
      <c r="AB192" s="166">
        <v>7</v>
      </c>
      <c r="AC192" s="16">
        <f t="shared" si="44"/>
        <v>7</v>
      </c>
      <c r="AD192" s="132"/>
      <c r="AE192" s="166">
        <v>7</v>
      </c>
      <c r="AF192" s="166">
        <v>10</v>
      </c>
      <c r="AG192" s="16">
        <f t="shared" si="45"/>
        <v>8</v>
      </c>
      <c r="AH192" s="166">
        <v>8.5</v>
      </c>
      <c r="AI192" s="166">
        <v>11</v>
      </c>
      <c r="AJ192" s="16">
        <f t="shared" si="46"/>
        <v>9.3333333333333339</v>
      </c>
      <c r="AK192" s="166">
        <v>10.5</v>
      </c>
      <c r="AL192" s="166">
        <v>9</v>
      </c>
      <c r="AM192" s="16">
        <f t="shared" si="47"/>
        <v>10</v>
      </c>
      <c r="AN192" s="166">
        <v>8.5</v>
      </c>
      <c r="AO192" s="16">
        <f t="shared" si="48"/>
        <v>8.5</v>
      </c>
      <c r="AP192" s="166">
        <v>4</v>
      </c>
      <c r="AQ192" s="16">
        <f t="shared" si="49"/>
        <v>4</v>
      </c>
      <c r="AR192" s="166">
        <v>10.5</v>
      </c>
      <c r="AS192" s="16">
        <f t="shared" si="50"/>
        <v>10.5</v>
      </c>
      <c r="AT192" s="166">
        <v>13</v>
      </c>
      <c r="AU192" s="16">
        <f t="shared" si="51"/>
        <v>13</v>
      </c>
      <c r="AV192" s="166">
        <v>7.5</v>
      </c>
      <c r="AW192" s="16">
        <f t="shared" si="52"/>
        <v>7.5</v>
      </c>
      <c r="AX192" s="166">
        <v>13.5</v>
      </c>
      <c r="AY192" s="133">
        <f t="shared" si="53"/>
        <v>13.5</v>
      </c>
    </row>
    <row r="193" spans="1:51" ht="18" customHeight="1">
      <c r="A193" s="293"/>
      <c r="B193" s="149">
        <v>178</v>
      </c>
      <c r="C193" s="234" t="s">
        <v>1028</v>
      </c>
      <c r="D193" s="234" t="s">
        <v>1029</v>
      </c>
      <c r="E193" s="234" t="s">
        <v>1030</v>
      </c>
      <c r="F193" s="234" t="s">
        <v>1031</v>
      </c>
      <c r="G193" s="234" t="s">
        <v>244</v>
      </c>
      <c r="H193" s="240" t="s">
        <v>510</v>
      </c>
      <c r="I193" s="14">
        <v>12</v>
      </c>
      <c r="J193" s="14">
        <v>10.5</v>
      </c>
      <c r="K193" s="16">
        <f t="shared" si="36"/>
        <v>11.5</v>
      </c>
      <c r="L193" s="166">
        <v>13.5</v>
      </c>
      <c r="M193" s="166">
        <v>13</v>
      </c>
      <c r="N193" s="16">
        <f t="shared" si="37"/>
        <v>13.333333333333334</v>
      </c>
      <c r="O193" s="166">
        <v>2</v>
      </c>
      <c r="P193" s="166">
        <v>7</v>
      </c>
      <c r="Q193" s="16">
        <f t="shared" si="38"/>
        <v>3.6666666666666665</v>
      </c>
      <c r="R193" s="166">
        <v>9</v>
      </c>
      <c r="S193" s="16">
        <f t="shared" si="39"/>
        <v>9</v>
      </c>
      <c r="T193" s="166">
        <v>2</v>
      </c>
      <c r="U193" s="16">
        <f t="shared" si="40"/>
        <v>2</v>
      </c>
      <c r="V193" s="166">
        <v>4</v>
      </c>
      <c r="W193" s="16">
        <f t="shared" si="41"/>
        <v>4</v>
      </c>
      <c r="X193" s="166">
        <v>2</v>
      </c>
      <c r="Y193" s="16">
        <f t="shared" si="42"/>
        <v>2</v>
      </c>
      <c r="Z193" s="166">
        <v>11</v>
      </c>
      <c r="AA193" s="16">
        <f t="shared" si="43"/>
        <v>11</v>
      </c>
      <c r="AB193" s="166">
        <v>7</v>
      </c>
      <c r="AC193" s="16">
        <f t="shared" si="44"/>
        <v>7</v>
      </c>
      <c r="AD193" s="132"/>
      <c r="AE193" s="166">
        <v>12</v>
      </c>
      <c r="AF193" s="166">
        <v>8.5</v>
      </c>
      <c r="AG193" s="16">
        <f t="shared" si="45"/>
        <v>10.833333333333334</v>
      </c>
      <c r="AH193" s="166">
        <v>3.5</v>
      </c>
      <c r="AI193" s="166">
        <v>6</v>
      </c>
      <c r="AJ193" s="16">
        <f t="shared" si="46"/>
        <v>4.333333333333333</v>
      </c>
      <c r="AK193" s="166">
        <v>10</v>
      </c>
      <c r="AL193" s="166">
        <v>13</v>
      </c>
      <c r="AM193" s="16">
        <f t="shared" si="47"/>
        <v>11</v>
      </c>
      <c r="AN193" s="166">
        <v>6.5</v>
      </c>
      <c r="AO193" s="16">
        <f t="shared" si="48"/>
        <v>6.5</v>
      </c>
      <c r="AP193" s="166" t="s">
        <v>1298</v>
      </c>
      <c r="AQ193" s="16" t="str">
        <f t="shared" si="49"/>
        <v>ABS</v>
      </c>
      <c r="AR193" s="166">
        <v>6.5</v>
      </c>
      <c r="AS193" s="16">
        <f t="shared" si="50"/>
        <v>6.5</v>
      </c>
      <c r="AT193" s="166">
        <v>11</v>
      </c>
      <c r="AU193" s="16">
        <f t="shared" si="51"/>
        <v>11</v>
      </c>
      <c r="AV193" s="166">
        <v>7</v>
      </c>
      <c r="AW193" s="16">
        <f t="shared" si="52"/>
        <v>7</v>
      </c>
      <c r="AX193" s="166">
        <v>7.5</v>
      </c>
      <c r="AY193" s="133">
        <f t="shared" si="53"/>
        <v>7.5</v>
      </c>
    </row>
    <row r="194" spans="1:51" ht="18" customHeight="1">
      <c r="A194" s="293"/>
      <c r="B194" s="149">
        <v>179</v>
      </c>
      <c r="C194" s="234" t="s">
        <v>1032</v>
      </c>
      <c r="D194" s="234" t="s">
        <v>1033</v>
      </c>
      <c r="E194" s="234" t="s">
        <v>1034</v>
      </c>
      <c r="F194" s="234" t="s">
        <v>1035</v>
      </c>
      <c r="G194" s="234" t="s">
        <v>23</v>
      </c>
      <c r="H194" s="240" t="s">
        <v>510</v>
      </c>
      <c r="I194" s="14">
        <v>11</v>
      </c>
      <c r="J194" s="14">
        <v>13</v>
      </c>
      <c r="K194" s="16">
        <f t="shared" si="36"/>
        <v>11.666666666666666</v>
      </c>
      <c r="L194" s="166">
        <v>11</v>
      </c>
      <c r="M194" s="166">
        <v>11.5</v>
      </c>
      <c r="N194" s="16">
        <f t="shared" si="37"/>
        <v>11.166666666666666</v>
      </c>
      <c r="O194" s="166">
        <v>2</v>
      </c>
      <c r="P194" s="166">
        <v>9.5</v>
      </c>
      <c r="Q194" s="16">
        <f t="shared" si="38"/>
        <v>4.5</v>
      </c>
      <c r="R194" s="166">
        <v>8</v>
      </c>
      <c r="S194" s="16">
        <f t="shared" si="39"/>
        <v>8</v>
      </c>
      <c r="T194" s="166">
        <v>8</v>
      </c>
      <c r="U194" s="16">
        <f t="shared" si="40"/>
        <v>8</v>
      </c>
      <c r="V194" s="166">
        <v>10</v>
      </c>
      <c r="W194" s="16">
        <f t="shared" si="41"/>
        <v>10</v>
      </c>
      <c r="X194" s="166">
        <v>5</v>
      </c>
      <c r="Y194" s="16">
        <f t="shared" si="42"/>
        <v>5</v>
      </c>
      <c r="Z194" s="166">
        <v>12.5</v>
      </c>
      <c r="AA194" s="16">
        <f t="shared" si="43"/>
        <v>12.5</v>
      </c>
      <c r="AB194" s="166">
        <v>4.5</v>
      </c>
      <c r="AC194" s="16">
        <f t="shared" si="44"/>
        <v>4.5</v>
      </c>
      <c r="AD194" s="132"/>
      <c r="AE194" s="166">
        <v>10.5</v>
      </c>
      <c r="AF194" s="166">
        <v>12.5</v>
      </c>
      <c r="AG194" s="16">
        <f t="shared" si="45"/>
        <v>11.166666666666666</v>
      </c>
      <c r="AH194" s="166">
        <v>15</v>
      </c>
      <c r="AI194" s="166">
        <v>12.5</v>
      </c>
      <c r="AJ194" s="16">
        <f t="shared" si="46"/>
        <v>14.166666666666666</v>
      </c>
      <c r="AK194" s="166">
        <v>13.5</v>
      </c>
      <c r="AL194" s="166">
        <v>11</v>
      </c>
      <c r="AM194" s="16">
        <f t="shared" si="47"/>
        <v>12.666666666666666</v>
      </c>
      <c r="AN194" s="166">
        <v>10</v>
      </c>
      <c r="AO194" s="16">
        <f t="shared" si="48"/>
        <v>10</v>
      </c>
      <c r="AP194" s="166">
        <v>8.5</v>
      </c>
      <c r="AQ194" s="16">
        <f t="shared" si="49"/>
        <v>8.5</v>
      </c>
      <c r="AR194" s="166">
        <v>10</v>
      </c>
      <c r="AS194" s="16">
        <f t="shared" si="50"/>
        <v>10</v>
      </c>
      <c r="AT194" s="166">
        <v>10</v>
      </c>
      <c r="AU194" s="16">
        <f t="shared" si="51"/>
        <v>10</v>
      </c>
      <c r="AV194" s="166">
        <v>6</v>
      </c>
      <c r="AW194" s="16">
        <f t="shared" si="52"/>
        <v>6</v>
      </c>
      <c r="AX194" s="166">
        <v>12.5</v>
      </c>
      <c r="AY194" s="133">
        <f t="shared" si="53"/>
        <v>12.5</v>
      </c>
    </row>
    <row r="195" spans="1:51" ht="18" customHeight="1">
      <c r="A195" s="293"/>
      <c r="B195" s="149">
        <v>180</v>
      </c>
      <c r="C195" s="234" t="s">
        <v>1036</v>
      </c>
      <c r="D195" s="234" t="s">
        <v>275</v>
      </c>
      <c r="E195" s="234" t="s">
        <v>450</v>
      </c>
      <c r="F195" s="234" t="s">
        <v>1037</v>
      </c>
      <c r="G195" s="234"/>
      <c r="H195" s="240" t="s">
        <v>510</v>
      </c>
      <c r="I195" s="14">
        <v>12</v>
      </c>
      <c r="J195" s="14">
        <v>14</v>
      </c>
      <c r="K195" s="16">
        <f t="shared" si="36"/>
        <v>12.666666666666666</v>
      </c>
      <c r="L195" s="166">
        <v>13</v>
      </c>
      <c r="M195" s="166">
        <v>12.5</v>
      </c>
      <c r="N195" s="16">
        <f t="shared" si="37"/>
        <v>12.833333333333334</v>
      </c>
      <c r="O195" s="166">
        <v>2.5</v>
      </c>
      <c r="P195" s="166">
        <v>9.5</v>
      </c>
      <c r="Q195" s="16">
        <f t="shared" si="38"/>
        <v>4.833333333333333</v>
      </c>
      <c r="R195" s="166">
        <v>11</v>
      </c>
      <c r="S195" s="16">
        <f t="shared" si="39"/>
        <v>11</v>
      </c>
      <c r="T195" s="166">
        <v>12</v>
      </c>
      <c r="U195" s="16">
        <f t="shared" si="40"/>
        <v>12</v>
      </c>
      <c r="V195" s="166">
        <v>6.5</v>
      </c>
      <c r="W195" s="16">
        <f t="shared" si="41"/>
        <v>6.5</v>
      </c>
      <c r="X195" s="166">
        <v>11.5</v>
      </c>
      <c r="Y195" s="16">
        <f t="shared" si="42"/>
        <v>11.5</v>
      </c>
      <c r="Z195" s="166">
        <v>7</v>
      </c>
      <c r="AA195" s="16">
        <f t="shared" si="43"/>
        <v>7</v>
      </c>
      <c r="AB195" s="166">
        <v>8.5</v>
      </c>
      <c r="AC195" s="16">
        <f t="shared" si="44"/>
        <v>8.5</v>
      </c>
      <c r="AD195" s="132"/>
      <c r="AE195" s="166">
        <v>14.5</v>
      </c>
      <c r="AF195" s="166">
        <v>13.5</v>
      </c>
      <c r="AG195" s="16">
        <f t="shared" si="45"/>
        <v>14.166666666666666</v>
      </c>
      <c r="AH195" s="166">
        <v>15.5</v>
      </c>
      <c r="AI195" s="166">
        <v>13.5</v>
      </c>
      <c r="AJ195" s="16">
        <f t="shared" si="46"/>
        <v>14.833333333333334</v>
      </c>
      <c r="AK195" s="166">
        <v>10</v>
      </c>
      <c r="AL195" s="166">
        <v>11</v>
      </c>
      <c r="AM195" s="16">
        <f t="shared" si="47"/>
        <v>10.333333333333334</v>
      </c>
      <c r="AN195" s="166">
        <v>11.5</v>
      </c>
      <c r="AO195" s="16">
        <f t="shared" si="48"/>
        <v>11.5</v>
      </c>
      <c r="AP195" s="166">
        <v>9.5</v>
      </c>
      <c r="AQ195" s="16">
        <f t="shared" si="49"/>
        <v>9.5</v>
      </c>
      <c r="AR195" s="166">
        <v>10</v>
      </c>
      <c r="AS195" s="16">
        <f t="shared" si="50"/>
        <v>10</v>
      </c>
      <c r="AT195" s="166">
        <v>14.5</v>
      </c>
      <c r="AU195" s="16">
        <f t="shared" si="51"/>
        <v>14.5</v>
      </c>
      <c r="AV195" s="166">
        <v>6.5</v>
      </c>
      <c r="AW195" s="16">
        <f t="shared" si="52"/>
        <v>6.5</v>
      </c>
      <c r="AX195" s="166">
        <v>13</v>
      </c>
      <c r="AY195" s="133">
        <f t="shared" si="53"/>
        <v>13</v>
      </c>
    </row>
    <row r="196" spans="1:51" ht="18" customHeight="1">
      <c r="A196" s="293"/>
      <c r="B196" s="149">
        <v>181</v>
      </c>
      <c r="C196" s="234" t="s">
        <v>1038</v>
      </c>
      <c r="D196" s="234" t="s">
        <v>275</v>
      </c>
      <c r="E196" s="234" t="s">
        <v>42</v>
      </c>
      <c r="F196" s="234" t="s">
        <v>1039</v>
      </c>
      <c r="G196" s="234" t="s">
        <v>23</v>
      </c>
      <c r="H196" s="240" t="s">
        <v>510</v>
      </c>
      <c r="I196" s="14">
        <v>13.5</v>
      </c>
      <c r="J196" s="14">
        <v>13</v>
      </c>
      <c r="K196" s="16">
        <f t="shared" si="36"/>
        <v>13.333333333333334</v>
      </c>
      <c r="L196" s="166">
        <v>10.5</v>
      </c>
      <c r="M196" s="166">
        <v>11</v>
      </c>
      <c r="N196" s="16">
        <f t="shared" si="37"/>
        <v>10.666666666666666</v>
      </c>
      <c r="O196" s="166">
        <v>3.25</v>
      </c>
      <c r="P196" s="166">
        <v>10.5</v>
      </c>
      <c r="Q196" s="16">
        <f t="shared" si="38"/>
        <v>5.666666666666667</v>
      </c>
      <c r="R196" s="166">
        <v>11</v>
      </c>
      <c r="S196" s="16">
        <f t="shared" si="39"/>
        <v>11</v>
      </c>
      <c r="T196" s="166">
        <v>10</v>
      </c>
      <c r="U196" s="16">
        <f t="shared" si="40"/>
        <v>10</v>
      </c>
      <c r="V196" s="166">
        <v>7.5</v>
      </c>
      <c r="W196" s="16">
        <f t="shared" si="41"/>
        <v>7.5</v>
      </c>
      <c r="X196" s="166">
        <v>5</v>
      </c>
      <c r="Y196" s="16">
        <f t="shared" si="42"/>
        <v>5</v>
      </c>
      <c r="Z196" s="166">
        <v>17.5</v>
      </c>
      <c r="AA196" s="16">
        <f t="shared" si="43"/>
        <v>17.5</v>
      </c>
      <c r="AB196" s="166">
        <v>7.5</v>
      </c>
      <c r="AC196" s="16">
        <f t="shared" si="44"/>
        <v>7.5</v>
      </c>
      <c r="AD196" s="132"/>
      <c r="AE196" s="166">
        <v>11</v>
      </c>
      <c r="AF196" s="166">
        <v>13.5</v>
      </c>
      <c r="AG196" s="16">
        <f t="shared" si="45"/>
        <v>11.833333333333334</v>
      </c>
      <c r="AH196" s="166">
        <v>14.5</v>
      </c>
      <c r="AI196" s="166">
        <v>14</v>
      </c>
      <c r="AJ196" s="16">
        <f t="shared" si="46"/>
        <v>14.333333333333334</v>
      </c>
      <c r="AK196" s="166">
        <v>12.5</v>
      </c>
      <c r="AL196" s="166">
        <v>11.5</v>
      </c>
      <c r="AM196" s="16">
        <f t="shared" si="47"/>
        <v>12.166666666666666</v>
      </c>
      <c r="AN196" s="166">
        <v>8.5</v>
      </c>
      <c r="AO196" s="16">
        <f t="shared" si="48"/>
        <v>8.5</v>
      </c>
      <c r="AP196" s="166">
        <v>8</v>
      </c>
      <c r="AQ196" s="16">
        <f t="shared" si="49"/>
        <v>8</v>
      </c>
      <c r="AR196" s="166">
        <v>9</v>
      </c>
      <c r="AS196" s="16">
        <f t="shared" si="50"/>
        <v>9</v>
      </c>
      <c r="AT196" s="166">
        <v>12.5</v>
      </c>
      <c r="AU196" s="16">
        <f t="shared" si="51"/>
        <v>12.5</v>
      </c>
      <c r="AV196" s="166">
        <v>13</v>
      </c>
      <c r="AW196" s="16">
        <f t="shared" si="52"/>
        <v>13</v>
      </c>
      <c r="AX196" s="166">
        <v>9</v>
      </c>
      <c r="AY196" s="133">
        <f t="shared" si="53"/>
        <v>9</v>
      </c>
    </row>
    <row r="197" spans="1:51" ht="18" customHeight="1">
      <c r="A197" s="293"/>
      <c r="B197" s="149">
        <v>182</v>
      </c>
      <c r="C197" s="234" t="s">
        <v>274</v>
      </c>
      <c r="D197" s="234" t="s">
        <v>275</v>
      </c>
      <c r="E197" s="234" t="s">
        <v>70</v>
      </c>
      <c r="F197" s="234" t="s">
        <v>420</v>
      </c>
      <c r="G197" s="234" t="s">
        <v>276</v>
      </c>
      <c r="H197" s="240" t="s">
        <v>510</v>
      </c>
      <c r="I197" s="14" t="s">
        <v>1302</v>
      </c>
      <c r="J197" s="14">
        <v>5.5</v>
      </c>
      <c r="K197" s="16" t="e">
        <f t="shared" si="36"/>
        <v>#VALUE!</v>
      </c>
      <c r="L197" s="166">
        <v>2</v>
      </c>
      <c r="M197" s="166">
        <v>8.5</v>
      </c>
      <c r="N197" s="16">
        <f t="shared" si="37"/>
        <v>4.166666666666667</v>
      </c>
      <c r="O197" s="166">
        <v>0</v>
      </c>
      <c r="P197" s="166">
        <v>7</v>
      </c>
      <c r="Q197" s="16">
        <f t="shared" si="38"/>
        <v>2.3333333333333335</v>
      </c>
      <c r="R197" s="166">
        <v>7</v>
      </c>
      <c r="S197" s="16">
        <f t="shared" si="39"/>
        <v>7</v>
      </c>
      <c r="T197" s="166">
        <v>10</v>
      </c>
      <c r="U197" s="16">
        <f t="shared" si="40"/>
        <v>10</v>
      </c>
      <c r="V197" s="166">
        <v>4</v>
      </c>
      <c r="W197" s="16">
        <f t="shared" si="41"/>
        <v>4</v>
      </c>
      <c r="X197" s="166">
        <v>0</v>
      </c>
      <c r="Y197" s="16">
        <f t="shared" si="42"/>
        <v>0</v>
      </c>
      <c r="Z197" s="166">
        <v>1</v>
      </c>
      <c r="AA197" s="16">
        <f t="shared" si="43"/>
        <v>1</v>
      </c>
      <c r="AB197" s="166" t="s">
        <v>1297</v>
      </c>
      <c r="AC197" s="16" t="str">
        <f t="shared" si="44"/>
        <v>\</v>
      </c>
      <c r="AD197" s="132"/>
      <c r="AE197" s="166">
        <v>10.67</v>
      </c>
      <c r="AF197" s="166">
        <v>10.67</v>
      </c>
      <c r="AG197" s="16">
        <f t="shared" si="45"/>
        <v>10.67</v>
      </c>
      <c r="AH197" s="166">
        <v>3.5</v>
      </c>
      <c r="AI197" s="166">
        <v>9</v>
      </c>
      <c r="AJ197" s="16">
        <f t="shared" si="46"/>
        <v>5.333333333333333</v>
      </c>
      <c r="AK197" s="166">
        <v>3.5</v>
      </c>
      <c r="AL197" s="166">
        <v>8.5</v>
      </c>
      <c r="AM197" s="16">
        <f t="shared" si="47"/>
        <v>5.166666666666667</v>
      </c>
      <c r="AN197" s="166">
        <v>3.5</v>
      </c>
      <c r="AO197" s="16">
        <f t="shared" si="48"/>
        <v>3.5</v>
      </c>
      <c r="AP197" s="166">
        <v>10</v>
      </c>
      <c r="AQ197" s="16">
        <f t="shared" si="49"/>
        <v>10</v>
      </c>
      <c r="AR197" s="166">
        <v>1.5</v>
      </c>
      <c r="AS197" s="16">
        <f t="shared" si="50"/>
        <v>1.5</v>
      </c>
      <c r="AT197" s="166">
        <v>10</v>
      </c>
      <c r="AU197" s="16">
        <f t="shared" si="51"/>
        <v>10</v>
      </c>
      <c r="AV197" s="166">
        <v>2</v>
      </c>
      <c r="AW197" s="16">
        <f t="shared" si="52"/>
        <v>2</v>
      </c>
      <c r="AX197" s="166">
        <v>5</v>
      </c>
      <c r="AY197" s="133">
        <f t="shared" si="53"/>
        <v>5</v>
      </c>
    </row>
    <row r="198" spans="1:51" ht="18" customHeight="1">
      <c r="A198" s="293"/>
      <c r="B198" s="149">
        <v>183</v>
      </c>
      <c r="C198" s="234" t="s">
        <v>1040</v>
      </c>
      <c r="D198" s="234" t="s">
        <v>275</v>
      </c>
      <c r="E198" s="234" t="s">
        <v>1041</v>
      </c>
      <c r="F198" s="234" t="s">
        <v>1042</v>
      </c>
      <c r="G198" s="234" t="s">
        <v>1043</v>
      </c>
      <c r="H198" s="240" t="s">
        <v>510</v>
      </c>
      <c r="I198" s="14">
        <v>11</v>
      </c>
      <c r="J198" s="14">
        <v>12.5</v>
      </c>
      <c r="K198" s="16">
        <f t="shared" si="36"/>
        <v>11.5</v>
      </c>
      <c r="L198" s="166">
        <v>10.5</v>
      </c>
      <c r="M198" s="166">
        <v>12.5</v>
      </c>
      <c r="N198" s="16">
        <f t="shared" si="37"/>
        <v>11.166666666666666</v>
      </c>
      <c r="O198" s="166">
        <v>2.5</v>
      </c>
      <c r="P198" s="166">
        <v>8</v>
      </c>
      <c r="Q198" s="16">
        <f t="shared" si="38"/>
        <v>4.333333333333333</v>
      </c>
      <c r="R198" s="166">
        <v>11.5</v>
      </c>
      <c r="S198" s="16">
        <f t="shared" si="39"/>
        <v>11.5</v>
      </c>
      <c r="T198" s="166">
        <v>12.5</v>
      </c>
      <c r="U198" s="16">
        <f t="shared" si="40"/>
        <v>12.5</v>
      </c>
      <c r="V198" s="166">
        <v>6.5</v>
      </c>
      <c r="W198" s="16">
        <f t="shared" si="41"/>
        <v>6.5</v>
      </c>
      <c r="X198" s="166">
        <v>5</v>
      </c>
      <c r="Y198" s="16">
        <f t="shared" si="42"/>
        <v>5</v>
      </c>
      <c r="Z198" s="166">
        <v>11</v>
      </c>
      <c r="AA198" s="16">
        <f t="shared" si="43"/>
        <v>11</v>
      </c>
      <c r="AB198" s="166">
        <v>10</v>
      </c>
      <c r="AC198" s="16">
        <f t="shared" si="44"/>
        <v>10</v>
      </c>
      <c r="AD198" s="132"/>
      <c r="AE198" s="166">
        <v>11</v>
      </c>
      <c r="AF198" s="166">
        <v>12</v>
      </c>
      <c r="AG198" s="16">
        <f t="shared" si="45"/>
        <v>11.333333333333334</v>
      </c>
      <c r="AH198" s="166">
        <v>8</v>
      </c>
      <c r="AI198" s="166">
        <v>8.5</v>
      </c>
      <c r="AJ198" s="16">
        <f t="shared" si="46"/>
        <v>8.1666666666666661</v>
      </c>
      <c r="AK198" s="166">
        <v>12</v>
      </c>
      <c r="AL198" s="166">
        <v>12</v>
      </c>
      <c r="AM198" s="16">
        <f t="shared" si="47"/>
        <v>12</v>
      </c>
      <c r="AN198" s="166">
        <v>10</v>
      </c>
      <c r="AO198" s="16">
        <f t="shared" si="48"/>
        <v>10</v>
      </c>
      <c r="AP198" s="166">
        <v>1.5</v>
      </c>
      <c r="AQ198" s="16">
        <f t="shared" si="49"/>
        <v>1.5</v>
      </c>
      <c r="AR198" s="166">
        <v>8.5</v>
      </c>
      <c r="AS198" s="16">
        <f t="shared" si="50"/>
        <v>8.5</v>
      </c>
      <c r="AT198" s="166">
        <v>7</v>
      </c>
      <c r="AU198" s="16">
        <f t="shared" si="51"/>
        <v>7</v>
      </c>
      <c r="AV198" s="166">
        <v>2</v>
      </c>
      <c r="AW198" s="16">
        <f t="shared" si="52"/>
        <v>2</v>
      </c>
      <c r="AX198" s="166">
        <v>5.5</v>
      </c>
      <c r="AY198" s="133">
        <f t="shared" si="53"/>
        <v>5.5</v>
      </c>
    </row>
    <row r="199" spans="1:51" ht="18" customHeight="1">
      <c r="A199" s="293"/>
      <c r="B199" s="149">
        <v>184</v>
      </c>
      <c r="C199" s="234" t="s">
        <v>1044</v>
      </c>
      <c r="D199" s="234" t="s">
        <v>1045</v>
      </c>
      <c r="E199" s="234" t="s">
        <v>1046</v>
      </c>
      <c r="F199" s="234" t="s">
        <v>1047</v>
      </c>
      <c r="G199" s="234" t="s">
        <v>1043</v>
      </c>
      <c r="H199" s="240" t="s">
        <v>510</v>
      </c>
      <c r="I199" s="14">
        <v>9</v>
      </c>
      <c r="J199" s="14">
        <v>10</v>
      </c>
      <c r="K199" s="16">
        <f t="shared" si="36"/>
        <v>9.3333333333333339</v>
      </c>
      <c r="L199" s="166">
        <v>9.5</v>
      </c>
      <c r="M199" s="166">
        <v>9</v>
      </c>
      <c r="N199" s="16">
        <f t="shared" si="37"/>
        <v>9.3333333333333339</v>
      </c>
      <c r="O199" s="166">
        <v>3</v>
      </c>
      <c r="P199" s="166">
        <v>8</v>
      </c>
      <c r="Q199" s="16">
        <f t="shared" si="38"/>
        <v>4.666666666666667</v>
      </c>
      <c r="R199" s="166">
        <v>13</v>
      </c>
      <c r="S199" s="16">
        <f t="shared" si="39"/>
        <v>13</v>
      </c>
      <c r="T199" s="166">
        <v>8</v>
      </c>
      <c r="U199" s="16">
        <f t="shared" si="40"/>
        <v>8</v>
      </c>
      <c r="V199" s="166">
        <v>5</v>
      </c>
      <c r="W199" s="16">
        <f t="shared" si="41"/>
        <v>5</v>
      </c>
      <c r="X199" s="166">
        <v>7</v>
      </c>
      <c r="Y199" s="16">
        <f t="shared" si="42"/>
        <v>7</v>
      </c>
      <c r="Z199" s="166">
        <v>5</v>
      </c>
      <c r="AA199" s="16">
        <f t="shared" si="43"/>
        <v>5</v>
      </c>
      <c r="AB199" s="166">
        <v>8</v>
      </c>
      <c r="AC199" s="16">
        <f t="shared" si="44"/>
        <v>8</v>
      </c>
      <c r="AD199" s="132"/>
      <c r="AE199" s="166">
        <v>13.5</v>
      </c>
      <c r="AF199" s="166">
        <v>12.5</v>
      </c>
      <c r="AG199" s="16">
        <f t="shared" si="45"/>
        <v>13.166666666666666</v>
      </c>
      <c r="AH199" s="166">
        <v>13</v>
      </c>
      <c r="AI199" s="166">
        <v>10.5</v>
      </c>
      <c r="AJ199" s="16">
        <f t="shared" si="46"/>
        <v>12.166666666666666</v>
      </c>
      <c r="AK199" s="166">
        <v>10.5</v>
      </c>
      <c r="AL199" s="166">
        <v>11</v>
      </c>
      <c r="AM199" s="16">
        <f t="shared" si="47"/>
        <v>10.666666666666666</v>
      </c>
      <c r="AN199" s="166">
        <v>7</v>
      </c>
      <c r="AO199" s="16">
        <f t="shared" si="48"/>
        <v>7</v>
      </c>
      <c r="AP199" s="166">
        <v>5</v>
      </c>
      <c r="AQ199" s="16">
        <f t="shared" si="49"/>
        <v>5</v>
      </c>
      <c r="AR199" s="166">
        <v>13.5</v>
      </c>
      <c r="AS199" s="16">
        <f t="shared" si="50"/>
        <v>13.5</v>
      </c>
      <c r="AT199" s="166">
        <v>15.5</v>
      </c>
      <c r="AU199" s="16">
        <f t="shared" si="51"/>
        <v>15.5</v>
      </c>
      <c r="AV199" s="166">
        <v>8</v>
      </c>
      <c r="AW199" s="16">
        <f t="shared" si="52"/>
        <v>8</v>
      </c>
      <c r="AX199" s="166">
        <v>13</v>
      </c>
      <c r="AY199" s="133">
        <f t="shared" si="53"/>
        <v>13</v>
      </c>
    </row>
    <row r="200" spans="1:51" ht="18" customHeight="1">
      <c r="A200" s="293"/>
      <c r="B200" s="149">
        <v>185</v>
      </c>
      <c r="C200" s="234" t="s">
        <v>1048</v>
      </c>
      <c r="D200" s="234" t="s">
        <v>1049</v>
      </c>
      <c r="E200" s="234" t="s">
        <v>403</v>
      </c>
      <c r="F200" s="234" t="s">
        <v>1050</v>
      </c>
      <c r="G200" s="234" t="s">
        <v>9</v>
      </c>
      <c r="H200" s="240" t="s">
        <v>510</v>
      </c>
      <c r="I200" s="14">
        <v>8</v>
      </c>
      <c r="J200" s="14">
        <v>10</v>
      </c>
      <c r="K200" s="16">
        <f t="shared" si="36"/>
        <v>8.6666666666666661</v>
      </c>
      <c r="L200" s="166">
        <v>3</v>
      </c>
      <c r="M200" s="166">
        <v>8.5</v>
      </c>
      <c r="N200" s="16">
        <f t="shared" si="37"/>
        <v>4.833333333333333</v>
      </c>
      <c r="O200" s="166">
        <v>7.5</v>
      </c>
      <c r="P200" s="166">
        <v>5</v>
      </c>
      <c r="Q200" s="16">
        <f t="shared" si="38"/>
        <v>6.666666666666667</v>
      </c>
      <c r="R200" s="166">
        <v>7.5</v>
      </c>
      <c r="S200" s="16">
        <f t="shared" si="39"/>
        <v>7.5</v>
      </c>
      <c r="T200" s="166">
        <v>10</v>
      </c>
      <c r="U200" s="16">
        <f t="shared" si="40"/>
        <v>10</v>
      </c>
      <c r="V200" s="166">
        <v>6</v>
      </c>
      <c r="W200" s="16">
        <f t="shared" si="41"/>
        <v>6</v>
      </c>
      <c r="X200" s="166">
        <v>4</v>
      </c>
      <c r="Y200" s="16">
        <f t="shared" si="42"/>
        <v>4</v>
      </c>
      <c r="Z200" s="166">
        <v>0</v>
      </c>
      <c r="AA200" s="16">
        <f t="shared" si="43"/>
        <v>0</v>
      </c>
      <c r="AB200" s="166">
        <v>4.5</v>
      </c>
      <c r="AC200" s="16">
        <f t="shared" si="44"/>
        <v>4.5</v>
      </c>
      <c r="AD200" s="132"/>
      <c r="AE200" s="166">
        <v>7.5</v>
      </c>
      <c r="AF200" s="166">
        <v>9</v>
      </c>
      <c r="AG200" s="16">
        <f t="shared" si="45"/>
        <v>8</v>
      </c>
      <c r="AH200" s="166" t="s">
        <v>1298</v>
      </c>
      <c r="AI200" s="166">
        <v>9</v>
      </c>
      <c r="AJ200" s="16" t="e">
        <f t="shared" si="46"/>
        <v>#VALUE!</v>
      </c>
      <c r="AK200" s="166">
        <v>7</v>
      </c>
      <c r="AL200" s="166">
        <v>10.5</v>
      </c>
      <c r="AM200" s="16">
        <f t="shared" si="47"/>
        <v>8.1666666666666661</v>
      </c>
      <c r="AN200" s="166">
        <v>3</v>
      </c>
      <c r="AO200" s="16">
        <f t="shared" si="48"/>
        <v>3</v>
      </c>
      <c r="AP200" s="166">
        <v>12</v>
      </c>
      <c r="AQ200" s="16">
        <f t="shared" si="49"/>
        <v>12</v>
      </c>
      <c r="AR200" s="166">
        <v>7</v>
      </c>
      <c r="AS200" s="16">
        <f t="shared" si="50"/>
        <v>7</v>
      </c>
      <c r="AT200" s="166">
        <v>10</v>
      </c>
      <c r="AU200" s="16">
        <f t="shared" si="51"/>
        <v>10</v>
      </c>
      <c r="AV200" s="166">
        <v>3</v>
      </c>
      <c r="AW200" s="16">
        <f t="shared" si="52"/>
        <v>3</v>
      </c>
      <c r="AX200" s="166">
        <v>7</v>
      </c>
      <c r="AY200" s="133">
        <f t="shared" si="53"/>
        <v>7</v>
      </c>
    </row>
    <row r="201" spans="1:51" ht="18" customHeight="1">
      <c r="A201" s="293"/>
      <c r="B201" s="149">
        <v>186</v>
      </c>
      <c r="C201" s="234" t="s">
        <v>1051</v>
      </c>
      <c r="D201" s="234" t="s">
        <v>1052</v>
      </c>
      <c r="E201" s="234" t="s">
        <v>31</v>
      </c>
      <c r="F201" s="234" t="s">
        <v>1053</v>
      </c>
      <c r="G201" s="234" t="s">
        <v>5</v>
      </c>
      <c r="H201" s="240" t="s">
        <v>510</v>
      </c>
      <c r="I201" s="14">
        <v>7.5</v>
      </c>
      <c r="J201" s="14">
        <v>11.5</v>
      </c>
      <c r="K201" s="16">
        <f t="shared" si="36"/>
        <v>8.8333333333333339</v>
      </c>
      <c r="L201" s="166">
        <v>8</v>
      </c>
      <c r="M201" s="166">
        <v>10</v>
      </c>
      <c r="N201" s="16">
        <f t="shared" si="37"/>
        <v>8.6666666666666661</v>
      </c>
      <c r="O201" s="166">
        <v>3</v>
      </c>
      <c r="P201" s="166">
        <v>11</v>
      </c>
      <c r="Q201" s="16">
        <f t="shared" si="38"/>
        <v>5.666666666666667</v>
      </c>
      <c r="R201" s="166">
        <v>11</v>
      </c>
      <c r="S201" s="16">
        <f t="shared" si="39"/>
        <v>11</v>
      </c>
      <c r="T201" s="166">
        <v>10</v>
      </c>
      <c r="U201" s="16">
        <f t="shared" si="40"/>
        <v>10</v>
      </c>
      <c r="V201" s="166">
        <v>5.5</v>
      </c>
      <c r="W201" s="16">
        <f t="shared" si="41"/>
        <v>5.5</v>
      </c>
      <c r="X201" s="166">
        <v>1</v>
      </c>
      <c r="Y201" s="16">
        <f t="shared" si="42"/>
        <v>1</v>
      </c>
      <c r="Z201" s="166">
        <v>8</v>
      </c>
      <c r="AA201" s="16">
        <f t="shared" si="43"/>
        <v>8</v>
      </c>
      <c r="AB201" s="166">
        <v>3</v>
      </c>
      <c r="AC201" s="16">
        <f t="shared" si="44"/>
        <v>3</v>
      </c>
      <c r="AD201" s="132"/>
      <c r="AE201" s="166">
        <v>6</v>
      </c>
      <c r="AF201" s="166">
        <v>11.5</v>
      </c>
      <c r="AG201" s="16">
        <f t="shared" si="45"/>
        <v>7.833333333333333</v>
      </c>
      <c r="AH201" s="166">
        <v>14</v>
      </c>
      <c r="AI201" s="166">
        <v>14</v>
      </c>
      <c r="AJ201" s="16">
        <f t="shared" si="46"/>
        <v>14</v>
      </c>
      <c r="AK201" s="166">
        <v>13</v>
      </c>
      <c r="AL201" s="166">
        <v>13</v>
      </c>
      <c r="AM201" s="16">
        <f t="shared" si="47"/>
        <v>13</v>
      </c>
      <c r="AN201" s="166">
        <v>10</v>
      </c>
      <c r="AO201" s="16">
        <f t="shared" si="48"/>
        <v>10</v>
      </c>
      <c r="AP201" s="166">
        <v>6.5</v>
      </c>
      <c r="AQ201" s="16">
        <f t="shared" si="49"/>
        <v>6.5</v>
      </c>
      <c r="AR201" s="166">
        <v>11</v>
      </c>
      <c r="AS201" s="16">
        <f t="shared" si="50"/>
        <v>11</v>
      </c>
      <c r="AT201" s="166">
        <v>13</v>
      </c>
      <c r="AU201" s="16">
        <f t="shared" si="51"/>
        <v>13</v>
      </c>
      <c r="AV201" s="166">
        <v>6</v>
      </c>
      <c r="AW201" s="16">
        <f t="shared" si="52"/>
        <v>6</v>
      </c>
      <c r="AX201" s="166">
        <v>11.5</v>
      </c>
      <c r="AY201" s="133">
        <f t="shared" si="53"/>
        <v>11.5</v>
      </c>
    </row>
    <row r="202" spans="1:51" ht="18" customHeight="1">
      <c r="A202" s="293"/>
      <c r="B202" s="149">
        <v>187</v>
      </c>
      <c r="C202" s="234" t="s">
        <v>1054</v>
      </c>
      <c r="D202" s="234" t="s">
        <v>1055</v>
      </c>
      <c r="E202" s="234" t="s">
        <v>24</v>
      </c>
      <c r="F202" s="234" t="s">
        <v>1056</v>
      </c>
      <c r="G202" s="234" t="s">
        <v>23</v>
      </c>
      <c r="H202" s="240" t="s">
        <v>510</v>
      </c>
      <c r="I202" s="14">
        <v>10</v>
      </c>
      <c r="J202" s="14">
        <v>9.5</v>
      </c>
      <c r="K202" s="16">
        <f t="shared" si="36"/>
        <v>9.8333333333333339</v>
      </c>
      <c r="L202" s="166">
        <v>2</v>
      </c>
      <c r="M202" s="166">
        <v>9</v>
      </c>
      <c r="N202" s="16">
        <f t="shared" si="37"/>
        <v>4.333333333333333</v>
      </c>
      <c r="O202" s="166">
        <v>0</v>
      </c>
      <c r="P202" s="166">
        <v>7.5</v>
      </c>
      <c r="Q202" s="16">
        <f t="shared" si="38"/>
        <v>2.5</v>
      </c>
      <c r="R202" s="166">
        <v>5</v>
      </c>
      <c r="S202" s="16">
        <f t="shared" si="39"/>
        <v>5</v>
      </c>
      <c r="T202" s="166">
        <v>2</v>
      </c>
      <c r="U202" s="16">
        <f t="shared" si="40"/>
        <v>2</v>
      </c>
      <c r="V202" s="166">
        <v>10</v>
      </c>
      <c r="W202" s="16">
        <f t="shared" si="41"/>
        <v>10</v>
      </c>
      <c r="X202" s="166">
        <v>5</v>
      </c>
      <c r="Y202" s="16">
        <f t="shared" si="42"/>
        <v>5</v>
      </c>
      <c r="Z202" s="166">
        <v>6.5</v>
      </c>
      <c r="AA202" s="16">
        <f t="shared" si="43"/>
        <v>6.5</v>
      </c>
      <c r="AB202" s="166">
        <v>7.5</v>
      </c>
      <c r="AC202" s="16">
        <f t="shared" si="44"/>
        <v>7.5</v>
      </c>
      <c r="AD202" s="132"/>
      <c r="AE202" s="166">
        <v>4.5</v>
      </c>
      <c r="AF202" s="166">
        <v>10.5</v>
      </c>
      <c r="AG202" s="16">
        <f t="shared" si="45"/>
        <v>6.5</v>
      </c>
      <c r="AH202" s="166">
        <v>4.5</v>
      </c>
      <c r="AI202" s="166">
        <v>10</v>
      </c>
      <c r="AJ202" s="16">
        <f t="shared" si="46"/>
        <v>6.333333333333333</v>
      </c>
      <c r="AK202" s="166">
        <v>12</v>
      </c>
      <c r="AL202" s="166">
        <v>9.5</v>
      </c>
      <c r="AM202" s="16">
        <f t="shared" si="47"/>
        <v>11.166666666666666</v>
      </c>
      <c r="AN202" s="166">
        <v>4.5</v>
      </c>
      <c r="AO202" s="16">
        <f t="shared" si="48"/>
        <v>4.5</v>
      </c>
      <c r="AP202" s="166">
        <v>5</v>
      </c>
      <c r="AQ202" s="16">
        <f t="shared" si="49"/>
        <v>5</v>
      </c>
      <c r="AR202" s="166">
        <v>2.5</v>
      </c>
      <c r="AS202" s="16">
        <f t="shared" si="50"/>
        <v>2.5</v>
      </c>
      <c r="AT202" s="166">
        <v>10</v>
      </c>
      <c r="AU202" s="16">
        <f t="shared" si="51"/>
        <v>10</v>
      </c>
      <c r="AV202" s="166">
        <v>5.5</v>
      </c>
      <c r="AW202" s="16">
        <f t="shared" si="52"/>
        <v>5.5</v>
      </c>
      <c r="AX202" s="166">
        <v>6.5</v>
      </c>
      <c r="AY202" s="133">
        <f t="shared" si="53"/>
        <v>6.5</v>
      </c>
    </row>
    <row r="203" spans="1:51" ht="18" customHeight="1">
      <c r="A203" s="293"/>
      <c r="B203" s="149">
        <v>188</v>
      </c>
      <c r="C203" s="234" t="s">
        <v>1057</v>
      </c>
      <c r="D203" s="234" t="s">
        <v>1058</v>
      </c>
      <c r="E203" s="234" t="s">
        <v>12</v>
      </c>
      <c r="F203" s="234" t="s">
        <v>1059</v>
      </c>
      <c r="G203" s="234" t="s">
        <v>40</v>
      </c>
      <c r="H203" s="240" t="s">
        <v>510</v>
      </c>
      <c r="I203" s="14">
        <v>13</v>
      </c>
      <c r="J203" s="14">
        <v>13.5</v>
      </c>
      <c r="K203" s="16">
        <f t="shared" si="36"/>
        <v>13.166666666666666</v>
      </c>
      <c r="L203" s="166">
        <v>5</v>
      </c>
      <c r="M203" s="166">
        <v>9</v>
      </c>
      <c r="N203" s="16">
        <f t="shared" si="37"/>
        <v>6.333333333333333</v>
      </c>
      <c r="O203" s="166">
        <v>14</v>
      </c>
      <c r="P203" s="166">
        <v>9.5</v>
      </c>
      <c r="Q203" s="16">
        <f t="shared" si="38"/>
        <v>12.5</v>
      </c>
      <c r="R203" s="166">
        <v>7</v>
      </c>
      <c r="S203" s="16">
        <f t="shared" si="39"/>
        <v>7</v>
      </c>
      <c r="T203" s="166">
        <v>5</v>
      </c>
      <c r="U203" s="16">
        <f t="shared" si="40"/>
        <v>5</v>
      </c>
      <c r="V203" s="166">
        <v>4.5</v>
      </c>
      <c r="W203" s="16">
        <f t="shared" si="41"/>
        <v>4.5</v>
      </c>
      <c r="X203" s="166">
        <v>7</v>
      </c>
      <c r="Y203" s="16">
        <f t="shared" si="42"/>
        <v>7</v>
      </c>
      <c r="Z203" s="166">
        <v>5.5</v>
      </c>
      <c r="AA203" s="16">
        <f t="shared" si="43"/>
        <v>5.5</v>
      </c>
      <c r="AB203" s="166">
        <v>6.5</v>
      </c>
      <c r="AC203" s="16">
        <f t="shared" si="44"/>
        <v>6.5</v>
      </c>
      <c r="AD203" s="132"/>
      <c r="AE203" s="166">
        <v>10.5</v>
      </c>
      <c r="AF203" s="166">
        <v>12.5</v>
      </c>
      <c r="AG203" s="16">
        <f t="shared" si="45"/>
        <v>11.166666666666666</v>
      </c>
      <c r="AH203" s="166">
        <v>11</v>
      </c>
      <c r="AI203" s="166">
        <v>10</v>
      </c>
      <c r="AJ203" s="16">
        <f t="shared" si="46"/>
        <v>10.666666666666666</v>
      </c>
      <c r="AK203" s="166">
        <v>11</v>
      </c>
      <c r="AL203" s="166">
        <v>10</v>
      </c>
      <c r="AM203" s="16">
        <f t="shared" si="47"/>
        <v>10.666666666666666</v>
      </c>
      <c r="AN203" s="166">
        <v>10</v>
      </c>
      <c r="AO203" s="16">
        <f t="shared" si="48"/>
        <v>10</v>
      </c>
      <c r="AP203" s="166">
        <v>4</v>
      </c>
      <c r="AQ203" s="16">
        <f t="shared" si="49"/>
        <v>4</v>
      </c>
      <c r="AR203" s="166">
        <v>6</v>
      </c>
      <c r="AS203" s="16">
        <f t="shared" si="50"/>
        <v>6</v>
      </c>
      <c r="AT203" s="166">
        <v>10</v>
      </c>
      <c r="AU203" s="16">
        <f t="shared" si="51"/>
        <v>10</v>
      </c>
      <c r="AV203" s="166">
        <v>16</v>
      </c>
      <c r="AW203" s="16">
        <f t="shared" si="52"/>
        <v>16</v>
      </c>
      <c r="AX203" s="166">
        <v>13</v>
      </c>
      <c r="AY203" s="133">
        <f t="shared" si="53"/>
        <v>13</v>
      </c>
    </row>
    <row r="204" spans="1:51" ht="18" customHeight="1">
      <c r="A204" s="293"/>
      <c r="B204" s="149">
        <v>189</v>
      </c>
      <c r="C204" s="234" t="s">
        <v>1060</v>
      </c>
      <c r="D204" s="234" t="s">
        <v>1061</v>
      </c>
      <c r="E204" s="234" t="s">
        <v>36</v>
      </c>
      <c r="F204" s="234" t="s">
        <v>1062</v>
      </c>
      <c r="G204" s="234" t="s">
        <v>1063</v>
      </c>
      <c r="H204" s="240" t="s">
        <v>510</v>
      </c>
      <c r="I204" s="14">
        <v>11</v>
      </c>
      <c r="J204" s="14">
        <v>11</v>
      </c>
      <c r="K204" s="16">
        <f t="shared" si="36"/>
        <v>11</v>
      </c>
      <c r="L204" s="166">
        <v>3.5</v>
      </c>
      <c r="M204" s="166">
        <v>9</v>
      </c>
      <c r="N204" s="16">
        <f t="shared" si="37"/>
        <v>5.333333333333333</v>
      </c>
      <c r="O204" s="166">
        <v>4.5</v>
      </c>
      <c r="P204" s="166">
        <v>10.5</v>
      </c>
      <c r="Q204" s="16">
        <f t="shared" si="38"/>
        <v>6.5</v>
      </c>
      <c r="R204" s="166">
        <v>5</v>
      </c>
      <c r="S204" s="16">
        <f t="shared" si="39"/>
        <v>5</v>
      </c>
      <c r="T204" s="166">
        <v>13</v>
      </c>
      <c r="U204" s="16">
        <f t="shared" si="40"/>
        <v>13</v>
      </c>
      <c r="V204" s="166">
        <v>7</v>
      </c>
      <c r="W204" s="16">
        <f t="shared" si="41"/>
        <v>7</v>
      </c>
      <c r="X204" s="166">
        <v>2</v>
      </c>
      <c r="Y204" s="16">
        <f t="shared" si="42"/>
        <v>2</v>
      </c>
      <c r="Z204" s="166">
        <v>11.5</v>
      </c>
      <c r="AA204" s="16">
        <f t="shared" si="43"/>
        <v>11.5</v>
      </c>
      <c r="AB204" s="166">
        <v>5.5</v>
      </c>
      <c r="AC204" s="16">
        <f t="shared" si="44"/>
        <v>5.5</v>
      </c>
      <c r="AD204" s="132"/>
      <c r="AE204" s="166">
        <v>10.5</v>
      </c>
      <c r="AF204" s="166">
        <v>11.5</v>
      </c>
      <c r="AG204" s="16">
        <f t="shared" si="45"/>
        <v>10.833333333333334</v>
      </c>
      <c r="AH204" s="166">
        <v>15</v>
      </c>
      <c r="AI204" s="166">
        <v>9</v>
      </c>
      <c r="AJ204" s="16">
        <f t="shared" si="46"/>
        <v>13</v>
      </c>
      <c r="AK204" s="166">
        <v>11</v>
      </c>
      <c r="AL204" s="166">
        <v>12</v>
      </c>
      <c r="AM204" s="16">
        <f t="shared" si="47"/>
        <v>11.333333333333334</v>
      </c>
      <c r="AN204" s="166">
        <v>7.5</v>
      </c>
      <c r="AO204" s="16">
        <f t="shared" si="48"/>
        <v>7.5</v>
      </c>
      <c r="AP204" s="166">
        <v>4</v>
      </c>
      <c r="AQ204" s="16">
        <f t="shared" si="49"/>
        <v>4</v>
      </c>
      <c r="AR204" s="166">
        <v>8</v>
      </c>
      <c r="AS204" s="16">
        <f t="shared" si="50"/>
        <v>8</v>
      </c>
      <c r="AT204" s="166">
        <v>8.5</v>
      </c>
      <c r="AU204" s="16">
        <f t="shared" si="51"/>
        <v>8.5</v>
      </c>
      <c r="AV204" s="166">
        <v>3</v>
      </c>
      <c r="AW204" s="16">
        <f t="shared" si="52"/>
        <v>3</v>
      </c>
      <c r="AX204" s="166">
        <v>10</v>
      </c>
      <c r="AY204" s="133">
        <f t="shared" si="53"/>
        <v>10</v>
      </c>
    </row>
    <row r="205" spans="1:51" ht="18" customHeight="1">
      <c r="A205" s="293"/>
      <c r="B205" s="149">
        <v>190</v>
      </c>
      <c r="C205" s="234" t="s">
        <v>421</v>
      </c>
      <c r="D205" s="234" t="s">
        <v>422</v>
      </c>
      <c r="E205" s="234" t="s">
        <v>34</v>
      </c>
      <c r="F205" s="234" t="s">
        <v>408</v>
      </c>
      <c r="G205" s="234" t="s">
        <v>8</v>
      </c>
      <c r="H205" s="240" t="s">
        <v>510</v>
      </c>
      <c r="I205" s="14">
        <v>11.5</v>
      </c>
      <c r="J205" s="14">
        <v>13</v>
      </c>
      <c r="K205" s="16">
        <f t="shared" si="36"/>
        <v>12</v>
      </c>
      <c r="L205" s="166">
        <v>8.5</v>
      </c>
      <c r="M205" s="166">
        <v>9</v>
      </c>
      <c r="N205" s="16">
        <f t="shared" si="37"/>
        <v>8.6666666666666661</v>
      </c>
      <c r="O205" s="166">
        <v>11.67</v>
      </c>
      <c r="P205" s="166">
        <v>11.67</v>
      </c>
      <c r="Q205" s="16">
        <f t="shared" si="38"/>
        <v>11.67</v>
      </c>
      <c r="R205" s="166">
        <v>13</v>
      </c>
      <c r="S205" s="16">
        <f t="shared" si="39"/>
        <v>13</v>
      </c>
      <c r="T205" s="166">
        <v>8</v>
      </c>
      <c r="U205" s="16">
        <f t="shared" si="40"/>
        <v>8</v>
      </c>
      <c r="V205" s="166">
        <v>12</v>
      </c>
      <c r="W205" s="16">
        <f t="shared" si="41"/>
        <v>12</v>
      </c>
      <c r="X205" s="166">
        <v>9</v>
      </c>
      <c r="Y205" s="16">
        <f t="shared" si="42"/>
        <v>9</v>
      </c>
      <c r="Z205" s="166">
        <v>13</v>
      </c>
      <c r="AA205" s="16">
        <f t="shared" si="43"/>
        <v>13</v>
      </c>
      <c r="AB205" s="166">
        <v>2.5</v>
      </c>
      <c r="AC205" s="16">
        <f t="shared" si="44"/>
        <v>2.5</v>
      </c>
      <c r="AD205" s="132"/>
      <c r="AE205" s="166">
        <v>10.17</v>
      </c>
      <c r="AF205" s="166">
        <v>10.17</v>
      </c>
      <c r="AG205" s="16">
        <f t="shared" si="45"/>
        <v>10.17</v>
      </c>
      <c r="AH205" s="166">
        <v>11.17</v>
      </c>
      <c r="AI205" s="166">
        <v>11.17</v>
      </c>
      <c r="AJ205" s="16">
        <f t="shared" si="46"/>
        <v>11.17</v>
      </c>
      <c r="AK205" s="166">
        <v>12</v>
      </c>
      <c r="AL205" s="166">
        <v>12</v>
      </c>
      <c r="AM205" s="16">
        <f t="shared" si="47"/>
        <v>12</v>
      </c>
      <c r="AN205" s="166">
        <v>10</v>
      </c>
      <c r="AO205" s="16">
        <f t="shared" si="48"/>
        <v>10</v>
      </c>
      <c r="AP205" s="166">
        <v>6</v>
      </c>
      <c r="AQ205" s="16">
        <f t="shared" si="49"/>
        <v>6</v>
      </c>
      <c r="AR205" s="166">
        <v>7</v>
      </c>
      <c r="AS205" s="16">
        <f t="shared" si="50"/>
        <v>7</v>
      </c>
      <c r="AT205" s="166">
        <v>11.5</v>
      </c>
      <c r="AU205" s="16">
        <f t="shared" si="51"/>
        <v>11.5</v>
      </c>
      <c r="AV205" s="166">
        <v>10.5</v>
      </c>
      <c r="AW205" s="16">
        <f t="shared" si="52"/>
        <v>10.5</v>
      </c>
      <c r="AX205" s="166">
        <v>12</v>
      </c>
      <c r="AY205" s="133">
        <f t="shared" si="53"/>
        <v>12</v>
      </c>
    </row>
    <row r="206" spans="1:51" ht="18" customHeight="1">
      <c r="A206" s="293"/>
      <c r="B206" s="149">
        <v>191</v>
      </c>
      <c r="C206" s="234" t="s">
        <v>1064</v>
      </c>
      <c r="D206" s="234" t="s">
        <v>1065</v>
      </c>
      <c r="E206" s="234" t="s">
        <v>10</v>
      </c>
      <c r="F206" s="234" t="s">
        <v>1066</v>
      </c>
      <c r="G206" s="234" t="s">
        <v>49</v>
      </c>
      <c r="H206" s="240" t="s">
        <v>510</v>
      </c>
      <c r="I206" s="14">
        <v>10</v>
      </c>
      <c r="J206" s="14">
        <v>11.5</v>
      </c>
      <c r="K206" s="16">
        <f t="shared" si="36"/>
        <v>10.5</v>
      </c>
      <c r="L206" s="166">
        <v>9</v>
      </c>
      <c r="M206" s="166">
        <v>10</v>
      </c>
      <c r="N206" s="16">
        <f t="shared" si="37"/>
        <v>9.3333333333333339</v>
      </c>
      <c r="O206" s="166">
        <v>3</v>
      </c>
      <c r="P206" s="166">
        <v>10</v>
      </c>
      <c r="Q206" s="16">
        <f t="shared" si="38"/>
        <v>5.333333333333333</v>
      </c>
      <c r="R206" s="166">
        <v>7</v>
      </c>
      <c r="S206" s="16">
        <f t="shared" si="39"/>
        <v>7</v>
      </c>
      <c r="T206" s="166">
        <v>10.5</v>
      </c>
      <c r="U206" s="16">
        <f t="shared" si="40"/>
        <v>10.5</v>
      </c>
      <c r="V206" s="166">
        <v>9</v>
      </c>
      <c r="W206" s="16">
        <f t="shared" si="41"/>
        <v>9</v>
      </c>
      <c r="X206" s="166">
        <v>2</v>
      </c>
      <c r="Y206" s="16">
        <f t="shared" si="42"/>
        <v>2</v>
      </c>
      <c r="Z206" s="166">
        <v>3.5</v>
      </c>
      <c r="AA206" s="16">
        <f t="shared" si="43"/>
        <v>3.5</v>
      </c>
      <c r="AB206" s="166">
        <v>6</v>
      </c>
      <c r="AC206" s="16">
        <f t="shared" si="44"/>
        <v>6</v>
      </c>
      <c r="AD206" s="132"/>
      <c r="AE206" s="166">
        <v>14</v>
      </c>
      <c r="AF206" s="166">
        <v>11</v>
      </c>
      <c r="AG206" s="16">
        <f t="shared" si="45"/>
        <v>13</v>
      </c>
      <c r="AH206" s="166">
        <v>7</v>
      </c>
      <c r="AI206" s="166">
        <v>10</v>
      </c>
      <c r="AJ206" s="16">
        <f t="shared" si="46"/>
        <v>8</v>
      </c>
      <c r="AK206" s="166">
        <v>11</v>
      </c>
      <c r="AL206" s="166">
        <v>10</v>
      </c>
      <c r="AM206" s="16">
        <f t="shared" si="47"/>
        <v>10.666666666666666</v>
      </c>
      <c r="AN206" s="166">
        <v>10</v>
      </c>
      <c r="AO206" s="16">
        <f t="shared" si="48"/>
        <v>10</v>
      </c>
      <c r="AP206" s="166">
        <v>8.5</v>
      </c>
      <c r="AQ206" s="16">
        <f t="shared" si="49"/>
        <v>8.5</v>
      </c>
      <c r="AR206" s="166">
        <v>3.5</v>
      </c>
      <c r="AS206" s="16">
        <f t="shared" si="50"/>
        <v>3.5</v>
      </c>
      <c r="AT206" s="166">
        <v>14.5</v>
      </c>
      <c r="AU206" s="16">
        <f t="shared" si="51"/>
        <v>14.5</v>
      </c>
      <c r="AV206" s="166">
        <v>8.5</v>
      </c>
      <c r="AW206" s="16">
        <f t="shared" si="52"/>
        <v>8.5</v>
      </c>
      <c r="AX206" s="166">
        <v>11</v>
      </c>
      <c r="AY206" s="133">
        <f t="shared" si="53"/>
        <v>11</v>
      </c>
    </row>
    <row r="207" spans="1:51" ht="18" customHeight="1">
      <c r="A207" s="293"/>
      <c r="B207" s="149">
        <v>192</v>
      </c>
      <c r="C207" s="234" t="s">
        <v>1067</v>
      </c>
      <c r="D207" s="234" t="s">
        <v>1068</v>
      </c>
      <c r="E207" s="234" t="s">
        <v>1069</v>
      </c>
      <c r="F207" s="234" t="s">
        <v>1070</v>
      </c>
      <c r="G207" s="234" t="s">
        <v>872</v>
      </c>
      <c r="H207" s="240" t="s">
        <v>510</v>
      </c>
      <c r="I207" s="14">
        <v>10.5</v>
      </c>
      <c r="J207" s="14">
        <v>9</v>
      </c>
      <c r="K207" s="16">
        <f t="shared" si="36"/>
        <v>10</v>
      </c>
      <c r="L207" s="166">
        <v>14</v>
      </c>
      <c r="M207" s="166">
        <v>13</v>
      </c>
      <c r="N207" s="16">
        <f t="shared" si="37"/>
        <v>13.666666666666666</v>
      </c>
      <c r="O207" s="166">
        <v>12.5</v>
      </c>
      <c r="P207" s="166">
        <v>9.5</v>
      </c>
      <c r="Q207" s="16">
        <f t="shared" si="38"/>
        <v>11.5</v>
      </c>
      <c r="R207" s="166">
        <v>9</v>
      </c>
      <c r="S207" s="16">
        <f t="shared" si="39"/>
        <v>9</v>
      </c>
      <c r="T207" s="166">
        <v>12</v>
      </c>
      <c r="U207" s="16">
        <f t="shared" si="40"/>
        <v>12</v>
      </c>
      <c r="V207" s="166">
        <v>14</v>
      </c>
      <c r="W207" s="16">
        <f t="shared" si="41"/>
        <v>14</v>
      </c>
      <c r="X207" s="166">
        <v>6</v>
      </c>
      <c r="Y207" s="16">
        <f t="shared" si="42"/>
        <v>6</v>
      </c>
      <c r="Z207" s="166">
        <v>8</v>
      </c>
      <c r="AA207" s="16">
        <f t="shared" si="43"/>
        <v>8</v>
      </c>
      <c r="AB207" s="166">
        <v>6.5</v>
      </c>
      <c r="AC207" s="16">
        <f t="shared" si="44"/>
        <v>6.5</v>
      </c>
      <c r="AD207" s="132"/>
      <c r="AE207" s="166">
        <v>7</v>
      </c>
      <c r="AF207" s="166">
        <v>12.5</v>
      </c>
      <c r="AG207" s="16">
        <f t="shared" si="45"/>
        <v>8.8333333333333339</v>
      </c>
      <c r="AH207" s="166">
        <v>15</v>
      </c>
      <c r="AI207" s="166">
        <v>14.5</v>
      </c>
      <c r="AJ207" s="16">
        <f t="shared" si="46"/>
        <v>14.833333333333334</v>
      </c>
      <c r="AK207" s="166">
        <v>11.5</v>
      </c>
      <c r="AL207" s="166">
        <v>11</v>
      </c>
      <c r="AM207" s="16">
        <f t="shared" si="47"/>
        <v>11.333333333333334</v>
      </c>
      <c r="AN207" s="166">
        <v>8</v>
      </c>
      <c r="AO207" s="16">
        <f t="shared" si="48"/>
        <v>8</v>
      </c>
      <c r="AP207" s="166">
        <v>9</v>
      </c>
      <c r="AQ207" s="16">
        <f t="shared" si="49"/>
        <v>9</v>
      </c>
      <c r="AR207" s="166">
        <v>10</v>
      </c>
      <c r="AS207" s="16">
        <f t="shared" si="50"/>
        <v>10</v>
      </c>
      <c r="AT207" s="166">
        <v>11</v>
      </c>
      <c r="AU207" s="16">
        <f t="shared" si="51"/>
        <v>11</v>
      </c>
      <c r="AV207" s="166">
        <v>4</v>
      </c>
      <c r="AW207" s="16">
        <f t="shared" si="52"/>
        <v>4</v>
      </c>
      <c r="AX207" s="166">
        <v>13.5</v>
      </c>
      <c r="AY207" s="133">
        <f t="shared" si="53"/>
        <v>13.5</v>
      </c>
    </row>
    <row r="208" spans="1:51" ht="18" customHeight="1">
      <c r="A208" s="293"/>
      <c r="B208" s="149">
        <v>193</v>
      </c>
      <c r="C208" s="234" t="s">
        <v>1071</v>
      </c>
      <c r="D208" s="234" t="s">
        <v>1072</v>
      </c>
      <c r="E208" s="234" t="s">
        <v>1073</v>
      </c>
      <c r="F208" s="234" t="s">
        <v>494</v>
      </c>
      <c r="G208" s="234" t="s">
        <v>5</v>
      </c>
      <c r="H208" s="240" t="s">
        <v>510</v>
      </c>
      <c r="I208" s="14">
        <v>14</v>
      </c>
      <c r="J208" s="14">
        <v>12</v>
      </c>
      <c r="K208" s="16">
        <f t="shared" si="36"/>
        <v>13.333333333333334</v>
      </c>
      <c r="L208" s="166">
        <v>3</v>
      </c>
      <c r="M208" s="166">
        <v>10</v>
      </c>
      <c r="N208" s="16">
        <f t="shared" si="37"/>
        <v>5.333333333333333</v>
      </c>
      <c r="O208" s="166">
        <v>3.5</v>
      </c>
      <c r="P208" s="166">
        <v>9</v>
      </c>
      <c r="Q208" s="16">
        <f t="shared" si="38"/>
        <v>5.333333333333333</v>
      </c>
      <c r="R208" s="166">
        <v>7</v>
      </c>
      <c r="S208" s="16">
        <f t="shared" si="39"/>
        <v>7</v>
      </c>
      <c r="T208" s="166">
        <v>14.5</v>
      </c>
      <c r="U208" s="16">
        <f t="shared" si="40"/>
        <v>14.5</v>
      </c>
      <c r="V208" s="166">
        <v>10</v>
      </c>
      <c r="W208" s="16">
        <f t="shared" si="41"/>
        <v>10</v>
      </c>
      <c r="X208" s="166">
        <v>1</v>
      </c>
      <c r="Y208" s="16">
        <f t="shared" si="42"/>
        <v>1</v>
      </c>
      <c r="Z208" s="166">
        <v>3</v>
      </c>
      <c r="AA208" s="16">
        <f t="shared" si="43"/>
        <v>3</v>
      </c>
      <c r="AB208" s="166">
        <v>5.5</v>
      </c>
      <c r="AC208" s="16">
        <f t="shared" si="44"/>
        <v>5.5</v>
      </c>
      <c r="AD208" s="132"/>
      <c r="AE208" s="166">
        <v>7.5</v>
      </c>
      <c r="AF208" s="166">
        <v>11.5</v>
      </c>
      <c r="AG208" s="16">
        <f t="shared" si="45"/>
        <v>8.8333333333333339</v>
      </c>
      <c r="AH208" s="166">
        <v>11</v>
      </c>
      <c r="AI208" s="166">
        <v>15</v>
      </c>
      <c r="AJ208" s="16">
        <f t="shared" si="46"/>
        <v>12.333333333333334</v>
      </c>
      <c r="AK208" s="166">
        <v>12</v>
      </c>
      <c r="AL208" s="166">
        <v>10</v>
      </c>
      <c r="AM208" s="16">
        <f t="shared" si="47"/>
        <v>11.333333333333334</v>
      </c>
      <c r="AN208" s="166">
        <v>4</v>
      </c>
      <c r="AO208" s="16">
        <f t="shared" si="48"/>
        <v>4</v>
      </c>
      <c r="AP208" s="166">
        <v>11</v>
      </c>
      <c r="AQ208" s="16">
        <f t="shared" si="49"/>
        <v>11</v>
      </c>
      <c r="AR208" s="166">
        <v>7.5</v>
      </c>
      <c r="AS208" s="16">
        <f t="shared" si="50"/>
        <v>7.5</v>
      </c>
      <c r="AT208" s="166">
        <v>10</v>
      </c>
      <c r="AU208" s="16">
        <f t="shared" si="51"/>
        <v>10</v>
      </c>
      <c r="AV208" s="166" t="s">
        <v>1298</v>
      </c>
      <c r="AW208" s="16" t="str">
        <f t="shared" si="52"/>
        <v>ABS</v>
      </c>
      <c r="AX208" s="166">
        <v>13</v>
      </c>
      <c r="AY208" s="133">
        <f t="shared" si="53"/>
        <v>13</v>
      </c>
    </row>
    <row r="209" spans="1:51" ht="18" customHeight="1">
      <c r="A209" s="293"/>
      <c r="B209" s="149">
        <v>194</v>
      </c>
      <c r="C209" s="234" t="s">
        <v>1074</v>
      </c>
      <c r="D209" s="234" t="s">
        <v>1075</v>
      </c>
      <c r="E209" s="234" t="s">
        <v>680</v>
      </c>
      <c r="F209" s="234" t="s">
        <v>1076</v>
      </c>
      <c r="G209" s="234" t="s">
        <v>5</v>
      </c>
      <c r="H209" s="240" t="s">
        <v>510</v>
      </c>
      <c r="I209" s="14">
        <v>10</v>
      </c>
      <c r="J209" s="14">
        <v>12.5</v>
      </c>
      <c r="K209" s="16">
        <f t="shared" ref="K209:K272" si="54">(I209*2+J209)/3</f>
        <v>10.833333333333334</v>
      </c>
      <c r="L209" s="166">
        <v>11.5</v>
      </c>
      <c r="M209" s="166">
        <v>11</v>
      </c>
      <c r="N209" s="16">
        <f t="shared" ref="N209:N272" si="55">(L209*2+M209)/3</f>
        <v>11.333333333333334</v>
      </c>
      <c r="O209" s="166">
        <v>3.25</v>
      </c>
      <c r="P209" s="166">
        <v>8.5</v>
      </c>
      <c r="Q209" s="16">
        <f t="shared" ref="Q209:Q272" si="56">(O209*2+P209)/3</f>
        <v>5</v>
      </c>
      <c r="R209" s="166">
        <v>11.5</v>
      </c>
      <c r="S209" s="16">
        <f t="shared" ref="S209:S272" si="57">R209</f>
        <v>11.5</v>
      </c>
      <c r="T209" s="166">
        <v>8</v>
      </c>
      <c r="U209" s="16">
        <f t="shared" ref="U209:U272" si="58">T209</f>
        <v>8</v>
      </c>
      <c r="V209" s="166">
        <v>8</v>
      </c>
      <c r="W209" s="16">
        <f t="shared" ref="W209:W272" si="59">V209</f>
        <v>8</v>
      </c>
      <c r="X209" s="166">
        <v>5.5</v>
      </c>
      <c r="Y209" s="16">
        <f t="shared" ref="Y209:Y272" si="60">X209</f>
        <v>5.5</v>
      </c>
      <c r="Z209" s="166">
        <v>7</v>
      </c>
      <c r="AA209" s="16">
        <f t="shared" ref="AA209:AA272" si="61">Z209</f>
        <v>7</v>
      </c>
      <c r="AB209" s="166">
        <v>8</v>
      </c>
      <c r="AC209" s="16">
        <f t="shared" ref="AC209:AC272" si="62">AB209</f>
        <v>8</v>
      </c>
      <c r="AD209" s="132"/>
      <c r="AE209" s="166">
        <v>11.5</v>
      </c>
      <c r="AF209" s="166">
        <v>10.5</v>
      </c>
      <c r="AG209" s="16">
        <f t="shared" ref="AG209:AG272" si="63">(AE209*2+AF209)/3</f>
        <v>11.166666666666666</v>
      </c>
      <c r="AH209" s="166">
        <v>7.5</v>
      </c>
      <c r="AI209" s="166">
        <v>11</v>
      </c>
      <c r="AJ209" s="16">
        <f t="shared" ref="AJ209:AJ272" si="64">(AH209*2+AI209)/3</f>
        <v>8.6666666666666661</v>
      </c>
      <c r="AK209" s="166">
        <v>10</v>
      </c>
      <c r="AL209" s="166">
        <v>11</v>
      </c>
      <c r="AM209" s="16">
        <f t="shared" ref="AM209:AM272" si="65">(AK209*2+AL209)/3</f>
        <v>10.333333333333334</v>
      </c>
      <c r="AN209" s="166">
        <v>10</v>
      </c>
      <c r="AO209" s="16">
        <f t="shared" ref="AO209:AO272" si="66">AN209</f>
        <v>10</v>
      </c>
      <c r="AP209" s="166">
        <v>5</v>
      </c>
      <c r="AQ209" s="16">
        <f t="shared" ref="AQ209:AQ272" si="67">AP209</f>
        <v>5</v>
      </c>
      <c r="AR209" s="166">
        <v>13</v>
      </c>
      <c r="AS209" s="16">
        <f t="shared" ref="AS209:AS272" si="68">AR209</f>
        <v>13</v>
      </c>
      <c r="AT209" s="166">
        <v>15.5</v>
      </c>
      <c r="AU209" s="16">
        <f t="shared" ref="AU209:AU272" si="69">AT209</f>
        <v>15.5</v>
      </c>
      <c r="AV209" s="166">
        <v>9</v>
      </c>
      <c r="AW209" s="16">
        <f t="shared" ref="AW209:AW272" si="70">AV209</f>
        <v>9</v>
      </c>
      <c r="AX209" s="166">
        <v>10</v>
      </c>
      <c r="AY209" s="133">
        <f t="shared" ref="AY209:AY272" si="71">AX209</f>
        <v>10</v>
      </c>
    </row>
    <row r="210" spans="1:51" ht="18" customHeight="1">
      <c r="A210" s="293"/>
      <c r="B210" s="149">
        <v>195</v>
      </c>
      <c r="C210" s="234" t="s">
        <v>1077</v>
      </c>
      <c r="D210" s="234" t="s">
        <v>1078</v>
      </c>
      <c r="E210" s="234" t="s">
        <v>1079</v>
      </c>
      <c r="F210" s="234" t="s">
        <v>1080</v>
      </c>
      <c r="G210" s="234" t="s">
        <v>45</v>
      </c>
      <c r="H210" s="240" t="s">
        <v>510</v>
      </c>
      <c r="I210" s="14">
        <v>6.5</v>
      </c>
      <c r="J210" s="14">
        <v>10</v>
      </c>
      <c r="K210" s="16">
        <f t="shared" si="54"/>
        <v>7.666666666666667</v>
      </c>
      <c r="L210" s="166">
        <v>11</v>
      </c>
      <c r="M210" s="166">
        <v>11</v>
      </c>
      <c r="N210" s="16">
        <f t="shared" si="55"/>
        <v>11</v>
      </c>
      <c r="O210" s="166">
        <v>9.5</v>
      </c>
      <c r="P210" s="166">
        <v>9</v>
      </c>
      <c r="Q210" s="16">
        <f t="shared" si="56"/>
        <v>9.3333333333333339</v>
      </c>
      <c r="R210" s="166">
        <v>10</v>
      </c>
      <c r="S210" s="16">
        <f t="shared" si="57"/>
        <v>10</v>
      </c>
      <c r="T210" s="166">
        <v>11</v>
      </c>
      <c r="U210" s="16">
        <f t="shared" si="58"/>
        <v>11</v>
      </c>
      <c r="V210" s="166">
        <v>5.5</v>
      </c>
      <c r="W210" s="16">
        <f t="shared" si="59"/>
        <v>5.5</v>
      </c>
      <c r="X210" s="166">
        <v>5</v>
      </c>
      <c r="Y210" s="16">
        <f t="shared" si="60"/>
        <v>5</v>
      </c>
      <c r="Z210" s="166">
        <v>14.5</v>
      </c>
      <c r="AA210" s="16">
        <f t="shared" si="61"/>
        <v>14.5</v>
      </c>
      <c r="AB210" s="166">
        <v>3</v>
      </c>
      <c r="AC210" s="16">
        <f t="shared" si="62"/>
        <v>3</v>
      </c>
      <c r="AD210" s="132"/>
      <c r="AE210" s="166">
        <v>7</v>
      </c>
      <c r="AF210" s="166">
        <v>11</v>
      </c>
      <c r="AG210" s="16">
        <f t="shared" si="63"/>
        <v>8.3333333333333339</v>
      </c>
      <c r="AH210" s="166">
        <v>12.5</v>
      </c>
      <c r="AI210" s="166">
        <v>10</v>
      </c>
      <c r="AJ210" s="16">
        <f t="shared" si="64"/>
        <v>11.666666666666666</v>
      </c>
      <c r="AK210" s="166">
        <v>11</v>
      </c>
      <c r="AL210" s="166">
        <v>10.5</v>
      </c>
      <c r="AM210" s="16">
        <f t="shared" si="65"/>
        <v>10.833333333333334</v>
      </c>
      <c r="AN210" s="166">
        <v>6.5</v>
      </c>
      <c r="AO210" s="16">
        <f t="shared" si="66"/>
        <v>6.5</v>
      </c>
      <c r="AP210" s="166">
        <v>12.5</v>
      </c>
      <c r="AQ210" s="16">
        <f t="shared" si="67"/>
        <v>12.5</v>
      </c>
      <c r="AR210" s="166">
        <v>11.5</v>
      </c>
      <c r="AS210" s="16">
        <f t="shared" si="68"/>
        <v>11.5</v>
      </c>
      <c r="AT210" s="166">
        <v>10</v>
      </c>
      <c r="AU210" s="16">
        <f t="shared" si="69"/>
        <v>10</v>
      </c>
      <c r="AV210" s="166">
        <v>8.5</v>
      </c>
      <c r="AW210" s="16">
        <f t="shared" si="70"/>
        <v>8.5</v>
      </c>
      <c r="AX210" s="166">
        <v>12</v>
      </c>
      <c r="AY210" s="133">
        <f t="shared" si="71"/>
        <v>12</v>
      </c>
    </row>
    <row r="211" spans="1:51" ht="18" customHeight="1">
      <c r="A211" s="293"/>
      <c r="B211" s="149">
        <v>196</v>
      </c>
      <c r="C211" s="234" t="s">
        <v>1081</v>
      </c>
      <c r="D211" s="234" t="s">
        <v>1082</v>
      </c>
      <c r="E211" s="234" t="s">
        <v>54</v>
      </c>
      <c r="F211" s="234" t="s">
        <v>1083</v>
      </c>
      <c r="G211" s="234" t="s">
        <v>59</v>
      </c>
      <c r="H211" s="240" t="s">
        <v>510</v>
      </c>
      <c r="I211" s="14" t="s">
        <v>1297</v>
      </c>
      <c r="J211" s="14">
        <v>10</v>
      </c>
      <c r="K211" s="16" t="e">
        <f t="shared" si="54"/>
        <v>#VALUE!</v>
      </c>
      <c r="L211" s="166" t="s">
        <v>1297</v>
      </c>
      <c r="M211" s="166">
        <v>12</v>
      </c>
      <c r="N211" s="16" t="e">
        <f t="shared" si="55"/>
        <v>#VALUE!</v>
      </c>
      <c r="O211" s="166" t="s">
        <v>1297</v>
      </c>
      <c r="P211" s="166">
        <v>7.5</v>
      </c>
      <c r="Q211" s="16" t="e">
        <f t="shared" si="56"/>
        <v>#VALUE!</v>
      </c>
      <c r="R211" s="166" t="s">
        <v>1297</v>
      </c>
      <c r="S211" s="16" t="str">
        <f t="shared" si="57"/>
        <v>\</v>
      </c>
      <c r="T211" s="166" t="s">
        <v>1297</v>
      </c>
      <c r="U211" s="16" t="str">
        <f t="shared" si="58"/>
        <v>\</v>
      </c>
      <c r="V211" s="166" t="s">
        <v>1297</v>
      </c>
      <c r="W211" s="16" t="str">
        <f t="shared" si="59"/>
        <v>\</v>
      </c>
      <c r="X211" s="166" t="s">
        <v>1297</v>
      </c>
      <c r="Y211" s="16" t="str">
        <f t="shared" si="60"/>
        <v>\</v>
      </c>
      <c r="Z211" s="166" t="s">
        <v>1297</v>
      </c>
      <c r="AA211" s="16" t="str">
        <f t="shared" si="61"/>
        <v>\</v>
      </c>
      <c r="AB211" s="166" t="s">
        <v>1297</v>
      </c>
      <c r="AC211" s="16" t="str">
        <f t="shared" si="62"/>
        <v>\</v>
      </c>
      <c r="AD211" s="132"/>
      <c r="AE211" s="166" t="s">
        <v>1297</v>
      </c>
      <c r="AF211" s="166">
        <v>10</v>
      </c>
      <c r="AG211" s="16" t="e">
        <f t="shared" si="63"/>
        <v>#VALUE!</v>
      </c>
      <c r="AH211" s="166" t="s">
        <v>1297</v>
      </c>
      <c r="AI211" s="166">
        <v>9</v>
      </c>
      <c r="AJ211" s="16" t="e">
        <f t="shared" si="64"/>
        <v>#VALUE!</v>
      </c>
      <c r="AK211" s="166" t="s">
        <v>1297</v>
      </c>
      <c r="AL211" s="166">
        <v>11.5</v>
      </c>
      <c r="AM211" s="16" t="e">
        <f t="shared" si="65"/>
        <v>#VALUE!</v>
      </c>
      <c r="AN211" s="166" t="s">
        <v>1297</v>
      </c>
      <c r="AO211" s="16" t="str">
        <f t="shared" si="66"/>
        <v>\</v>
      </c>
      <c r="AP211" s="166" t="s">
        <v>1297</v>
      </c>
      <c r="AQ211" s="16" t="str">
        <f t="shared" si="67"/>
        <v>\</v>
      </c>
      <c r="AR211" s="166" t="s">
        <v>1297</v>
      </c>
      <c r="AS211" s="16" t="str">
        <f t="shared" si="68"/>
        <v>\</v>
      </c>
      <c r="AT211" s="166" t="s">
        <v>1297</v>
      </c>
      <c r="AU211" s="16" t="str">
        <f t="shared" si="69"/>
        <v>\</v>
      </c>
      <c r="AV211" s="166" t="s">
        <v>1297</v>
      </c>
      <c r="AW211" s="16" t="str">
        <f t="shared" si="70"/>
        <v>\</v>
      </c>
      <c r="AX211" s="166" t="s">
        <v>1297</v>
      </c>
      <c r="AY211" s="133" t="str">
        <f t="shared" si="71"/>
        <v>\</v>
      </c>
    </row>
    <row r="212" spans="1:51" ht="18" customHeight="1">
      <c r="A212" s="293"/>
      <c r="B212" s="149">
        <v>197</v>
      </c>
      <c r="C212" s="234" t="s">
        <v>424</v>
      </c>
      <c r="D212" s="234" t="s">
        <v>426</v>
      </c>
      <c r="E212" s="234" t="s">
        <v>427</v>
      </c>
      <c r="F212" s="234" t="s">
        <v>425</v>
      </c>
      <c r="G212" s="234" t="s">
        <v>32</v>
      </c>
      <c r="H212" s="240" t="s">
        <v>510</v>
      </c>
      <c r="I212" s="14">
        <v>11</v>
      </c>
      <c r="J212" s="14">
        <v>12</v>
      </c>
      <c r="K212" s="16">
        <f t="shared" si="54"/>
        <v>11.333333333333334</v>
      </c>
      <c r="L212" s="166">
        <v>12.67</v>
      </c>
      <c r="M212" s="166">
        <v>12.67</v>
      </c>
      <c r="N212" s="16">
        <f t="shared" si="55"/>
        <v>12.67</v>
      </c>
      <c r="O212" s="166">
        <v>7.25</v>
      </c>
      <c r="P212" s="166">
        <v>10</v>
      </c>
      <c r="Q212" s="16">
        <f t="shared" si="56"/>
        <v>8.1666666666666661</v>
      </c>
      <c r="R212" s="166">
        <v>10</v>
      </c>
      <c r="S212" s="16">
        <f t="shared" si="57"/>
        <v>10</v>
      </c>
      <c r="T212" s="166">
        <v>12.5</v>
      </c>
      <c r="U212" s="16">
        <f t="shared" si="58"/>
        <v>12.5</v>
      </c>
      <c r="V212" s="166">
        <v>11</v>
      </c>
      <c r="W212" s="16">
        <f t="shared" si="59"/>
        <v>11</v>
      </c>
      <c r="X212" s="166">
        <v>10</v>
      </c>
      <c r="Y212" s="16">
        <f t="shared" si="60"/>
        <v>10</v>
      </c>
      <c r="Z212" s="166">
        <v>5</v>
      </c>
      <c r="AA212" s="16">
        <f t="shared" si="61"/>
        <v>5</v>
      </c>
      <c r="AB212" s="166">
        <v>6.5</v>
      </c>
      <c r="AC212" s="16">
        <f t="shared" si="62"/>
        <v>6.5</v>
      </c>
      <c r="AD212" s="132"/>
      <c r="AE212" s="166">
        <v>8.5</v>
      </c>
      <c r="AF212" s="166">
        <v>8.5</v>
      </c>
      <c r="AG212" s="16">
        <f t="shared" si="63"/>
        <v>8.5</v>
      </c>
      <c r="AH212" s="166">
        <v>15.5</v>
      </c>
      <c r="AI212" s="166">
        <v>15.5</v>
      </c>
      <c r="AJ212" s="16">
        <f t="shared" si="64"/>
        <v>15.5</v>
      </c>
      <c r="AK212" s="166">
        <v>12.83</v>
      </c>
      <c r="AL212" s="166">
        <v>12.83</v>
      </c>
      <c r="AM212" s="16">
        <f t="shared" si="65"/>
        <v>12.83</v>
      </c>
      <c r="AN212" s="166">
        <v>10</v>
      </c>
      <c r="AO212" s="16">
        <f t="shared" si="66"/>
        <v>10</v>
      </c>
      <c r="AP212" s="166">
        <v>10</v>
      </c>
      <c r="AQ212" s="16">
        <f t="shared" si="67"/>
        <v>10</v>
      </c>
      <c r="AR212" s="166">
        <v>8.5</v>
      </c>
      <c r="AS212" s="16">
        <f t="shared" si="68"/>
        <v>8.5</v>
      </c>
      <c r="AT212" s="166">
        <v>5.5</v>
      </c>
      <c r="AU212" s="16">
        <f t="shared" si="69"/>
        <v>5.5</v>
      </c>
      <c r="AV212" s="166">
        <v>6</v>
      </c>
      <c r="AW212" s="16">
        <f t="shared" si="70"/>
        <v>6</v>
      </c>
      <c r="AX212" s="166">
        <v>12</v>
      </c>
      <c r="AY212" s="133">
        <f t="shared" si="71"/>
        <v>12</v>
      </c>
    </row>
    <row r="213" spans="1:51" ht="18" customHeight="1">
      <c r="A213" s="293"/>
      <c r="B213" s="149">
        <v>198</v>
      </c>
      <c r="C213" s="234" t="s">
        <v>1084</v>
      </c>
      <c r="D213" s="234" t="s">
        <v>428</v>
      </c>
      <c r="E213" s="234" t="s">
        <v>1085</v>
      </c>
      <c r="F213" s="234" t="s">
        <v>356</v>
      </c>
      <c r="G213" s="234" t="s">
        <v>45</v>
      </c>
      <c r="H213" s="240" t="s">
        <v>510</v>
      </c>
      <c r="I213" s="14">
        <v>10</v>
      </c>
      <c r="J213" s="14">
        <v>12.5</v>
      </c>
      <c r="K213" s="16">
        <f t="shared" si="54"/>
        <v>10.833333333333334</v>
      </c>
      <c r="L213" s="166">
        <v>4</v>
      </c>
      <c r="M213" s="166">
        <v>8.5</v>
      </c>
      <c r="N213" s="16">
        <f t="shared" si="55"/>
        <v>5.5</v>
      </c>
      <c r="O213" s="166">
        <v>1.5</v>
      </c>
      <c r="P213" s="166">
        <v>10</v>
      </c>
      <c r="Q213" s="16">
        <f t="shared" si="56"/>
        <v>4.333333333333333</v>
      </c>
      <c r="R213" s="166">
        <v>12</v>
      </c>
      <c r="S213" s="16">
        <f t="shared" si="57"/>
        <v>12</v>
      </c>
      <c r="T213" s="166">
        <v>6</v>
      </c>
      <c r="U213" s="16">
        <f t="shared" si="58"/>
        <v>6</v>
      </c>
      <c r="V213" s="166">
        <v>5</v>
      </c>
      <c r="W213" s="16">
        <f t="shared" si="59"/>
        <v>5</v>
      </c>
      <c r="X213" s="166">
        <v>2</v>
      </c>
      <c r="Y213" s="16">
        <f t="shared" si="60"/>
        <v>2</v>
      </c>
      <c r="Z213" s="166">
        <v>1</v>
      </c>
      <c r="AA213" s="16">
        <f t="shared" si="61"/>
        <v>1</v>
      </c>
      <c r="AB213" s="166">
        <v>6.5</v>
      </c>
      <c r="AC213" s="16">
        <f t="shared" si="62"/>
        <v>6.5</v>
      </c>
      <c r="AD213" s="132"/>
      <c r="AE213" s="166">
        <v>5</v>
      </c>
      <c r="AF213" s="166">
        <v>11</v>
      </c>
      <c r="AG213" s="16">
        <f t="shared" si="63"/>
        <v>7</v>
      </c>
      <c r="AH213" s="166">
        <v>5.5</v>
      </c>
      <c r="AI213" s="166">
        <v>9</v>
      </c>
      <c r="AJ213" s="16">
        <f t="shared" si="64"/>
        <v>6.666666666666667</v>
      </c>
      <c r="AK213" s="166">
        <v>11</v>
      </c>
      <c r="AL213" s="166">
        <v>8.5</v>
      </c>
      <c r="AM213" s="16">
        <f t="shared" si="65"/>
        <v>10.166666666666666</v>
      </c>
      <c r="AN213" s="166">
        <v>6.5</v>
      </c>
      <c r="AO213" s="16">
        <f t="shared" si="66"/>
        <v>6.5</v>
      </c>
      <c r="AP213" s="166">
        <v>7</v>
      </c>
      <c r="AQ213" s="16">
        <f t="shared" si="67"/>
        <v>7</v>
      </c>
      <c r="AR213" s="166">
        <v>6</v>
      </c>
      <c r="AS213" s="16">
        <f t="shared" si="68"/>
        <v>6</v>
      </c>
      <c r="AT213" s="166">
        <v>7.5</v>
      </c>
      <c r="AU213" s="16">
        <f t="shared" si="69"/>
        <v>7.5</v>
      </c>
      <c r="AV213" s="166">
        <v>2</v>
      </c>
      <c r="AW213" s="16">
        <f t="shared" si="70"/>
        <v>2</v>
      </c>
      <c r="AX213" s="166">
        <v>8</v>
      </c>
      <c r="AY213" s="133">
        <f t="shared" si="71"/>
        <v>8</v>
      </c>
    </row>
    <row r="214" spans="1:51" ht="18" customHeight="1">
      <c r="A214" s="293"/>
      <c r="B214" s="149">
        <v>199</v>
      </c>
      <c r="C214" s="234" t="s">
        <v>1086</v>
      </c>
      <c r="D214" s="234" t="s">
        <v>1087</v>
      </c>
      <c r="E214" s="234" t="s">
        <v>36</v>
      </c>
      <c r="F214" s="234" t="s">
        <v>1088</v>
      </c>
      <c r="G214" s="234" t="s">
        <v>26</v>
      </c>
      <c r="H214" s="240" t="s">
        <v>510</v>
      </c>
      <c r="I214" s="14">
        <v>13.5</v>
      </c>
      <c r="J214" s="14">
        <v>12.5</v>
      </c>
      <c r="K214" s="16">
        <f t="shared" si="54"/>
        <v>13.166666666666666</v>
      </c>
      <c r="L214" s="166">
        <v>14</v>
      </c>
      <c r="M214" s="166">
        <v>13</v>
      </c>
      <c r="N214" s="16">
        <f t="shared" si="55"/>
        <v>13.666666666666666</v>
      </c>
      <c r="O214" s="166">
        <v>9.25</v>
      </c>
      <c r="P214" s="166">
        <v>8.5</v>
      </c>
      <c r="Q214" s="16">
        <f t="shared" si="56"/>
        <v>9</v>
      </c>
      <c r="R214" s="166">
        <v>12.5</v>
      </c>
      <c r="S214" s="16">
        <f t="shared" si="57"/>
        <v>12.5</v>
      </c>
      <c r="T214" s="166">
        <v>13</v>
      </c>
      <c r="U214" s="16">
        <f t="shared" si="58"/>
        <v>13</v>
      </c>
      <c r="V214" s="166">
        <v>16.5</v>
      </c>
      <c r="W214" s="16">
        <f t="shared" si="59"/>
        <v>16.5</v>
      </c>
      <c r="X214" s="166">
        <v>10</v>
      </c>
      <c r="Y214" s="16">
        <f t="shared" si="60"/>
        <v>10</v>
      </c>
      <c r="Z214" s="166">
        <v>15</v>
      </c>
      <c r="AA214" s="16">
        <f t="shared" si="61"/>
        <v>15</v>
      </c>
      <c r="AB214" s="166">
        <v>11</v>
      </c>
      <c r="AC214" s="16">
        <f t="shared" si="62"/>
        <v>11</v>
      </c>
      <c r="AD214" s="132"/>
      <c r="AE214" s="166">
        <v>14.5</v>
      </c>
      <c r="AF214" s="166">
        <v>13</v>
      </c>
      <c r="AG214" s="16">
        <f t="shared" si="63"/>
        <v>14</v>
      </c>
      <c r="AH214" s="166">
        <v>15.5</v>
      </c>
      <c r="AI214" s="166">
        <v>13.5</v>
      </c>
      <c r="AJ214" s="16">
        <f t="shared" si="64"/>
        <v>14.833333333333334</v>
      </c>
      <c r="AK214" s="166">
        <v>12</v>
      </c>
      <c r="AL214" s="166">
        <v>14.5</v>
      </c>
      <c r="AM214" s="16">
        <f t="shared" si="65"/>
        <v>12.833333333333334</v>
      </c>
      <c r="AN214" s="166">
        <v>12.5</v>
      </c>
      <c r="AO214" s="16">
        <f t="shared" si="66"/>
        <v>12.5</v>
      </c>
      <c r="AP214" s="166">
        <v>11</v>
      </c>
      <c r="AQ214" s="16">
        <f t="shared" si="67"/>
        <v>11</v>
      </c>
      <c r="AR214" s="166">
        <v>14.5</v>
      </c>
      <c r="AS214" s="16">
        <f t="shared" si="68"/>
        <v>14.5</v>
      </c>
      <c r="AT214" s="166">
        <v>13</v>
      </c>
      <c r="AU214" s="16">
        <f t="shared" si="69"/>
        <v>13</v>
      </c>
      <c r="AV214" s="166">
        <v>13</v>
      </c>
      <c r="AW214" s="16">
        <f t="shared" si="70"/>
        <v>13</v>
      </c>
      <c r="AX214" s="166">
        <v>14</v>
      </c>
      <c r="AY214" s="133">
        <f t="shared" si="71"/>
        <v>14</v>
      </c>
    </row>
    <row r="215" spans="1:51" s="245" customFormat="1" ht="18" customHeight="1" thickBot="1">
      <c r="A215" s="294"/>
      <c r="B215" s="149">
        <v>200</v>
      </c>
      <c r="C215" s="243" t="s">
        <v>1089</v>
      </c>
      <c r="D215" s="243" t="s">
        <v>1090</v>
      </c>
      <c r="E215" s="243" t="s">
        <v>13</v>
      </c>
      <c r="F215" s="243" t="s">
        <v>1091</v>
      </c>
      <c r="G215" s="243" t="s">
        <v>302</v>
      </c>
      <c r="H215" s="244" t="s">
        <v>510</v>
      </c>
      <c r="I215" s="14">
        <v>8</v>
      </c>
      <c r="J215" s="14">
        <v>11</v>
      </c>
      <c r="K215" s="16">
        <f t="shared" si="54"/>
        <v>9</v>
      </c>
      <c r="L215" s="166">
        <v>11.5</v>
      </c>
      <c r="M215" s="166">
        <v>12</v>
      </c>
      <c r="N215" s="16">
        <f t="shared" si="55"/>
        <v>11.666666666666666</v>
      </c>
      <c r="O215" s="166">
        <v>2.75</v>
      </c>
      <c r="P215" s="166">
        <v>11.5</v>
      </c>
      <c r="Q215" s="16">
        <f t="shared" si="56"/>
        <v>5.666666666666667</v>
      </c>
      <c r="R215" s="166">
        <v>9</v>
      </c>
      <c r="S215" s="16">
        <f t="shared" si="57"/>
        <v>9</v>
      </c>
      <c r="T215" s="166">
        <v>12.5</v>
      </c>
      <c r="U215" s="16">
        <f t="shared" si="58"/>
        <v>12.5</v>
      </c>
      <c r="V215" s="166">
        <v>12</v>
      </c>
      <c r="W215" s="16">
        <f t="shared" si="59"/>
        <v>12</v>
      </c>
      <c r="X215" s="166">
        <v>4</v>
      </c>
      <c r="Y215" s="16">
        <f t="shared" si="60"/>
        <v>4</v>
      </c>
      <c r="Z215" s="166">
        <v>13</v>
      </c>
      <c r="AA215" s="16">
        <f t="shared" si="61"/>
        <v>13</v>
      </c>
      <c r="AB215" s="166">
        <v>6.5</v>
      </c>
      <c r="AC215" s="16">
        <f t="shared" si="62"/>
        <v>6.5</v>
      </c>
      <c r="AD215" s="132"/>
      <c r="AE215" s="166">
        <v>12.5</v>
      </c>
      <c r="AF215" s="166">
        <v>11</v>
      </c>
      <c r="AG215" s="16">
        <f t="shared" si="63"/>
        <v>12</v>
      </c>
      <c r="AH215" s="166">
        <v>6</v>
      </c>
      <c r="AI215" s="166">
        <v>14</v>
      </c>
      <c r="AJ215" s="16">
        <f t="shared" si="64"/>
        <v>8.6666666666666661</v>
      </c>
      <c r="AK215" s="166">
        <v>12.5</v>
      </c>
      <c r="AL215" s="166">
        <v>12</v>
      </c>
      <c r="AM215" s="16">
        <f t="shared" si="65"/>
        <v>12.333333333333334</v>
      </c>
      <c r="AN215" s="166">
        <v>10</v>
      </c>
      <c r="AO215" s="16">
        <f t="shared" si="66"/>
        <v>10</v>
      </c>
      <c r="AP215" s="166">
        <v>12</v>
      </c>
      <c r="AQ215" s="16">
        <f t="shared" si="67"/>
        <v>12</v>
      </c>
      <c r="AR215" s="166">
        <v>13.5</v>
      </c>
      <c r="AS215" s="16">
        <f t="shared" si="68"/>
        <v>13.5</v>
      </c>
      <c r="AT215" s="166">
        <v>13</v>
      </c>
      <c r="AU215" s="16">
        <f t="shared" si="69"/>
        <v>13</v>
      </c>
      <c r="AV215" s="166">
        <v>13</v>
      </c>
      <c r="AW215" s="16">
        <f t="shared" si="70"/>
        <v>13</v>
      </c>
      <c r="AX215" s="166">
        <v>10</v>
      </c>
      <c r="AY215" s="133">
        <f t="shared" si="71"/>
        <v>10</v>
      </c>
    </row>
    <row r="216" spans="1:51" ht="18" customHeight="1">
      <c r="A216" s="302" t="s">
        <v>520</v>
      </c>
      <c r="B216" s="149">
        <v>201</v>
      </c>
      <c r="C216" s="241" t="s">
        <v>1092</v>
      </c>
      <c r="D216" s="241" t="s">
        <v>1093</v>
      </c>
      <c r="E216" s="241" t="s">
        <v>12</v>
      </c>
      <c r="F216" s="241" t="s">
        <v>1094</v>
      </c>
      <c r="G216" s="241" t="s">
        <v>302</v>
      </c>
      <c r="H216" s="242" t="s">
        <v>511</v>
      </c>
      <c r="I216" s="14">
        <v>10</v>
      </c>
      <c r="J216" s="14">
        <v>12</v>
      </c>
      <c r="K216" s="16">
        <f t="shared" si="54"/>
        <v>10.666666666666666</v>
      </c>
      <c r="L216" s="166">
        <v>1</v>
      </c>
      <c r="M216" s="166">
        <v>12</v>
      </c>
      <c r="N216" s="16">
        <f t="shared" si="55"/>
        <v>4.666666666666667</v>
      </c>
      <c r="O216" s="166">
        <v>3</v>
      </c>
      <c r="P216" s="166">
        <v>11</v>
      </c>
      <c r="Q216" s="16">
        <f t="shared" si="56"/>
        <v>5.666666666666667</v>
      </c>
      <c r="R216" s="166">
        <v>8</v>
      </c>
      <c r="S216" s="16">
        <f t="shared" si="57"/>
        <v>8</v>
      </c>
      <c r="T216" s="166">
        <v>8</v>
      </c>
      <c r="U216" s="16">
        <f t="shared" si="58"/>
        <v>8</v>
      </c>
      <c r="V216" s="166">
        <v>8</v>
      </c>
      <c r="W216" s="16">
        <f t="shared" si="59"/>
        <v>8</v>
      </c>
      <c r="X216" s="166">
        <v>6</v>
      </c>
      <c r="Y216" s="16">
        <f t="shared" si="60"/>
        <v>6</v>
      </c>
      <c r="Z216" s="166">
        <v>11.5</v>
      </c>
      <c r="AA216" s="16">
        <f t="shared" si="61"/>
        <v>11.5</v>
      </c>
      <c r="AB216" s="166">
        <v>4.5</v>
      </c>
      <c r="AC216" s="16">
        <f t="shared" si="62"/>
        <v>4.5</v>
      </c>
      <c r="AD216" s="132"/>
      <c r="AE216" s="166">
        <v>7.5</v>
      </c>
      <c r="AF216" s="166">
        <v>11.5</v>
      </c>
      <c r="AG216" s="16">
        <f t="shared" si="63"/>
        <v>8.8333333333333339</v>
      </c>
      <c r="AH216" s="166">
        <v>0</v>
      </c>
      <c r="AI216" s="166">
        <v>11.5</v>
      </c>
      <c r="AJ216" s="16">
        <f t="shared" si="64"/>
        <v>3.8333333333333335</v>
      </c>
      <c r="AK216" s="166">
        <v>10</v>
      </c>
      <c r="AL216" s="166">
        <v>10.5</v>
      </c>
      <c r="AM216" s="16">
        <f t="shared" si="65"/>
        <v>10.166666666666666</v>
      </c>
      <c r="AN216" s="166">
        <v>8.5</v>
      </c>
      <c r="AO216" s="16">
        <f t="shared" si="66"/>
        <v>8.5</v>
      </c>
      <c r="AP216" s="166">
        <v>10.5</v>
      </c>
      <c r="AQ216" s="16">
        <f t="shared" si="67"/>
        <v>10.5</v>
      </c>
      <c r="AR216" s="166">
        <v>10</v>
      </c>
      <c r="AS216" s="16">
        <f t="shared" si="68"/>
        <v>10</v>
      </c>
      <c r="AT216" s="166">
        <v>7</v>
      </c>
      <c r="AU216" s="16">
        <f t="shared" si="69"/>
        <v>7</v>
      </c>
      <c r="AV216" s="166">
        <v>8</v>
      </c>
      <c r="AW216" s="16">
        <f t="shared" si="70"/>
        <v>8</v>
      </c>
      <c r="AX216" s="166">
        <v>10</v>
      </c>
      <c r="AY216" s="133">
        <f t="shared" si="71"/>
        <v>10</v>
      </c>
    </row>
    <row r="217" spans="1:51" ht="18" customHeight="1">
      <c r="A217" s="303"/>
      <c r="B217" s="149">
        <v>202</v>
      </c>
      <c r="C217" s="234" t="s">
        <v>430</v>
      </c>
      <c r="D217" s="234" t="s">
        <v>432</v>
      </c>
      <c r="E217" s="234" t="s">
        <v>12</v>
      </c>
      <c r="F217" s="234" t="s">
        <v>431</v>
      </c>
      <c r="G217" s="234" t="s">
        <v>40</v>
      </c>
      <c r="H217" s="240" t="s">
        <v>511</v>
      </c>
      <c r="I217" s="14">
        <v>10</v>
      </c>
      <c r="J217" s="14">
        <v>10</v>
      </c>
      <c r="K217" s="16">
        <f t="shared" si="54"/>
        <v>10</v>
      </c>
      <c r="L217" s="166">
        <v>7</v>
      </c>
      <c r="M217" s="166">
        <v>10.5</v>
      </c>
      <c r="N217" s="16">
        <f t="shared" si="55"/>
        <v>8.1666666666666661</v>
      </c>
      <c r="O217" s="166">
        <v>10.5</v>
      </c>
      <c r="P217" s="166">
        <v>10.5</v>
      </c>
      <c r="Q217" s="16">
        <f t="shared" si="56"/>
        <v>10.5</v>
      </c>
      <c r="R217" s="166">
        <v>11</v>
      </c>
      <c r="S217" s="16">
        <f t="shared" si="57"/>
        <v>11</v>
      </c>
      <c r="T217" s="166">
        <v>6.5</v>
      </c>
      <c r="U217" s="16">
        <f t="shared" si="58"/>
        <v>6.5</v>
      </c>
      <c r="V217" s="166">
        <v>12</v>
      </c>
      <c r="W217" s="16">
        <f t="shared" si="59"/>
        <v>12</v>
      </c>
      <c r="X217" s="166">
        <v>13</v>
      </c>
      <c r="Y217" s="16">
        <f t="shared" si="60"/>
        <v>13</v>
      </c>
      <c r="Z217" s="166">
        <v>12.5</v>
      </c>
      <c r="AA217" s="16">
        <f t="shared" si="61"/>
        <v>12.5</v>
      </c>
      <c r="AB217" s="166">
        <v>11.25</v>
      </c>
      <c r="AC217" s="16">
        <f t="shared" si="62"/>
        <v>11.25</v>
      </c>
      <c r="AD217" s="132"/>
      <c r="AE217" s="166">
        <v>11.17</v>
      </c>
      <c r="AF217" s="166">
        <v>11.17</v>
      </c>
      <c r="AG217" s="16">
        <f t="shared" si="63"/>
        <v>11.17</v>
      </c>
      <c r="AH217" s="166">
        <v>11.17</v>
      </c>
      <c r="AI217" s="166">
        <v>11.17</v>
      </c>
      <c r="AJ217" s="16">
        <f t="shared" si="64"/>
        <v>11.17</v>
      </c>
      <c r="AK217" s="166">
        <v>11.5</v>
      </c>
      <c r="AL217" s="166">
        <v>11.5</v>
      </c>
      <c r="AM217" s="16">
        <f t="shared" si="65"/>
        <v>11.5</v>
      </c>
      <c r="AN217" s="166">
        <v>8.5</v>
      </c>
      <c r="AO217" s="16">
        <f t="shared" si="66"/>
        <v>8.5</v>
      </c>
      <c r="AP217" s="166">
        <v>6.5</v>
      </c>
      <c r="AQ217" s="16">
        <f t="shared" si="67"/>
        <v>6.5</v>
      </c>
      <c r="AR217" s="166">
        <v>11.5</v>
      </c>
      <c r="AS217" s="16">
        <f t="shared" si="68"/>
        <v>11.5</v>
      </c>
      <c r="AT217" s="166">
        <v>13.5</v>
      </c>
      <c r="AU217" s="16">
        <f t="shared" si="69"/>
        <v>13.5</v>
      </c>
      <c r="AV217" s="166">
        <v>10</v>
      </c>
      <c r="AW217" s="16">
        <f t="shared" si="70"/>
        <v>10</v>
      </c>
      <c r="AX217" s="166">
        <v>10</v>
      </c>
      <c r="AY217" s="133">
        <f t="shared" si="71"/>
        <v>10</v>
      </c>
    </row>
    <row r="218" spans="1:51" ht="18" customHeight="1">
      <c r="A218" s="303"/>
      <c r="B218" s="149">
        <v>203</v>
      </c>
      <c r="C218" s="234" t="s">
        <v>1095</v>
      </c>
      <c r="D218" s="234" t="s">
        <v>1096</v>
      </c>
      <c r="E218" s="234" t="s">
        <v>1097</v>
      </c>
      <c r="F218" s="234" t="s">
        <v>1053</v>
      </c>
      <c r="G218" s="234" t="s">
        <v>285</v>
      </c>
      <c r="H218" s="240" t="s">
        <v>511</v>
      </c>
      <c r="I218" s="14">
        <v>11.5</v>
      </c>
      <c r="J218" s="14">
        <v>11</v>
      </c>
      <c r="K218" s="16">
        <f t="shared" si="54"/>
        <v>11.333333333333334</v>
      </c>
      <c r="L218" s="166">
        <v>7</v>
      </c>
      <c r="M218" s="166">
        <v>13</v>
      </c>
      <c r="N218" s="16">
        <f t="shared" si="55"/>
        <v>9</v>
      </c>
      <c r="O218" s="166">
        <v>11.5</v>
      </c>
      <c r="P218" s="166">
        <v>10.5</v>
      </c>
      <c r="Q218" s="16">
        <f t="shared" si="56"/>
        <v>11.166666666666666</v>
      </c>
      <c r="R218" s="166">
        <v>10</v>
      </c>
      <c r="S218" s="16">
        <f t="shared" si="57"/>
        <v>10</v>
      </c>
      <c r="T218" s="166">
        <v>13</v>
      </c>
      <c r="U218" s="16">
        <f t="shared" si="58"/>
        <v>13</v>
      </c>
      <c r="V218" s="166">
        <v>10.5</v>
      </c>
      <c r="W218" s="16">
        <f t="shared" si="59"/>
        <v>10.5</v>
      </c>
      <c r="X218" s="166">
        <v>8</v>
      </c>
      <c r="Y218" s="16">
        <f t="shared" si="60"/>
        <v>8</v>
      </c>
      <c r="Z218" s="166">
        <v>12</v>
      </c>
      <c r="AA218" s="16">
        <f t="shared" si="61"/>
        <v>12</v>
      </c>
      <c r="AB218" s="166">
        <v>11</v>
      </c>
      <c r="AC218" s="16">
        <f t="shared" si="62"/>
        <v>11</v>
      </c>
      <c r="AD218" s="132"/>
      <c r="AE218" s="166">
        <v>10</v>
      </c>
      <c r="AF218" s="166">
        <v>11</v>
      </c>
      <c r="AG218" s="16">
        <f t="shared" si="63"/>
        <v>10.333333333333334</v>
      </c>
      <c r="AH218" s="166">
        <v>15</v>
      </c>
      <c r="AI218" s="166">
        <v>11</v>
      </c>
      <c r="AJ218" s="16">
        <f t="shared" si="64"/>
        <v>13.666666666666666</v>
      </c>
      <c r="AK218" s="166">
        <v>12.5</v>
      </c>
      <c r="AL218" s="166">
        <v>11.5</v>
      </c>
      <c r="AM218" s="16">
        <f t="shared" si="65"/>
        <v>12.166666666666666</v>
      </c>
      <c r="AN218" s="166">
        <v>9</v>
      </c>
      <c r="AO218" s="16">
        <f t="shared" si="66"/>
        <v>9</v>
      </c>
      <c r="AP218" s="166">
        <v>11</v>
      </c>
      <c r="AQ218" s="16">
        <f t="shared" si="67"/>
        <v>11</v>
      </c>
      <c r="AR218" s="166">
        <v>12.5</v>
      </c>
      <c r="AS218" s="16">
        <f t="shared" si="68"/>
        <v>12.5</v>
      </c>
      <c r="AT218" s="166">
        <v>11.5</v>
      </c>
      <c r="AU218" s="16">
        <f t="shared" si="69"/>
        <v>11.5</v>
      </c>
      <c r="AV218" s="166">
        <v>11.5</v>
      </c>
      <c r="AW218" s="16">
        <f t="shared" si="70"/>
        <v>11.5</v>
      </c>
      <c r="AX218" s="166">
        <v>13</v>
      </c>
      <c r="AY218" s="133">
        <f t="shared" si="71"/>
        <v>13</v>
      </c>
    </row>
    <row r="219" spans="1:51" ht="18" customHeight="1">
      <c r="A219" s="303"/>
      <c r="B219" s="149">
        <v>204</v>
      </c>
      <c r="C219" s="234" t="s">
        <v>1098</v>
      </c>
      <c r="D219" s="234" t="s">
        <v>1099</v>
      </c>
      <c r="E219" s="234" t="s">
        <v>41</v>
      </c>
      <c r="F219" s="234" t="s">
        <v>1100</v>
      </c>
      <c r="G219" s="234" t="s">
        <v>385</v>
      </c>
      <c r="H219" s="240" t="s">
        <v>511</v>
      </c>
      <c r="I219" s="14">
        <v>9</v>
      </c>
      <c r="J219" s="14">
        <v>11</v>
      </c>
      <c r="K219" s="16">
        <f t="shared" si="54"/>
        <v>9.6666666666666661</v>
      </c>
      <c r="L219" s="166">
        <v>10</v>
      </c>
      <c r="M219" s="166">
        <v>14</v>
      </c>
      <c r="N219" s="16">
        <f t="shared" si="55"/>
        <v>11.333333333333334</v>
      </c>
      <c r="O219" s="166">
        <v>7.75</v>
      </c>
      <c r="P219" s="166">
        <v>11</v>
      </c>
      <c r="Q219" s="16">
        <f t="shared" si="56"/>
        <v>8.8333333333333339</v>
      </c>
      <c r="R219" s="166">
        <v>10</v>
      </c>
      <c r="S219" s="16">
        <f t="shared" si="57"/>
        <v>10</v>
      </c>
      <c r="T219" s="166">
        <v>8.5</v>
      </c>
      <c r="U219" s="16">
        <f t="shared" si="58"/>
        <v>8.5</v>
      </c>
      <c r="V219" s="166">
        <v>11.5</v>
      </c>
      <c r="W219" s="16">
        <f t="shared" si="59"/>
        <v>11.5</v>
      </c>
      <c r="X219" s="166">
        <v>6</v>
      </c>
      <c r="Y219" s="16">
        <f t="shared" si="60"/>
        <v>6</v>
      </c>
      <c r="Z219" s="166">
        <v>10</v>
      </c>
      <c r="AA219" s="16">
        <f t="shared" si="61"/>
        <v>10</v>
      </c>
      <c r="AB219" s="166">
        <v>1</v>
      </c>
      <c r="AC219" s="16">
        <f t="shared" si="62"/>
        <v>1</v>
      </c>
      <c r="AD219" s="132"/>
      <c r="AE219" s="166">
        <v>12.5</v>
      </c>
      <c r="AF219" s="166">
        <v>10</v>
      </c>
      <c r="AG219" s="16">
        <f t="shared" si="63"/>
        <v>11.666666666666666</v>
      </c>
      <c r="AH219" s="166">
        <v>13</v>
      </c>
      <c r="AI219" s="166">
        <v>10.5</v>
      </c>
      <c r="AJ219" s="16">
        <f t="shared" si="64"/>
        <v>12.166666666666666</v>
      </c>
      <c r="AK219" s="166">
        <v>10</v>
      </c>
      <c r="AL219" s="166">
        <v>9</v>
      </c>
      <c r="AM219" s="16">
        <f t="shared" si="65"/>
        <v>9.6666666666666661</v>
      </c>
      <c r="AN219" s="166">
        <v>9</v>
      </c>
      <c r="AO219" s="16">
        <f t="shared" si="66"/>
        <v>9</v>
      </c>
      <c r="AP219" s="166">
        <v>10.5</v>
      </c>
      <c r="AQ219" s="16">
        <f t="shared" si="67"/>
        <v>10.5</v>
      </c>
      <c r="AR219" s="166">
        <v>15.5</v>
      </c>
      <c r="AS219" s="16">
        <f t="shared" si="68"/>
        <v>15.5</v>
      </c>
      <c r="AT219" s="166">
        <v>10</v>
      </c>
      <c r="AU219" s="16">
        <f t="shared" si="69"/>
        <v>10</v>
      </c>
      <c r="AV219" s="166">
        <v>11</v>
      </c>
      <c r="AW219" s="16">
        <f t="shared" si="70"/>
        <v>11</v>
      </c>
      <c r="AX219" s="166">
        <v>11</v>
      </c>
      <c r="AY219" s="133">
        <f t="shared" si="71"/>
        <v>11</v>
      </c>
    </row>
    <row r="220" spans="1:51" ht="18" customHeight="1">
      <c r="A220" s="303"/>
      <c r="B220" s="149">
        <v>205</v>
      </c>
      <c r="C220" s="234" t="s">
        <v>1101</v>
      </c>
      <c r="D220" s="234" t="s">
        <v>1102</v>
      </c>
      <c r="E220" s="234" t="s">
        <v>1103</v>
      </c>
      <c r="F220" s="234" t="s">
        <v>1104</v>
      </c>
      <c r="G220" s="234" t="s">
        <v>302</v>
      </c>
      <c r="H220" s="240" t="s">
        <v>511</v>
      </c>
      <c r="I220" s="14">
        <v>6.5</v>
      </c>
      <c r="J220" s="14">
        <v>14.5</v>
      </c>
      <c r="K220" s="16">
        <f t="shared" si="54"/>
        <v>9.1666666666666661</v>
      </c>
      <c r="L220" s="166">
        <v>4.5</v>
      </c>
      <c r="M220" s="166">
        <v>13.5</v>
      </c>
      <c r="N220" s="16">
        <f t="shared" si="55"/>
        <v>7.5</v>
      </c>
      <c r="O220" s="166">
        <v>8.5</v>
      </c>
      <c r="P220" s="166">
        <v>12.5</v>
      </c>
      <c r="Q220" s="16">
        <f t="shared" si="56"/>
        <v>9.8333333333333339</v>
      </c>
      <c r="R220" s="166">
        <v>6</v>
      </c>
      <c r="S220" s="16">
        <f t="shared" si="57"/>
        <v>6</v>
      </c>
      <c r="T220" s="166">
        <v>6</v>
      </c>
      <c r="U220" s="16">
        <f t="shared" si="58"/>
        <v>6</v>
      </c>
      <c r="V220" s="166">
        <v>10</v>
      </c>
      <c r="W220" s="16">
        <f t="shared" si="59"/>
        <v>10</v>
      </c>
      <c r="X220" s="166">
        <v>3</v>
      </c>
      <c r="Y220" s="16">
        <f t="shared" si="60"/>
        <v>3</v>
      </c>
      <c r="Z220" s="166">
        <v>8</v>
      </c>
      <c r="AA220" s="16">
        <f t="shared" si="61"/>
        <v>8</v>
      </c>
      <c r="AB220" s="166">
        <v>6.5</v>
      </c>
      <c r="AC220" s="16">
        <f t="shared" si="62"/>
        <v>6.5</v>
      </c>
      <c r="AD220" s="132"/>
      <c r="AE220" s="166">
        <v>10</v>
      </c>
      <c r="AF220" s="166">
        <v>11</v>
      </c>
      <c r="AG220" s="16">
        <f t="shared" si="63"/>
        <v>10.333333333333334</v>
      </c>
      <c r="AH220" s="166">
        <v>6.5</v>
      </c>
      <c r="AI220" s="166">
        <v>11</v>
      </c>
      <c r="AJ220" s="16">
        <f t="shared" si="64"/>
        <v>8</v>
      </c>
      <c r="AK220" s="166">
        <v>12</v>
      </c>
      <c r="AL220" s="166">
        <v>11</v>
      </c>
      <c r="AM220" s="16">
        <f t="shared" si="65"/>
        <v>11.666666666666666</v>
      </c>
      <c r="AN220" s="166">
        <v>8</v>
      </c>
      <c r="AO220" s="16">
        <f t="shared" si="66"/>
        <v>8</v>
      </c>
      <c r="AP220" s="166">
        <v>8.5</v>
      </c>
      <c r="AQ220" s="16">
        <f t="shared" si="67"/>
        <v>8.5</v>
      </c>
      <c r="AR220" s="166">
        <v>11</v>
      </c>
      <c r="AS220" s="16">
        <f t="shared" si="68"/>
        <v>11</v>
      </c>
      <c r="AT220" s="166">
        <v>11</v>
      </c>
      <c r="AU220" s="16">
        <f t="shared" si="69"/>
        <v>11</v>
      </c>
      <c r="AV220" s="166">
        <v>8.5</v>
      </c>
      <c r="AW220" s="16">
        <f t="shared" si="70"/>
        <v>8.5</v>
      </c>
      <c r="AX220" s="166">
        <v>11.5</v>
      </c>
      <c r="AY220" s="133">
        <f t="shared" si="71"/>
        <v>11.5</v>
      </c>
    </row>
    <row r="221" spans="1:51" ht="18" customHeight="1">
      <c r="A221" s="303"/>
      <c r="B221" s="149">
        <v>206</v>
      </c>
      <c r="C221" s="234" t="s">
        <v>433</v>
      </c>
      <c r="D221" s="234" t="s">
        <v>435</v>
      </c>
      <c r="E221" s="234" t="s">
        <v>358</v>
      </c>
      <c r="F221" s="234" t="s">
        <v>434</v>
      </c>
      <c r="G221" s="234" t="s">
        <v>43</v>
      </c>
      <c r="H221" s="240" t="s">
        <v>511</v>
      </c>
      <c r="I221" s="14">
        <v>11</v>
      </c>
      <c r="J221" s="14">
        <v>13</v>
      </c>
      <c r="K221" s="16">
        <f t="shared" si="54"/>
        <v>11.666666666666666</v>
      </c>
      <c r="L221" s="166">
        <v>2</v>
      </c>
      <c r="M221" s="166">
        <v>12.5</v>
      </c>
      <c r="N221" s="16">
        <f t="shared" si="55"/>
        <v>5.5</v>
      </c>
      <c r="O221" s="166">
        <v>10</v>
      </c>
      <c r="P221" s="166">
        <v>10</v>
      </c>
      <c r="Q221" s="16">
        <f t="shared" si="56"/>
        <v>10</v>
      </c>
      <c r="R221" s="166">
        <v>10</v>
      </c>
      <c r="S221" s="16">
        <f t="shared" si="57"/>
        <v>10</v>
      </c>
      <c r="T221" s="166">
        <v>11.5</v>
      </c>
      <c r="U221" s="16">
        <f t="shared" si="58"/>
        <v>11.5</v>
      </c>
      <c r="V221" s="166">
        <v>7</v>
      </c>
      <c r="W221" s="16">
        <f t="shared" si="59"/>
        <v>7</v>
      </c>
      <c r="X221" s="166">
        <v>0</v>
      </c>
      <c r="Y221" s="16">
        <f t="shared" si="60"/>
        <v>0</v>
      </c>
      <c r="Z221" s="166">
        <v>7</v>
      </c>
      <c r="AA221" s="16">
        <f t="shared" si="61"/>
        <v>7</v>
      </c>
      <c r="AB221" s="166">
        <v>7.5</v>
      </c>
      <c r="AC221" s="16">
        <f t="shared" si="62"/>
        <v>7.5</v>
      </c>
      <c r="AD221" s="132"/>
      <c r="AE221" s="166">
        <v>9</v>
      </c>
      <c r="AF221" s="166">
        <v>9</v>
      </c>
      <c r="AG221" s="16">
        <f t="shared" si="63"/>
        <v>9</v>
      </c>
      <c r="AH221" s="166">
        <v>9.5</v>
      </c>
      <c r="AI221" s="166">
        <v>9.5</v>
      </c>
      <c r="AJ221" s="16">
        <f t="shared" si="64"/>
        <v>9.5</v>
      </c>
      <c r="AK221" s="166">
        <v>12.5</v>
      </c>
      <c r="AL221" s="166">
        <v>12.5</v>
      </c>
      <c r="AM221" s="16">
        <f t="shared" si="65"/>
        <v>12.5</v>
      </c>
      <c r="AN221" s="166">
        <v>5.5</v>
      </c>
      <c r="AO221" s="16">
        <f t="shared" si="66"/>
        <v>5.5</v>
      </c>
      <c r="AP221" s="166">
        <v>8</v>
      </c>
      <c r="AQ221" s="16">
        <f t="shared" si="67"/>
        <v>8</v>
      </c>
      <c r="AR221" s="166">
        <v>11</v>
      </c>
      <c r="AS221" s="16">
        <f t="shared" si="68"/>
        <v>11</v>
      </c>
      <c r="AT221" s="166">
        <v>10</v>
      </c>
      <c r="AU221" s="16">
        <f t="shared" si="69"/>
        <v>10</v>
      </c>
      <c r="AV221" s="166">
        <v>10</v>
      </c>
      <c r="AW221" s="16">
        <f t="shared" si="70"/>
        <v>10</v>
      </c>
      <c r="AX221" s="166">
        <v>13.5</v>
      </c>
      <c r="AY221" s="133">
        <f t="shared" si="71"/>
        <v>13.5</v>
      </c>
    </row>
    <row r="222" spans="1:51" ht="18" customHeight="1">
      <c r="A222" s="303"/>
      <c r="B222" s="149">
        <v>207</v>
      </c>
      <c r="C222" s="234" t="s">
        <v>1105</v>
      </c>
      <c r="D222" s="234" t="s">
        <v>62</v>
      </c>
      <c r="E222" s="234" t="s">
        <v>1106</v>
      </c>
      <c r="F222" s="234" t="s">
        <v>1107</v>
      </c>
      <c r="G222" s="234" t="s">
        <v>1108</v>
      </c>
      <c r="H222" s="240" t="s">
        <v>511</v>
      </c>
      <c r="I222" s="14">
        <v>10</v>
      </c>
      <c r="J222" s="14">
        <v>11.5</v>
      </c>
      <c r="K222" s="16">
        <f t="shared" si="54"/>
        <v>10.5</v>
      </c>
      <c r="L222" s="166">
        <v>11</v>
      </c>
      <c r="M222" s="166">
        <v>14</v>
      </c>
      <c r="N222" s="16">
        <f t="shared" si="55"/>
        <v>12</v>
      </c>
      <c r="O222" s="166">
        <v>15</v>
      </c>
      <c r="P222" s="166">
        <v>13</v>
      </c>
      <c r="Q222" s="16">
        <f t="shared" si="56"/>
        <v>14.333333333333334</v>
      </c>
      <c r="R222" s="166">
        <v>12</v>
      </c>
      <c r="S222" s="16">
        <f t="shared" si="57"/>
        <v>12</v>
      </c>
      <c r="T222" s="166">
        <v>6.5</v>
      </c>
      <c r="U222" s="16">
        <f t="shared" si="58"/>
        <v>6.5</v>
      </c>
      <c r="V222" s="166">
        <v>5.5</v>
      </c>
      <c r="W222" s="16">
        <f t="shared" si="59"/>
        <v>5.5</v>
      </c>
      <c r="X222" s="166">
        <v>4</v>
      </c>
      <c r="Y222" s="16">
        <f t="shared" si="60"/>
        <v>4</v>
      </c>
      <c r="Z222" s="166">
        <v>7</v>
      </c>
      <c r="AA222" s="16">
        <f t="shared" si="61"/>
        <v>7</v>
      </c>
      <c r="AB222" s="166">
        <v>12</v>
      </c>
      <c r="AC222" s="16">
        <f t="shared" si="62"/>
        <v>12</v>
      </c>
      <c r="AD222" s="132"/>
      <c r="AE222" s="166">
        <v>7.5</v>
      </c>
      <c r="AF222" s="166">
        <v>10.5</v>
      </c>
      <c r="AG222" s="16">
        <f t="shared" si="63"/>
        <v>8.5</v>
      </c>
      <c r="AH222" s="166">
        <v>13.5</v>
      </c>
      <c r="AI222" s="166">
        <v>13</v>
      </c>
      <c r="AJ222" s="16">
        <f t="shared" si="64"/>
        <v>13.333333333333334</v>
      </c>
      <c r="AK222" s="166">
        <v>11</v>
      </c>
      <c r="AL222" s="166">
        <v>10.5</v>
      </c>
      <c r="AM222" s="16">
        <f t="shared" si="65"/>
        <v>10.833333333333334</v>
      </c>
      <c r="AN222" s="166">
        <v>9</v>
      </c>
      <c r="AO222" s="16">
        <f t="shared" si="66"/>
        <v>9</v>
      </c>
      <c r="AP222" s="166">
        <v>7.5</v>
      </c>
      <c r="AQ222" s="16">
        <f t="shared" si="67"/>
        <v>7.5</v>
      </c>
      <c r="AR222" s="166">
        <v>7</v>
      </c>
      <c r="AS222" s="16">
        <f t="shared" si="68"/>
        <v>7</v>
      </c>
      <c r="AT222" s="166">
        <v>8</v>
      </c>
      <c r="AU222" s="16">
        <f t="shared" si="69"/>
        <v>8</v>
      </c>
      <c r="AV222" s="166">
        <v>5.5</v>
      </c>
      <c r="AW222" s="16">
        <f t="shared" si="70"/>
        <v>5.5</v>
      </c>
      <c r="AX222" s="166">
        <v>12.5</v>
      </c>
      <c r="AY222" s="133">
        <f t="shared" si="71"/>
        <v>12.5</v>
      </c>
    </row>
    <row r="223" spans="1:51" ht="18" customHeight="1">
      <c r="A223" s="303"/>
      <c r="B223" s="149">
        <v>208</v>
      </c>
      <c r="C223" s="234" t="s">
        <v>436</v>
      </c>
      <c r="D223" s="234" t="s">
        <v>438</v>
      </c>
      <c r="E223" s="234" t="s">
        <v>73</v>
      </c>
      <c r="F223" s="234" t="s">
        <v>437</v>
      </c>
      <c r="G223" s="234" t="s">
        <v>8</v>
      </c>
      <c r="H223" s="240" t="s">
        <v>511</v>
      </c>
      <c r="I223" s="14">
        <v>7</v>
      </c>
      <c r="J223" s="14">
        <v>7</v>
      </c>
      <c r="K223" s="16">
        <f t="shared" si="54"/>
        <v>7</v>
      </c>
      <c r="L223" s="166">
        <v>11.17</v>
      </c>
      <c r="M223" s="166">
        <v>11.17</v>
      </c>
      <c r="N223" s="16">
        <f t="shared" si="55"/>
        <v>11.17</v>
      </c>
      <c r="O223" s="166">
        <v>12.5</v>
      </c>
      <c r="P223" s="166">
        <v>12.5</v>
      </c>
      <c r="Q223" s="16">
        <f t="shared" si="56"/>
        <v>12.5</v>
      </c>
      <c r="R223" s="166">
        <v>11</v>
      </c>
      <c r="S223" s="16">
        <f t="shared" si="57"/>
        <v>11</v>
      </c>
      <c r="T223" s="166">
        <v>8</v>
      </c>
      <c r="U223" s="16">
        <f t="shared" si="58"/>
        <v>8</v>
      </c>
      <c r="V223" s="166">
        <v>10</v>
      </c>
      <c r="W223" s="16">
        <f t="shared" si="59"/>
        <v>10</v>
      </c>
      <c r="X223" s="166">
        <v>10</v>
      </c>
      <c r="Y223" s="16">
        <f t="shared" si="60"/>
        <v>10</v>
      </c>
      <c r="Z223" s="166">
        <v>5.5</v>
      </c>
      <c r="AA223" s="16">
        <f t="shared" si="61"/>
        <v>5.5</v>
      </c>
      <c r="AB223" s="166">
        <v>11.5</v>
      </c>
      <c r="AC223" s="16">
        <f t="shared" si="62"/>
        <v>11.5</v>
      </c>
      <c r="AD223" s="132"/>
      <c r="AE223" s="166">
        <v>10.33</v>
      </c>
      <c r="AF223" s="166">
        <v>10.33</v>
      </c>
      <c r="AG223" s="16">
        <f t="shared" si="63"/>
        <v>10.33</v>
      </c>
      <c r="AH223" s="166">
        <v>10.17</v>
      </c>
      <c r="AI223" s="166">
        <v>10.17</v>
      </c>
      <c r="AJ223" s="16">
        <f t="shared" si="64"/>
        <v>10.17</v>
      </c>
      <c r="AK223" s="166">
        <v>13.33</v>
      </c>
      <c r="AL223" s="166">
        <v>13.33</v>
      </c>
      <c r="AM223" s="16">
        <f t="shared" si="65"/>
        <v>13.33</v>
      </c>
      <c r="AN223" s="166">
        <v>10</v>
      </c>
      <c r="AO223" s="16">
        <f t="shared" si="66"/>
        <v>10</v>
      </c>
      <c r="AP223" s="166">
        <v>7</v>
      </c>
      <c r="AQ223" s="16">
        <f t="shared" si="67"/>
        <v>7</v>
      </c>
      <c r="AR223" s="166">
        <v>8</v>
      </c>
      <c r="AS223" s="16">
        <f t="shared" si="68"/>
        <v>8</v>
      </c>
      <c r="AT223" s="166">
        <v>6.5</v>
      </c>
      <c r="AU223" s="16">
        <f t="shared" si="69"/>
        <v>6.5</v>
      </c>
      <c r="AV223" s="166">
        <v>15</v>
      </c>
      <c r="AW223" s="16">
        <f t="shared" si="70"/>
        <v>15</v>
      </c>
      <c r="AX223" s="166">
        <v>13.5</v>
      </c>
      <c r="AY223" s="133">
        <f t="shared" si="71"/>
        <v>13.5</v>
      </c>
    </row>
    <row r="224" spans="1:51" ht="18" customHeight="1">
      <c r="A224" s="303"/>
      <c r="B224" s="149">
        <v>209</v>
      </c>
      <c r="C224" s="234" t="s">
        <v>439</v>
      </c>
      <c r="D224" s="234" t="s">
        <v>441</v>
      </c>
      <c r="E224" s="234" t="s">
        <v>442</v>
      </c>
      <c r="F224" s="234" t="s">
        <v>440</v>
      </c>
      <c r="G224" s="234" t="s">
        <v>63</v>
      </c>
      <c r="H224" s="240" t="s">
        <v>511</v>
      </c>
      <c r="I224" s="14">
        <v>10.5</v>
      </c>
      <c r="J224" s="14">
        <v>9.5</v>
      </c>
      <c r="K224" s="16">
        <f t="shared" si="54"/>
        <v>10.166666666666666</v>
      </c>
      <c r="L224" s="166">
        <v>10.5</v>
      </c>
      <c r="M224" s="166">
        <v>14</v>
      </c>
      <c r="N224" s="16">
        <f t="shared" si="55"/>
        <v>11.666666666666666</v>
      </c>
      <c r="O224" s="166">
        <v>1.75</v>
      </c>
      <c r="P224" s="166">
        <v>13.5</v>
      </c>
      <c r="Q224" s="16">
        <f t="shared" si="56"/>
        <v>5.666666666666667</v>
      </c>
      <c r="R224" s="166">
        <v>11</v>
      </c>
      <c r="S224" s="16">
        <f t="shared" si="57"/>
        <v>11</v>
      </c>
      <c r="T224" s="166">
        <v>6</v>
      </c>
      <c r="U224" s="16">
        <f t="shared" si="58"/>
        <v>6</v>
      </c>
      <c r="V224" s="166">
        <v>6</v>
      </c>
      <c r="W224" s="16">
        <f t="shared" si="59"/>
        <v>6</v>
      </c>
      <c r="X224" s="166">
        <v>5.5</v>
      </c>
      <c r="Y224" s="16">
        <f t="shared" si="60"/>
        <v>5.5</v>
      </c>
      <c r="Z224" s="166">
        <v>16.5</v>
      </c>
      <c r="AA224" s="16">
        <f t="shared" si="61"/>
        <v>16.5</v>
      </c>
      <c r="AB224" s="166">
        <v>8.5</v>
      </c>
      <c r="AC224" s="16">
        <f t="shared" si="62"/>
        <v>8.5</v>
      </c>
      <c r="AD224" s="132"/>
      <c r="AE224" s="166">
        <v>10</v>
      </c>
      <c r="AF224" s="166">
        <v>11</v>
      </c>
      <c r="AG224" s="16">
        <f t="shared" si="63"/>
        <v>10.333333333333334</v>
      </c>
      <c r="AH224" s="166">
        <v>8</v>
      </c>
      <c r="AI224" s="166">
        <v>12.5</v>
      </c>
      <c r="AJ224" s="16">
        <f t="shared" si="64"/>
        <v>9.5</v>
      </c>
      <c r="AK224" s="166">
        <v>10.17</v>
      </c>
      <c r="AL224" s="166">
        <v>10.17</v>
      </c>
      <c r="AM224" s="16">
        <f t="shared" si="65"/>
        <v>10.17</v>
      </c>
      <c r="AN224" s="166">
        <v>10</v>
      </c>
      <c r="AO224" s="16">
        <f t="shared" si="66"/>
        <v>10</v>
      </c>
      <c r="AP224" s="166">
        <v>6</v>
      </c>
      <c r="AQ224" s="16">
        <f t="shared" si="67"/>
        <v>6</v>
      </c>
      <c r="AR224" s="166">
        <v>10</v>
      </c>
      <c r="AS224" s="16">
        <f t="shared" si="68"/>
        <v>10</v>
      </c>
      <c r="AT224" s="166">
        <v>10.5</v>
      </c>
      <c r="AU224" s="16">
        <f t="shared" si="69"/>
        <v>10.5</v>
      </c>
      <c r="AV224" s="166">
        <v>10.5</v>
      </c>
      <c r="AW224" s="16">
        <f t="shared" si="70"/>
        <v>10.5</v>
      </c>
      <c r="AX224" s="166">
        <v>11</v>
      </c>
      <c r="AY224" s="133">
        <f t="shared" si="71"/>
        <v>11</v>
      </c>
    </row>
    <row r="225" spans="1:51" ht="18" customHeight="1">
      <c r="A225" s="303"/>
      <c r="B225" s="149">
        <v>210</v>
      </c>
      <c r="C225" s="234" t="s">
        <v>1109</v>
      </c>
      <c r="D225" s="234" t="s">
        <v>1110</v>
      </c>
      <c r="E225" s="234" t="s">
        <v>1111</v>
      </c>
      <c r="F225" s="234" t="s">
        <v>1112</v>
      </c>
      <c r="G225" s="234" t="s">
        <v>302</v>
      </c>
      <c r="H225" s="240" t="s">
        <v>511</v>
      </c>
      <c r="I225" s="14">
        <v>11.5</v>
      </c>
      <c r="J225" s="14">
        <v>10.5</v>
      </c>
      <c r="K225" s="16">
        <f t="shared" si="54"/>
        <v>11.166666666666666</v>
      </c>
      <c r="L225" s="166">
        <v>12</v>
      </c>
      <c r="M225" s="166">
        <v>12.5</v>
      </c>
      <c r="N225" s="16">
        <f t="shared" si="55"/>
        <v>12.166666666666666</v>
      </c>
      <c r="O225" s="166">
        <v>8.25</v>
      </c>
      <c r="P225" s="166">
        <v>10.5</v>
      </c>
      <c r="Q225" s="16">
        <f t="shared" si="56"/>
        <v>9</v>
      </c>
      <c r="R225" s="166">
        <v>10</v>
      </c>
      <c r="S225" s="16">
        <f t="shared" si="57"/>
        <v>10</v>
      </c>
      <c r="T225" s="166">
        <v>9</v>
      </c>
      <c r="U225" s="16">
        <f t="shared" si="58"/>
        <v>9</v>
      </c>
      <c r="V225" s="166">
        <v>7.5</v>
      </c>
      <c r="W225" s="16">
        <f t="shared" si="59"/>
        <v>7.5</v>
      </c>
      <c r="X225" s="166">
        <v>2</v>
      </c>
      <c r="Y225" s="16">
        <f t="shared" si="60"/>
        <v>2</v>
      </c>
      <c r="Z225" s="166">
        <v>17</v>
      </c>
      <c r="AA225" s="16">
        <f t="shared" si="61"/>
        <v>17</v>
      </c>
      <c r="AB225" s="166">
        <v>4.5</v>
      </c>
      <c r="AC225" s="16">
        <f t="shared" si="62"/>
        <v>4.5</v>
      </c>
      <c r="AD225" s="132"/>
      <c r="AE225" s="166">
        <v>7.5</v>
      </c>
      <c r="AF225" s="166">
        <v>11</v>
      </c>
      <c r="AG225" s="16">
        <f t="shared" si="63"/>
        <v>8.6666666666666661</v>
      </c>
      <c r="AH225" s="166">
        <v>7.5</v>
      </c>
      <c r="AI225" s="166">
        <v>12</v>
      </c>
      <c r="AJ225" s="16">
        <f t="shared" si="64"/>
        <v>9</v>
      </c>
      <c r="AK225" s="166">
        <v>12</v>
      </c>
      <c r="AL225" s="166">
        <v>12.5</v>
      </c>
      <c r="AM225" s="16">
        <f t="shared" si="65"/>
        <v>12.166666666666666</v>
      </c>
      <c r="AN225" s="166">
        <v>8.5</v>
      </c>
      <c r="AO225" s="16">
        <f t="shared" si="66"/>
        <v>8.5</v>
      </c>
      <c r="AP225" s="166">
        <v>12</v>
      </c>
      <c r="AQ225" s="16">
        <f t="shared" si="67"/>
        <v>12</v>
      </c>
      <c r="AR225" s="166">
        <v>8.5</v>
      </c>
      <c r="AS225" s="16">
        <f t="shared" si="68"/>
        <v>8.5</v>
      </c>
      <c r="AT225" s="166">
        <v>11.5</v>
      </c>
      <c r="AU225" s="16">
        <f t="shared" si="69"/>
        <v>11.5</v>
      </c>
      <c r="AV225" s="166">
        <v>10</v>
      </c>
      <c r="AW225" s="16">
        <f t="shared" si="70"/>
        <v>10</v>
      </c>
      <c r="AX225" s="166">
        <v>7.5</v>
      </c>
      <c r="AY225" s="133">
        <f t="shared" si="71"/>
        <v>7.5</v>
      </c>
    </row>
    <row r="226" spans="1:51" ht="18" customHeight="1">
      <c r="A226" s="303"/>
      <c r="B226" s="149">
        <v>211</v>
      </c>
      <c r="C226" s="234" t="s">
        <v>1113</v>
      </c>
      <c r="D226" s="234" t="s">
        <v>1114</v>
      </c>
      <c r="E226" s="234" t="s">
        <v>24</v>
      </c>
      <c r="F226" s="234" t="s">
        <v>343</v>
      </c>
      <c r="G226" s="234" t="s">
        <v>872</v>
      </c>
      <c r="H226" s="240" t="s">
        <v>511</v>
      </c>
      <c r="I226" s="14">
        <v>11</v>
      </c>
      <c r="J226" s="14">
        <v>11</v>
      </c>
      <c r="K226" s="16">
        <f t="shared" si="54"/>
        <v>11</v>
      </c>
      <c r="L226" s="166">
        <v>4.5</v>
      </c>
      <c r="M226" s="166">
        <v>12</v>
      </c>
      <c r="N226" s="16">
        <f t="shared" si="55"/>
        <v>7</v>
      </c>
      <c r="O226" s="166">
        <v>4</v>
      </c>
      <c r="P226" s="166">
        <v>13.5</v>
      </c>
      <c r="Q226" s="16">
        <f t="shared" si="56"/>
        <v>7.166666666666667</v>
      </c>
      <c r="R226" s="166">
        <v>7</v>
      </c>
      <c r="S226" s="16">
        <f t="shared" si="57"/>
        <v>7</v>
      </c>
      <c r="T226" s="166">
        <v>7.5</v>
      </c>
      <c r="U226" s="16">
        <f t="shared" si="58"/>
        <v>7.5</v>
      </c>
      <c r="V226" s="166">
        <v>3</v>
      </c>
      <c r="W226" s="16">
        <f t="shared" si="59"/>
        <v>3</v>
      </c>
      <c r="X226" s="166">
        <v>5</v>
      </c>
      <c r="Y226" s="16">
        <f t="shared" si="60"/>
        <v>5</v>
      </c>
      <c r="Z226" s="166">
        <v>5.5</v>
      </c>
      <c r="AA226" s="16">
        <f t="shared" si="61"/>
        <v>5.5</v>
      </c>
      <c r="AB226" s="166">
        <v>10.5</v>
      </c>
      <c r="AC226" s="16">
        <f t="shared" si="62"/>
        <v>10.5</v>
      </c>
      <c r="AD226" s="132"/>
      <c r="AE226" s="166">
        <v>6</v>
      </c>
      <c r="AF226" s="166">
        <v>11</v>
      </c>
      <c r="AG226" s="16">
        <f t="shared" si="63"/>
        <v>7.666666666666667</v>
      </c>
      <c r="AH226" s="166">
        <v>0</v>
      </c>
      <c r="AI226" s="166">
        <v>12.5</v>
      </c>
      <c r="AJ226" s="16">
        <f t="shared" si="64"/>
        <v>4.166666666666667</v>
      </c>
      <c r="AK226" s="166">
        <v>10</v>
      </c>
      <c r="AL226" s="166">
        <v>10</v>
      </c>
      <c r="AM226" s="16">
        <f t="shared" si="65"/>
        <v>10</v>
      </c>
      <c r="AN226" s="166">
        <v>6.5</v>
      </c>
      <c r="AO226" s="16">
        <f t="shared" si="66"/>
        <v>6.5</v>
      </c>
      <c r="AP226" s="166">
        <v>5</v>
      </c>
      <c r="AQ226" s="16">
        <f t="shared" si="67"/>
        <v>5</v>
      </c>
      <c r="AR226" s="166">
        <v>7</v>
      </c>
      <c r="AS226" s="16">
        <f t="shared" si="68"/>
        <v>7</v>
      </c>
      <c r="AT226" s="166">
        <v>3.5</v>
      </c>
      <c r="AU226" s="16">
        <f t="shared" si="69"/>
        <v>3.5</v>
      </c>
      <c r="AV226" s="166">
        <v>4</v>
      </c>
      <c r="AW226" s="16">
        <f t="shared" si="70"/>
        <v>4</v>
      </c>
      <c r="AX226" s="166">
        <v>8.5</v>
      </c>
      <c r="AY226" s="133">
        <f t="shared" si="71"/>
        <v>8.5</v>
      </c>
    </row>
    <row r="227" spans="1:51" ht="18" customHeight="1">
      <c r="A227" s="303"/>
      <c r="B227" s="149">
        <v>212</v>
      </c>
      <c r="C227" s="234" t="s">
        <v>279</v>
      </c>
      <c r="D227" s="234" t="s">
        <v>11</v>
      </c>
      <c r="E227" s="234" t="s">
        <v>280</v>
      </c>
      <c r="F227" s="234" t="s">
        <v>444</v>
      </c>
      <c r="G227" s="234" t="s">
        <v>5</v>
      </c>
      <c r="H227" s="240" t="s">
        <v>511</v>
      </c>
      <c r="I227" s="14" t="s">
        <v>1299</v>
      </c>
      <c r="J227" s="14" t="s">
        <v>1299</v>
      </c>
      <c r="K227" s="16" t="s">
        <v>1299</v>
      </c>
      <c r="L227" s="166" t="s">
        <v>1299</v>
      </c>
      <c r="M227" s="166" t="s">
        <v>1301</v>
      </c>
      <c r="N227" s="16" t="s">
        <v>1299</v>
      </c>
      <c r="O227" s="166">
        <v>10</v>
      </c>
      <c r="P227" s="166">
        <v>10</v>
      </c>
      <c r="Q227" s="16">
        <f t="shared" si="56"/>
        <v>10</v>
      </c>
      <c r="R227" s="166">
        <v>13.5</v>
      </c>
      <c r="S227" s="16">
        <f t="shared" si="57"/>
        <v>13.5</v>
      </c>
      <c r="T227" s="166">
        <v>10</v>
      </c>
      <c r="U227" s="16">
        <f t="shared" si="58"/>
        <v>10</v>
      </c>
      <c r="V227" s="166">
        <v>12</v>
      </c>
      <c r="W227" s="16">
        <f t="shared" si="59"/>
        <v>12</v>
      </c>
      <c r="X227" s="166" t="s">
        <v>1298</v>
      </c>
      <c r="Y227" s="16" t="str">
        <f t="shared" si="60"/>
        <v>ABS</v>
      </c>
      <c r="Z227" s="166" t="s">
        <v>1297</v>
      </c>
      <c r="AA227" s="16" t="str">
        <f t="shared" si="61"/>
        <v>\</v>
      </c>
      <c r="AB227" s="166">
        <v>10</v>
      </c>
      <c r="AC227" s="16">
        <f t="shared" si="62"/>
        <v>10</v>
      </c>
      <c r="AD227" s="132"/>
      <c r="AE227" s="166">
        <v>10.83</v>
      </c>
      <c r="AF227" s="166">
        <v>10.83</v>
      </c>
      <c r="AG227" s="16">
        <f t="shared" si="63"/>
        <v>10.83</v>
      </c>
      <c r="AH227" s="166">
        <v>9.33</v>
      </c>
      <c r="AI227" s="166">
        <v>9.33</v>
      </c>
      <c r="AJ227" s="16">
        <f t="shared" si="64"/>
        <v>9.33</v>
      </c>
      <c r="AK227" s="166">
        <v>15.33</v>
      </c>
      <c r="AL227" s="166">
        <v>15.33</v>
      </c>
      <c r="AM227" s="16">
        <f t="shared" si="65"/>
        <v>15.33</v>
      </c>
      <c r="AN227" s="166">
        <v>10</v>
      </c>
      <c r="AO227" s="16">
        <f t="shared" si="66"/>
        <v>10</v>
      </c>
      <c r="AP227" s="166" t="s">
        <v>1297</v>
      </c>
      <c r="AQ227" s="16" t="str">
        <f t="shared" si="67"/>
        <v>\</v>
      </c>
      <c r="AR227" s="166" t="s">
        <v>1297</v>
      </c>
      <c r="AS227" s="16" t="str">
        <f t="shared" si="68"/>
        <v>\</v>
      </c>
      <c r="AT227" s="166">
        <v>10</v>
      </c>
      <c r="AU227" s="16">
        <f t="shared" si="69"/>
        <v>10</v>
      </c>
      <c r="AV227" s="166" t="s">
        <v>1298</v>
      </c>
      <c r="AW227" s="16" t="str">
        <f t="shared" si="70"/>
        <v>ABS</v>
      </c>
      <c r="AX227" s="166">
        <v>10</v>
      </c>
      <c r="AY227" s="133">
        <f t="shared" si="71"/>
        <v>10</v>
      </c>
    </row>
    <row r="228" spans="1:51" ht="18" customHeight="1">
      <c r="A228" s="303"/>
      <c r="B228" s="149">
        <v>213</v>
      </c>
      <c r="C228" s="234" t="s">
        <v>1115</v>
      </c>
      <c r="D228" s="234" t="s">
        <v>1116</v>
      </c>
      <c r="E228" s="234" t="s">
        <v>33</v>
      </c>
      <c r="F228" s="234" t="s">
        <v>1117</v>
      </c>
      <c r="G228" s="234" t="s">
        <v>561</v>
      </c>
      <c r="H228" s="240" t="s">
        <v>511</v>
      </c>
      <c r="I228" s="14">
        <v>13.5</v>
      </c>
      <c r="J228" s="14">
        <v>9.5</v>
      </c>
      <c r="K228" s="16">
        <f t="shared" si="54"/>
        <v>12.166666666666666</v>
      </c>
      <c r="L228" s="166">
        <v>16</v>
      </c>
      <c r="M228" s="166">
        <v>12.5</v>
      </c>
      <c r="N228" s="16">
        <f t="shared" si="55"/>
        <v>14.833333333333334</v>
      </c>
      <c r="O228" s="166">
        <v>15.5</v>
      </c>
      <c r="P228" s="166">
        <v>13.5</v>
      </c>
      <c r="Q228" s="16">
        <f t="shared" si="56"/>
        <v>14.833333333333334</v>
      </c>
      <c r="R228" s="166">
        <v>16.5</v>
      </c>
      <c r="S228" s="16">
        <f t="shared" si="57"/>
        <v>16.5</v>
      </c>
      <c r="T228" s="166">
        <v>11.5</v>
      </c>
      <c r="U228" s="16">
        <f t="shared" si="58"/>
        <v>11.5</v>
      </c>
      <c r="V228" s="166">
        <v>8.5</v>
      </c>
      <c r="W228" s="16">
        <f t="shared" si="59"/>
        <v>8.5</v>
      </c>
      <c r="X228" s="166">
        <v>10</v>
      </c>
      <c r="Y228" s="16">
        <f t="shared" si="60"/>
        <v>10</v>
      </c>
      <c r="Z228" s="166">
        <v>18</v>
      </c>
      <c r="AA228" s="16">
        <f t="shared" si="61"/>
        <v>18</v>
      </c>
      <c r="AB228" s="166">
        <v>12</v>
      </c>
      <c r="AC228" s="16">
        <f t="shared" si="62"/>
        <v>12</v>
      </c>
      <c r="AD228" s="132"/>
      <c r="AE228" s="166">
        <v>14.5</v>
      </c>
      <c r="AF228" s="166">
        <v>10.5</v>
      </c>
      <c r="AG228" s="16">
        <f t="shared" si="63"/>
        <v>13.166666666666666</v>
      </c>
      <c r="AH228" s="166">
        <v>17</v>
      </c>
      <c r="AI228" s="166">
        <v>13.5</v>
      </c>
      <c r="AJ228" s="16">
        <f t="shared" si="64"/>
        <v>15.833333333333334</v>
      </c>
      <c r="AK228" s="166">
        <v>12</v>
      </c>
      <c r="AL228" s="166">
        <v>10.5</v>
      </c>
      <c r="AM228" s="16">
        <f t="shared" si="65"/>
        <v>11.5</v>
      </c>
      <c r="AN228" s="166">
        <v>13</v>
      </c>
      <c r="AO228" s="16">
        <f t="shared" si="66"/>
        <v>13</v>
      </c>
      <c r="AP228" s="166">
        <v>11.5</v>
      </c>
      <c r="AQ228" s="16">
        <f t="shared" si="67"/>
        <v>11.5</v>
      </c>
      <c r="AR228" s="166">
        <v>14.5</v>
      </c>
      <c r="AS228" s="16">
        <f t="shared" si="68"/>
        <v>14.5</v>
      </c>
      <c r="AT228" s="166">
        <v>14.5</v>
      </c>
      <c r="AU228" s="16">
        <f t="shared" si="69"/>
        <v>14.5</v>
      </c>
      <c r="AV228" s="166">
        <v>17</v>
      </c>
      <c r="AW228" s="16">
        <f t="shared" si="70"/>
        <v>17</v>
      </c>
      <c r="AX228" s="166">
        <v>12</v>
      </c>
      <c r="AY228" s="133">
        <f t="shared" si="71"/>
        <v>12</v>
      </c>
    </row>
    <row r="229" spans="1:51" ht="18" customHeight="1">
      <c r="A229" s="303"/>
      <c r="B229" s="149">
        <v>214</v>
      </c>
      <c r="C229" s="234" t="s">
        <v>1118</v>
      </c>
      <c r="D229" s="234" t="s">
        <v>1116</v>
      </c>
      <c r="E229" s="234" t="s">
        <v>24</v>
      </c>
      <c r="F229" s="234" t="s">
        <v>1119</v>
      </c>
      <c r="G229" s="234" t="s">
        <v>561</v>
      </c>
      <c r="H229" s="240" t="s">
        <v>511</v>
      </c>
      <c r="I229" s="14">
        <v>14</v>
      </c>
      <c r="J229" s="14">
        <v>10.5</v>
      </c>
      <c r="K229" s="16">
        <f t="shared" si="54"/>
        <v>12.833333333333334</v>
      </c>
      <c r="L229" s="166">
        <v>16</v>
      </c>
      <c r="M229" s="166">
        <v>12</v>
      </c>
      <c r="N229" s="16">
        <f t="shared" si="55"/>
        <v>14.666666666666666</v>
      </c>
      <c r="O229" s="166">
        <v>15.5</v>
      </c>
      <c r="P229" s="166">
        <v>13</v>
      </c>
      <c r="Q229" s="16">
        <f t="shared" si="56"/>
        <v>14.666666666666666</v>
      </c>
      <c r="R229" s="166">
        <v>15.5</v>
      </c>
      <c r="S229" s="16">
        <f t="shared" si="57"/>
        <v>15.5</v>
      </c>
      <c r="T229" s="166">
        <v>12.5</v>
      </c>
      <c r="U229" s="16">
        <f t="shared" si="58"/>
        <v>12.5</v>
      </c>
      <c r="V229" s="166">
        <v>8.5</v>
      </c>
      <c r="W229" s="16">
        <f t="shared" si="59"/>
        <v>8.5</v>
      </c>
      <c r="X229" s="166">
        <v>8</v>
      </c>
      <c r="Y229" s="16">
        <f t="shared" si="60"/>
        <v>8</v>
      </c>
      <c r="Z229" s="166">
        <v>15</v>
      </c>
      <c r="AA229" s="16">
        <f t="shared" si="61"/>
        <v>15</v>
      </c>
      <c r="AB229" s="166">
        <v>11.5</v>
      </c>
      <c r="AC229" s="16">
        <f t="shared" si="62"/>
        <v>11.5</v>
      </c>
      <c r="AD229" s="132"/>
      <c r="AE229" s="166">
        <v>10.5</v>
      </c>
      <c r="AF229" s="166">
        <v>11</v>
      </c>
      <c r="AG229" s="16">
        <f t="shared" si="63"/>
        <v>10.666666666666666</v>
      </c>
      <c r="AH229" s="166">
        <v>17.5</v>
      </c>
      <c r="AI229" s="166">
        <v>14.5</v>
      </c>
      <c r="AJ229" s="16">
        <f t="shared" si="64"/>
        <v>16.5</v>
      </c>
      <c r="AK229" s="166">
        <v>12</v>
      </c>
      <c r="AL229" s="166">
        <v>10.5</v>
      </c>
      <c r="AM229" s="16">
        <f t="shared" si="65"/>
        <v>11.5</v>
      </c>
      <c r="AN229" s="166">
        <v>9</v>
      </c>
      <c r="AO229" s="16">
        <f t="shared" si="66"/>
        <v>9</v>
      </c>
      <c r="AP229" s="166">
        <v>12</v>
      </c>
      <c r="AQ229" s="16">
        <f t="shared" si="67"/>
        <v>12</v>
      </c>
      <c r="AR229" s="166">
        <v>14.5</v>
      </c>
      <c r="AS229" s="16">
        <f t="shared" si="68"/>
        <v>14.5</v>
      </c>
      <c r="AT229" s="166">
        <v>14.5</v>
      </c>
      <c r="AU229" s="16">
        <f t="shared" si="69"/>
        <v>14.5</v>
      </c>
      <c r="AV229" s="166">
        <v>18</v>
      </c>
      <c r="AW229" s="16">
        <f t="shared" si="70"/>
        <v>18</v>
      </c>
      <c r="AX229" s="166">
        <v>13</v>
      </c>
      <c r="AY229" s="133">
        <f t="shared" si="71"/>
        <v>13</v>
      </c>
    </row>
    <row r="230" spans="1:51" ht="18" customHeight="1">
      <c r="A230" s="303"/>
      <c r="B230" s="149">
        <v>215</v>
      </c>
      <c r="C230" s="234" t="s">
        <v>1120</v>
      </c>
      <c r="D230" s="234" t="s">
        <v>1121</v>
      </c>
      <c r="E230" s="234" t="s">
        <v>31</v>
      </c>
      <c r="F230" s="234" t="s">
        <v>1122</v>
      </c>
      <c r="G230" s="234" t="s">
        <v>1123</v>
      </c>
      <c r="H230" s="240" t="s">
        <v>511</v>
      </c>
      <c r="I230" s="14">
        <v>5.5</v>
      </c>
      <c r="J230" s="14">
        <v>10</v>
      </c>
      <c r="K230" s="16">
        <f t="shared" si="54"/>
        <v>7</v>
      </c>
      <c r="L230" s="166">
        <v>5</v>
      </c>
      <c r="M230" s="166">
        <v>11.5</v>
      </c>
      <c r="N230" s="16">
        <f t="shared" si="55"/>
        <v>7.166666666666667</v>
      </c>
      <c r="O230" s="166">
        <v>2.25</v>
      </c>
      <c r="P230" s="166">
        <v>13.5</v>
      </c>
      <c r="Q230" s="16">
        <f t="shared" si="56"/>
        <v>6</v>
      </c>
      <c r="R230" s="166">
        <v>6</v>
      </c>
      <c r="S230" s="16">
        <f t="shared" si="57"/>
        <v>6</v>
      </c>
      <c r="T230" s="166">
        <v>6</v>
      </c>
      <c r="U230" s="16">
        <f t="shared" si="58"/>
        <v>6</v>
      </c>
      <c r="V230" s="166">
        <v>7</v>
      </c>
      <c r="W230" s="16">
        <f t="shared" si="59"/>
        <v>7</v>
      </c>
      <c r="X230" s="166">
        <v>10</v>
      </c>
      <c r="Y230" s="16">
        <f t="shared" si="60"/>
        <v>10</v>
      </c>
      <c r="Z230" s="166">
        <v>8.5</v>
      </c>
      <c r="AA230" s="16">
        <f t="shared" si="61"/>
        <v>8.5</v>
      </c>
      <c r="AB230" s="166">
        <v>7.5</v>
      </c>
      <c r="AC230" s="16">
        <f t="shared" si="62"/>
        <v>7.5</v>
      </c>
      <c r="AD230" s="132"/>
      <c r="AE230" s="166">
        <v>6.5</v>
      </c>
      <c r="AF230" s="166">
        <v>10.5</v>
      </c>
      <c r="AG230" s="16">
        <f t="shared" si="63"/>
        <v>7.833333333333333</v>
      </c>
      <c r="AH230" s="166">
        <v>4.5</v>
      </c>
      <c r="AI230" s="166">
        <v>9.5</v>
      </c>
      <c r="AJ230" s="16">
        <f t="shared" si="64"/>
        <v>6.166666666666667</v>
      </c>
      <c r="AK230" s="166">
        <v>10</v>
      </c>
      <c r="AL230" s="166">
        <v>11</v>
      </c>
      <c r="AM230" s="16">
        <f t="shared" si="65"/>
        <v>10.333333333333334</v>
      </c>
      <c r="AN230" s="166">
        <v>7</v>
      </c>
      <c r="AO230" s="16">
        <f t="shared" si="66"/>
        <v>7</v>
      </c>
      <c r="AP230" s="166">
        <v>10</v>
      </c>
      <c r="AQ230" s="16">
        <f t="shared" si="67"/>
        <v>10</v>
      </c>
      <c r="AR230" s="166">
        <v>4</v>
      </c>
      <c r="AS230" s="16">
        <f t="shared" si="68"/>
        <v>4</v>
      </c>
      <c r="AT230" s="166">
        <v>12.5</v>
      </c>
      <c r="AU230" s="16">
        <f t="shared" si="69"/>
        <v>12.5</v>
      </c>
      <c r="AV230" s="166">
        <v>12</v>
      </c>
      <c r="AW230" s="16">
        <f t="shared" si="70"/>
        <v>12</v>
      </c>
      <c r="AX230" s="166">
        <v>7.5</v>
      </c>
      <c r="AY230" s="133">
        <f t="shared" si="71"/>
        <v>7.5</v>
      </c>
    </row>
    <row r="231" spans="1:51" ht="18" customHeight="1">
      <c r="A231" s="303"/>
      <c r="B231" s="149">
        <v>216</v>
      </c>
      <c r="C231" s="234" t="s">
        <v>1124</v>
      </c>
      <c r="D231" s="234" t="s">
        <v>1125</v>
      </c>
      <c r="E231" s="234" t="s">
        <v>245</v>
      </c>
      <c r="F231" s="234" t="s">
        <v>1126</v>
      </c>
      <c r="G231" s="234" t="s">
        <v>23</v>
      </c>
      <c r="H231" s="240" t="s">
        <v>511</v>
      </c>
      <c r="I231" s="14">
        <v>7.5</v>
      </c>
      <c r="J231" s="14">
        <v>9.5</v>
      </c>
      <c r="K231" s="16">
        <f t="shared" si="54"/>
        <v>8.1666666666666661</v>
      </c>
      <c r="L231" s="166">
        <v>9</v>
      </c>
      <c r="M231" s="166">
        <v>11.5</v>
      </c>
      <c r="N231" s="16">
        <f t="shared" si="55"/>
        <v>9.8333333333333339</v>
      </c>
      <c r="O231" s="166">
        <v>13</v>
      </c>
      <c r="P231" s="166">
        <v>13</v>
      </c>
      <c r="Q231" s="16">
        <f t="shared" si="56"/>
        <v>13</v>
      </c>
      <c r="R231" s="166">
        <v>13.5</v>
      </c>
      <c r="S231" s="16">
        <f t="shared" si="57"/>
        <v>13.5</v>
      </c>
      <c r="T231" s="166">
        <v>9</v>
      </c>
      <c r="U231" s="16">
        <f t="shared" si="58"/>
        <v>9</v>
      </c>
      <c r="V231" s="166">
        <v>6</v>
      </c>
      <c r="W231" s="16">
        <f t="shared" si="59"/>
        <v>6</v>
      </c>
      <c r="X231" s="166">
        <v>3</v>
      </c>
      <c r="Y231" s="16">
        <f t="shared" si="60"/>
        <v>3</v>
      </c>
      <c r="Z231" s="166">
        <v>11.5</v>
      </c>
      <c r="AA231" s="16">
        <f t="shared" si="61"/>
        <v>11.5</v>
      </c>
      <c r="AB231" s="166">
        <v>12.5</v>
      </c>
      <c r="AC231" s="16">
        <f t="shared" si="62"/>
        <v>12.5</v>
      </c>
      <c r="AD231" s="132"/>
      <c r="AE231" s="166">
        <v>11</v>
      </c>
      <c r="AF231" s="166">
        <v>11</v>
      </c>
      <c r="AG231" s="16">
        <f t="shared" si="63"/>
        <v>11</v>
      </c>
      <c r="AH231" s="166">
        <v>4</v>
      </c>
      <c r="AI231" s="166">
        <v>12.5</v>
      </c>
      <c r="AJ231" s="16">
        <f t="shared" si="64"/>
        <v>6.833333333333333</v>
      </c>
      <c r="AK231" s="166">
        <v>10</v>
      </c>
      <c r="AL231" s="166">
        <v>11</v>
      </c>
      <c r="AM231" s="16">
        <f t="shared" si="65"/>
        <v>10.333333333333334</v>
      </c>
      <c r="AN231" s="166">
        <v>4</v>
      </c>
      <c r="AO231" s="16">
        <f t="shared" si="66"/>
        <v>4</v>
      </c>
      <c r="AP231" s="166">
        <v>9.5</v>
      </c>
      <c r="AQ231" s="16">
        <f t="shared" si="67"/>
        <v>9.5</v>
      </c>
      <c r="AR231" s="166">
        <v>5</v>
      </c>
      <c r="AS231" s="16">
        <f t="shared" si="68"/>
        <v>5</v>
      </c>
      <c r="AT231" s="166">
        <v>8.5</v>
      </c>
      <c r="AU231" s="16">
        <f t="shared" si="69"/>
        <v>8.5</v>
      </c>
      <c r="AV231" s="166">
        <v>13.5</v>
      </c>
      <c r="AW231" s="16">
        <f t="shared" si="70"/>
        <v>13.5</v>
      </c>
      <c r="AX231" s="166">
        <v>7.5</v>
      </c>
      <c r="AY231" s="133">
        <f t="shared" si="71"/>
        <v>7.5</v>
      </c>
    </row>
    <row r="232" spans="1:51" ht="18" customHeight="1">
      <c r="A232" s="303"/>
      <c r="B232" s="149">
        <v>217</v>
      </c>
      <c r="C232" s="234" t="s">
        <v>1127</v>
      </c>
      <c r="D232" s="234" t="s">
        <v>1128</v>
      </c>
      <c r="E232" s="234" t="s">
        <v>1129</v>
      </c>
      <c r="F232" s="234" t="s">
        <v>1130</v>
      </c>
      <c r="G232" s="234" t="s">
        <v>244</v>
      </c>
      <c r="H232" s="240" t="s">
        <v>511</v>
      </c>
      <c r="I232" s="14">
        <v>12</v>
      </c>
      <c r="J232" s="14">
        <v>14.5</v>
      </c>
      <c r="K232" s="16">
        <f t="shared" si="54"/>
        <v>12.833333333333334</v>
      </c>
      <c r="L232" s="166">
        <v>13</v>
      </c>
      <c r="M232" s="166">
        <v>14</v>
      </c>
      <c r="N232" s="16">
        <f t="shared" si="55"/>
        <v>13.333333333333334</v>
      </c>
      <c r="O232" s="166">
        <v>12.5</v>
      </c>
      <c r="P232" s="166">
        <v>13.5</v>
      </c>
      <c r="Q232" s="16">
        <f t="shared" si="56"/>
        <v>12.833333333333334</v>
      </c>
      <c r="R232" s="166">
        <v>8.5</v>
      </c>
      <c r="S232" s="16">
        <f t="shared" si="57"/>
        <v>8.5</v>
      </c>
      <c r="T232" s="166">
        <v>6.5</v>
      </c>
      <c r="U232" s="16">
        <f t="shared" si="58"/>
        <v>6.5</v>
      </c>
      <c r="V232" s="166">
        <v>13.5</v>
      </c>
      <c r="W232" s="16">
        <f t="shared" si="59"/>
        <v>13.5</v>
      </c>
      <c r="X232" s="166">
        <v>12</v>
      </c>
      <c r="Y232" s="16">
        <f t="shared" si="60"/>
        <v>12</v>
      </c>
      <c r="Z232" s="166">
        <v>12.5</v>
      </c>
      <c r="AA232" s="16">
        <f t="shared" si="61"/>
        <v>12.5</v>
      </c>
      <c r="AB232" s="166">
        <v>10</v>
      </c>
      <c r="AC232" s="16">
        <f t="shared" si="62"/>
        <v>10</v>
      </c>
      <c r="AD232" s="132"/>
      <c r="AE232" s="166">
        <v>11.5</v>
      </c>
      <c r="AF232" s="166">
        <v>11.5</v>
      </c>
      <c r="AG232" s="16">
        <f t="shared" si="63"/>
        <v>11.5</v>
      </c>
      <c r="AH232" s="166">
        <v>11.5</v>
      </c>
      <c r="AI232" s="166">
        <v>13.5</v>
      </c>
      <c r="AJ232" s="16">
        <f t="shared" si="64"/>
        <v>12.166666666666666</v>
      </c>
      <c r="AK232" s="166">
        <v>12</v>
      </c>
      <c r="AL232" s="166">
        <v>13</v>
      </c>
      <c r="AM232" s="16">
        <f t="shared" si="65"/>
        <v>12.333333333333334</v>
      </c>
      <c r="AN232" s="166">
        <v>4.5</v>
      </c>
      <c r="AO232" s="16">
        <f t="shared" si="66"/>
        <v>4.5</v>
      </c>
      <c r="AP232" s="166">
        <v>12.5</v>
      </c>
      <c r="AQ232" s="16">
        <f t="shared" si="67"/>
        <v>12.5</v>
      </c>
      <c r="AR232" s="166">
        <v>6.5</v>
      </c>
      <c r="AS232" s="16">
        <f t="shared" si="68"/>
        <v>6.5</v>
      </c>
      <c r="AT232" s="166">
        <v>11.5</v>
      </c>
      <c r="AU232" s="16">
        <f t="shared" si="69"/>
        <v>11.5</v>
      </c>
      <c r="AV232" s="166">
        <v>12.5</v>
      </c>
      <c r="AW232" s="16">
        <f t="shared" si="70"/>
        <v>12.5</v>
      </c>
      <c r="AX232" s="166">
        <v>11</v>
      </c>
      <c r="AY232" s="133">
        <f t="shared" si="71"/>
        <v>11</v>
      </c>
    </row>
    <row r="233" spans="1:51" ht="18" customHeight="1">
      <c r="A233" s="303"/>
      <c r="B233" s="149">
        <v>218</v>
      </c>
      <c r="C233" s="234" t="s">
        <v>1131</v>
      </c>
      <c r="D233" s="234" t="s">
        <v>1132</v>
      </c>
      <c r="E233" s="234" t="s">
        <v>566</v>
      </c>
      <c r="F233" s="234" t="s">
        <v>293</v>
      </c>
      <c r="G233" s="234" t="s">
        <v>5</v>
      </c>
      <c r="H233" s="240" t="s">
        <v>511</v>
      </c>
      <c r="I233" s="14">
        <v>11</v>
      </c>
      <c r="J233" s="14">
        <v>9.5</v>
      </c>
      <c r="K233" s="16">
        <f t="shared" si="54"/>
        <v>10.5</v>
      </c>
      <c r="L233" s="166">
        <v>17</v>
      </c>
      <c r="M233" s="166">
        <v>14</v>
      </c>
      <c r="N233" s="16">
        <f t="shared" si="55"/>
        <v>16</v>
      </c>
      <c r="O233" s="166">
        <v>16</v>
      </c>
      <c r="P233" s="166">
        <v>15</v>
      </c>
      <c r="Q233" s="16">
        <f t="shared" si="56"/>
        <v>15.666666666666666</v>
      </c>
      <c r="R233" s="166">
        <v>14</v>
      </c>
      <c r="S233" s="16">
        <f t="shared" si="57"/>
        <v>14</v>
      </c>
      <c r="T233" s="166">
        <v>14</v>
      </c>
      <c r="U233" s="16">
        <f t="shared" si="58"/>
        <v>14</v>
      </c>
      <c r="V233" s="166">
        <v>14</v>
      </c>
      <c r="W233" s="16">
        <f t="shared" si="59"/>
        <v>14</v>
      </c>
      <c r="X233" s="166">
        <v>9</v>
      </c>
      <c r="Y233" s="16">
        <f t="shared" si="60"/>
        <v>9</v>
      </c>
      <c r="Z233" s="166">
        <v>18</v>
      </c>
      <c r="AA233" s="16">
        <f t="shared" si="61"/>
        <v>18</v>
      </c>
      <c r="AB233" s="166">
        <v>8.5</v>
      </c>
      <c r="AC233" s="16">
        <f t="shared" si="62"/>
        <v>8.5</v>
      </c>
      <c r="AD233" s="132"/>
      <c r="AE233" s="166">
        <v>13.5</v>
      </c>
      <c r="AF233" s="166">
        <v>10.5</v>
      </c>
      <c r="AG233" s="16">
        <f t="shared" si="63"/>
        <v>12.5</v>
      </c>
      <c r="AH233" s="166">
        <v>16.5</v>
      </c>
      <c r="AI233" s="166">
        <v>13.5</v>
      </c>
      <c r="AJ233" s="16">
        <f t="shared" si="64"/>
        <v>15.5</v>
      </c>
      <c r="AK233" s="166">
        <v>12</v>
      </c>
      <c r="AL233" s="166">
        <v>13</v>
      </c>
      <c r="AM233" s="16">
        <f t="shared" si="65"/>
        <v>12.333333333333334</v>
      </c>
      <c r="AN233" s="166">
        <v>8</v>
      </c>
      <c r="AO233" s="16">
        <f t="shared" si="66"/>
        <v>8</v>
      </c>
      <c r="AP233" s="166">
        <v>8.5</v>
      </c>
      <c r="AQ233" s="16">
        <f t="shared" si="67"/>
        <v>8.5</v>
      </c>
      <c r="AR233" s="166">
        <v>11</v>
      </c>
      <c r="AS233" s="16">
        <f t="shared" si="68"/>
        <v>11</v>
      </c>
      <c r="AT233" s="166">
        <v>13.5</v>
      </c>
      <c r="AU233" s="16">
        <f t="shared" si="69"/>
        <v>13.5</v>
      </c>
      <c r="AV233" s="166">
        <v>17</v>
      </c>
      <c r="AW233" s="16">
        <f t="shared" si="70"/>
        <v>17</v>
      </c>
      <c r="AX233" s="166">
        <v>14</v>
      </c>
      <c r="AY233" s="133">
        <f t="shared" si="71"/>
        <v>14</v>
      </c>
    </row>
    <row r="234" spans="1:51" ht="18" customHeight="1">
      <c r="A234" s="303"/>
      <c r="B234" s="149">
        <v>219</v>
      </c>
      <c r="C234" s="234" t="s">
        <v>1133</v>
      </c>
      <c r="D234" s="234" t="s">
        <v>1134</v>
      </c>
      <c r="E234" s="234" t="s">
        <v>24</v>
      </c>
      <c r="F234" s="234" t="s">
        <v>1135</v>
      </c>
      <c r="G234" s="234" t="s">
        <v>5</v>
      </c>
      <c r="H234" s="240" t="s">
        <v>511</v>
      </c>
      <c r="I234" s="14">
        <v>5</v>
      </c>
      <c r="J234" s="14">
        <v>11.5</v>
      </c>
      <c r="K234" s="16">
        <f t="shared" si="54"/>
        <v>7.166666666666667</v>
      </c>
      <c r="L234" s="166">
        <v>5</v>
      </c>
      <c r="M234" s="166">
        <v>12</v>
      </c>
      <c r="N234" s="16">
        <f t="shared" si="55"/>
        <v>7.333333333333333</v>
      </c>
      <c r="O234" s="166">
        <v>9</v>
      </c>
      <c r="P234" s="166">
        <v>10.5</v>
      </c>
      <c r="Q234" s="16">
        <f t="shared" si="56"/>
        <v>9.5</v>
      </c>
      <c r="R234" s="166">
        <v>7.5</v>
      </c>
      <c r="S234" s="16">
        <f t="shared" si="57"/>
        <v>7.5</v>
      </c>
      <c r="T234" s="166">
        <v>7</v>
      </c>
      <c r="U234" s="16">
        <f t="shared" si="58"/>
        <v>7</v>
      </c>
      <c r="V234" s="166">
        <v>4</v>
      </c>
      <c r="W234" s="16">
        <f t="shared" si="59"/>
        <v>4</v>
      </c>
      <c r="X234" s="166">
        <v>4</v>
      </c>
      <c r="Y234" s="16">
        <f t="shared" si="60"/>
        <v>4</v>
      </c>
      <c r="Z234" s="166">
        <v>10.5</v>
      </c>
      <c r="AA234" s="16">
        <f t="shared" si="61"/>
        <v>10.5</v>
      </c>
      <c r="AB234" s="166">
        <v>6.5</v>
      </c>
      <c r="AC234" s="16">
        <f t="shared" si="62"/>
        <v>6.5</v>
      </c>
      <c r="AD234" s="132"/>
      <c r="AE234" s="166">
        <v>5</v>
      </c>
      <c r="AF234" s="166">
        <v>11</v>
      </c>
      <c r="AG234" s="16">
        <f t="shared" si="63"/>
        <v>7</v>
      </c>
      <c r="AH234" s="166">
        <v>15</v>
      </c>
      <c r="AI234" s="166">
        <v>13</v>
      </c>
      <c r="AJ234" s="16">
        <f t="shared" si="64"/>
        <v>14.333333333333334</v>
      </c>
      <c r="AK234" s="166">
        <v>11</v>
      </c>
      <c r="AL234" s="166">
        <v>10</v>
      </c>
      <c r="AM234" s="16">
        <f t="shared" si="65"/>
        <v>10.666666666666666</v>
      </c>
      <c r="AN234" s="166">
        <v>4</v>
      </c>
      <c r="AO234" s="16">
        <f t="shared" si="66"/>
        <v>4</v>
      </c>
      <c r="AP234" s="166">
        <v>3.5</v>
      </c>
      <c r="AQ234" s="16">
        <f t="shared" si="67"/>
        <v>3.5</v>
      </c>
      <c r="AR234" s="166">
        <v>2</v>
      </c>
      <c r="AS234" s="16">
        <f t="shared" si="68"/>
        <v>2</v>
      </c>
      <c r="AT234" s="166">
        <v>5</v>
      </c>
      <c r="AU234" s="16">
        <f t="shared" si="69"/>
        <v>5</v>
      </c>
      <c r="AV234" s="166">
        <v>2</v>
      </c>
      <c r="AW234" s="16">
        <f t="shared" si="70"/>
        <v>2</v>
      </c>
      <c r="AX234" s="166">
        <v>5</v>
      </c>
      <c r="AY234" s="133">
        <f t="shared" si="71"/>
        <v>5</v>
      </c>
    </row>
    <row r="235" spans="1:51" ht="18" customHeight="1">
      <c r="A235" s="303"/>
      <c r="B235" s="149">
        <v>220</v>
      </c>
      <c r="C235" s="234" t="s">
        <v>448</v>
      </c>
      <c r="D235" s="234" t="s">
        <v>449</v>
      </c>
      <c r="E235" s="234" t="s">
        <v>450</v>
      </c>
      <c r="F235" s="234" t="s">
        <v>324</v>
      </c>
      <c r="G235" s="234" t="s">
        <v>5</v>
      </c>
      <c r="H235" s="240" t="s">
        <v>511</v>
      </c>
      <c r="I235" s="14">
        <v>10.67</v>
      </c>
      <c r="J235" s="14">
        <v>10.67</v>
      </c>
      <c r="K235" s="16">
        <f t="shared" si="54"/>
        <v>10.67</v>
      </c>
      <c r="L235" s="166">
        <v>10.17</v>
      </c>
      <c r="M235" s="166">
        <v>10.17</v>
      </c>
      <c r="N235" s="16">
        <f t="shared" si="55"/>
        <v>10.17</v>
      </c>
      <c r="O235" s="166">
        <v>7.75</v>
      </c>
      <c r="P235" s="166">
        <v>11.5</v>
      </c>
      <c r="Q235" s="16">
        <f t="shared" si="56"/>
        <v>9</v>
      </c>
      <c r="R235" s="166">
        <v>12</v>
      </c>
      <c r="S235" s="16">
        <f t="shared" si="57"/>
        <v>12</v>
      </c>
      <c r="T235" s="166">
        <v>10</v>
      </c>
      <c r="U235" s="16">
        <f t="shared" si="58"/>
        <v>10</v>
      </c>
      <c r="V235" s="166">
        <v>5.5</v>
      </c>
      <c r="W235" s="16">
        <f t="shared" si="59"/>
        <v>5.5</v>
      </c>
      <c r="X235" s="166">
        <v>5</v>
      </c>
      <c r="Y235" s="16">
        <f t="shared" si="60"/>
        <v>5</v>
      </c>
      <c r="Z235" s="166">
        <v>10.5</v>
      </c>
      <c r="AA235" s="16">
        <f t="shared" si="61"/>
        <v>10.5</v>
      </c>
      <c r="AB235" s="166">
        <v>8</v>
      </c>
      <c r="AC235" s="16">
        <f t="shared" si="62"/>
        <v>8</v>
      </c>
      <c r="AD235" s="132"/>
      <c r="AE235" s="166">
        <v>12.17</v>
      </c>
      <c r="AF235" s="166">
        <v>12.17</v>
      </c>
      <c r="AG235" s="16">
        <f t="shared" si="63"/>
        <v>12.17</v>
      </c>
      <c r="AH235" s="166">
        <v>6.67</v>
      </c>
      <c r="AI235" s="166">
        <v>6.67</v>
      </c>
      <c r="AJ235" s="16">
        <f t="shared" si="64"/>
        <v>6.669999999999999</v>
      </c>
      <c r="AK235" s="166">
        <v>15.17</v>
      </c>
      <c r="AL235" s="166">
        <v>15.17</v>
      </c>
      <c r="AM235" s="16">
        <f t="shared" si="65"/>
        <v>15.17</v>
      </c>
      <c r="AN235" s="166">
        <v>10</v>
      </c>
      <c r="AO235" s="16">
        <f t="shared" si="66"/>
        <v>10</v>
      </c>
      <c r="AP235" s="166">
        <v>10</v>
      </c>
      <c r="AQ235" s="16">
        <f t="shared" si="67"/>
        <v>10</v>
      </c>
      <c r="AR235" s="166">
        <v>13</v>
      </c>
      <c r="AS235" s="16">
        <f t="shared" si="68"/>
        <v>13</v>
      </c>
      <c r="AT235" s="166">
        <v>10</v>
      </c>
      <c r="AU235" s="16">
        <f t="shared" si="69"/>
        <v>10</v>
      </c>
      <c r="AV235" s="166">
        <v>2</v>
      </c>
      <c r="AW235" s="16">
        <f t="shared" si="70"/>
        <v>2</v>
      </c>
      <c r="AX235" s="166">
        <v>7.5</v>
      </c>
      <c r="AY235" s="133">
        <f t="shared" si="71"/>
        <v>7.5</v>
      </c>
    </row>
    <row r="236" spans="1:51" ht="18" customHeight="1">
      <c r="A236" s="303"/>
      <c r="B236" s="149">
        <v>221</v>
      </c>
      <c r="C236" s="234" t="s">
        <v>1136</v>
      </c>
      <c r="D236" s="234" t="s">
        <v>1137</v>
      </c>
      <c r="E236" s="234" t="s">
        <v>10</v>
      </c>
      <c r="F236" s="234" t="s">
        <v>799</v>
      </c>
      <c r="G236" s="234" t="s">
        <v>45</v>
      </c>
      <c r="H236" s="240" t="s">
        <v>511</v>
      </c>
      <c r="I236" s="14">
        <v>8</v>
      </c>
      <c r="J236" s="14">
        <v>13</v>
      </c>
      <c r="K236" s="16">
        <f t="shared" si="54"/>
        <v>9.6666666666666661</v>
      </c>
      <c r="L236" s="166">
        <v>11.5</v>
      </c>
      <c r="M236" s="166">
        <v>14</v>
      </c>
      <c r="N236" s="16">
        <f t="shared" si="55"/>
        <v>12.333333333333334</v>
      </c>
      <c r="O236" s="166">
        <v>1</v>
      </c>
      <c r="P236" s="166">
        <v>10</v>
      </c>
      <c r="Q236" s="16">
        <f t="shared" si="56"/>
        <v>4</v>
      </c>
      <c r="R236" s="166">
        <v>10</v>
      </c>
      <c r="S236" s="16">
        <f t="shared" si="57"/>
        <v>10</v>
      </c>
      <c r="T236" s="166">
        <v>12</v>
      </c>
      <c r="U236" s="16">
        <f t="shared" si="58"/>
        <v>12</v>
      </c>
      <c r="V236" s="166">
        <v>14</v>
      </c>
      <c r="W236" s="16">
        <f t="shared" si="59"/>
        <v>14</v>
      </c>
      <c r="X236" s="166">
        <v>11</v>
      </c>
      <c r="Y236" s="16">
        <f t="shared" si="60"/>
        <v>11</v>
      </c>
      <c r="Z236" s="166">
        <v>11.5</v>
      </c>
      <c r="AA236" s="16">
        <f t="shared" si="61"/>
        <v>11.5</v>
      </c>
      <c r="AB236" s="166">
        <v>11</v>
      </c>
      <c r="AC236" s="16">
        <f t="shared" si="62"/>
        <v>11</v>
      </c>
      <c r="AD236" s="132"/>
      <c r="AE236" s="166">
        <v>8</v>
      </c>
      <c r="AF236" s="166">
        <v>11</v>
      </c>
      <c r="AG236" s="16">
        <f t="shared" si="63"/>
        <v>9</v>
      </c>
      <c r="AH236" s="166">
        <v>7</v>
      </c>
      <c r="AI236" s="166">
        <v>14.5</v>
      </c>
      <c r="AJ236" s="16">
        <f t="shared" si="64"/>
        <v>9.5</v>
      </c>
      <c r="AK236" s="166">
        <v>10</v>
      </c>
      <c r="AL236" s="166">
        <v>12.5</v>
      </c>
      <c r="AM236" s="16">
        <f t="shared" si="65"/>
        <v>10.833333333333334</v>
      </c>
      <c r="AN236" s="166">
        <v>6.5</v>
      </c>
      <c r="AO236" s="16">
        <f t="shared" si="66"/>
        <v>6.5</v>
      </c>
      <c r="AP236" s="166">
        <v>4.5</v>
      </c>
      <c r="AQ236" s="16">
        <f t="shared" si="67"/>
        <v>4.5</v>
      </c>
      <c r="AR236" s="166">
        <v>8.5</v>
      </c>
      <c r="AS236" s="16">
        <f t="shared" si="68"/>
        <v>8.5</v>
      </c>
      <c r="AT236" s="166">
        <v>13.5</v>
      </c>
      <c r="AU236" s="16">
        <f t="shared" si="69"/>
        <v>13.5</v>
      </c>
      <c r="AV236" s="166">
        <v>8.5</v>
      </c>
      <c r="AW236" s="16">
        <f t="shared" si="70"/>
        <v>8.5</v>
      </c>
      <c r="AX236" s="166">
        <v>7</v>
      </c>
      <c r="AY236" s="133">
        <f t="shared" si="71"/>
        <v>7</v>
      </c>
    </row>
    <row r="237" spans="1:51" ht="18" customHeight="1">
      <c r="A237" s="303"/>
      <c r="B237" s="149">
        <v>222</v>
      </c>
      <c r="C237" s="234" t="s">
        <v>1138</v>
      </c>
      <c r="D237" s="234" t="s">
        <v>1139</v>
      </c>
      <c r="E237" s="234" t="s">
        <v>12</v>
      </c>
      <c r="F237" s="234" t="s">
        <v>1140</v>
      </c>
      <c r="G237" s="234" t="s">
        <v>1141</v>
      </c>
      <c r="H237" s="240" t="s">
        <v>511</v>
      </c>
      <c r="I237" s="14">
        <v>6.5</v>
      </c>
      <c r="J237" s="14">
        <v>11.5</v>
      </c>
      <c r="K237" s="16">
        <f t="shared" si="54"/>
        <v>8.1666666666666661</v>
      </c>
      <c r="L237" s="166">
        <v>8.5</v>
      </c>
      <c r="M237" s="166">
        <v>13.5</v>
      </c>
      <c r="N237" s="16">
        <f t="shared" si="55"/>
        <v>10.166666666666666</v>
      </c>
      <c r="O237" s="166">
        <v>4.5</v>
      </c>
      <c r="P237" s="166">
        <v>12.5</v>
      </c>
      <c r="Q237" s="16">
        <f t="shared" si="56"/>
        <v>7.166666666666667</v>
      </c>
      <c r="R237" s="166">
        <v>4</v>
      </c>
      <c r="S237" s="16">
        <f t="shared" si="57"/>
        <v>4</v>
      </c>
      <c r="T237" s="166">
        <v>10</v>
      </c>
      <c r="U237" s="16">
        <f t="shared" si="58"/>
        <v>10</v>
      </c>
      <c r="V237" s="166">
        <v>15.5</v>
      </c>
      <c r="W237" s="16">
        <f t="shared" si="59"/>
        <v>15.5</v>
      </c>
      <c r="X237" s="166">
        <v>3.5</v>
      </c>
      <c r="Y237" s="16">
        <f t="shared" si="60"/>
        <v>3.5</v>
      </c>
      <c r="Z237" s="166">
        <v>11</v>
      </c>
      <c r="AA237" s="16">
        <f t="shared" si="61"/>
        <v>11</v>
      </c>
      <c r="AB237" s="166">
        <v>10</v>
      </c>
      <c r="AC237" s="16">
        <f t="shared" si="62"/>
        <v>10</v>
      </c>
      <c r="AD237" s="132"/>
      <c r="AE237" s="166">
        <v>12.5</v>
      </c>
      <c r="AF237" s="166">
        <v>11.5</v>
      </c>
      <c r="AG237" s="16">
        <f t="shared" si="63"/>
        <v>12.166666666666666</v>
      </c>
      <c r="AH237" s="166">
        <v>6.5</v>
      </c>
      <c r="AI237" s="166">
        <v>13.5</v>
      </c>
      <c r="AJ237" s="16">
        <f t="shared" si="64"/>
        <v>8.8333333333333339</v>
      </c>
      <c r="AK237" s="166">
        <v>8.5</v>
      </c>
      <c r="AL237" s="166">
        <v>13.5</v>
      </c>
      <c r="AM237" s="16">
        <f t="shared" si="65"/>
        <v>10.166666666666666</v>
      </c>
      <c r="AN237" s="166">
        <v>4.5</v>
      </c>
      <c r="AO237" s="16">
        <f t="shared" si="66"/>
        <v>4.5</v>
      </c>
      <c r="AP237" s="166">
        <v>9</v>
      </c>
      <c r="AQ237" s="16">
        <f t="shared" si="67"/>
        <v>9</v>
      </c>
      <c r="AR237" s="166">
        <v>6.5</v>
      </c>
      <c r="AS237" s="16">
        <f t="shared" si="68"/>
        <v>6.5</v>
      </c>
      <c r="AT237" s="166">
        <v>8.5</v>
      </c>
      <c r="AU237" s="16">
        <f t="shared" si="69"/>
        <v>8.5</v>
      </c>
      <c r="AV237" s="166">
        <v>11</v>
      </c>
      <c r="AW237" s="16">
        <f t="shared" si="70"/>
        <v>11</v>
      </c>
      <c r="AX237" s="166">
        <v>12</v>
      </c>
      <c r="AY237" s="133">
        <f t="shared" si="71"/>
        <v>12</v>
      </c>
    </row>
    <row r="238" spans="1:51" ht="18" customHeight="1">
      <c r="A238" s="303"/>
      <c r="B238" s="149">
        <v>223</v>
      </c>
      <c r="C238" s="234" t="s">
        <v>1142</v>
      </c>
      <c r="D238" s="234" t="s">
        <v>1143</v>
      </c>
      <c r="E238" s="234" t="s">
        <v>1144</v>
      </c>
      <c r="F238" s="234" t="s">
        <v>1145</v>
      </c>
      <c r="G238" s="234" t="s">
        <v>244</v>
      </c>
      <c r="H238" s="240" t="s">
        <v>511</v>
      </c>
      <c r="I238" s="14">
        <v>10</v>
      </c>
      <c r="J238" s="14">
        <v>13.5</v>
      </c>
      <c r="K238" s="16">
        <f t="shared" si="54"/>
        <v>11.166666666666666</v>
      </c>
      <c r="L238" s="166">
        <v>17.5</v>
      </c>
      <c r="M238" s="166">
        <v>14</v>
      </c>
      <c r="N238" s="16">
        <f t="shared" si="55"/>
        <v>16.333333333333332</v>
      </c>
      <c r="O238" s="166">
        <v>1</v>
      </c>
      <c r="P238" s="166">
        <v>10</v>
      </c>
      <c r="Q238" s="16">
        <f t="shared" si="56"/>
        <v>4</v>
      </c>
      <c r="R238" s="166">
        <v>13</v>
      </c>
      <c r="S238" s="16">
        <f t="shared" si="57"/>
        <v>13</v>
      </c>
      <c r="T238" s="166">
        <v>10</v>
      </c>
      <c r="U238" s="16">
        <f t="shared" si="58"/>
        <v>10</v>
      </c>
      <c r="V238" s="166">
        <v>6.5</v>
      </c>
      <c r="W238" s="16">
        <f t="shared" si="59"/>
        <v>6.5</v>
      </c>
      <c r="X238" s="166">
        <v>7</v>
      </c>
      <c r="Y238" s="16">
        <f t="shared" si="60"/>
        <v>7</v>
      </c>
      <c r="Z238" s="166">
        <v>16.5</v>
      </c>
      <c r="AA238" s="16">
        <f t="shared" si="61"/>
        <v>16.5</v>
      </c>
      <c r="AB238" s="166">
        <v>11.5</v>
      </c>
      <c r="AC238" s="16">
        <f t="shared" si="62"/>
        <v>11.5</v>
      </c>
      <c r="AD238" s="132"/>
      <c r="AE238" s="166">
        <v>14</v>
      </c>
      <c r="AF238" s="166">
        <v>11</v>
      </c>
      <c r="AG238" s="16">
        <f t="shared" si="63"/>
        <v>13</v>
      </c>
      <c r="AH238" s="166">
        <v>11</v>
      </c>
      <c r="AI238" s="166">
        <v>12</v>
      </c>
      <c r="AJ238" s="16">
        <f t="shared" si="64"/>
        <v>11.333333333333334</v>
      </c>
      <c r="AK238" s="166">
        <v>12</v>
      </c>
      <c r="AL238" s="166">
        <v>13</v>
      </c>
      <c r="AM238" s="16">
        <f t="shared" si="65"/>
        <v>12.333333333333334</v>
      </c>
      <c r="AN238" s="166">
        <v>6.5</v>
      </c>
      <c r="AO238" s="16">
        <f t="shared" si="66"/>
        <v>6.5</v>
      </c>
      <c r="AP238" s="166">
        <v>12.5</v>
      </c>
      <c r="AQ238" s="16">
        <f t="shared" si="67"/>
        <v>12.5</v>
      </c>
      <c r="AR238" s="166">
        <v>10</v>
      </c>
      <c r="AS238" s="16">
        <f t="shared" si="68"/>
        <v>10</v>
      </c>
      <c r="AT238" s="166">
        <v>11</v>
      </c>
      <c r="AU238" s="16">
        <f t="shared" si="69"/>
        <v>11</v>
      </c>
      <c r="AV238" s="166">
        <v>13.5</v>
      </c>
      <c r="AW238" s="16">
        <f t="shared" si="70"/>
        <v>13.5</v>
      </c>
      <c r="AX238" s="166">
        <v>12.5</v>
      </c>
      <c r="AY238" s="133">
        <f t="shared" si="71"/>
        <v>12.5</v>
      </c>
    </row>
    <row r="239" spans="1:51" ht="18" customHeight="1">
      <c r="A239" s="303"/>
      <c r="B239" s="149">
        <v>224</v>
      </c>
      <c r="C239" s="234" t="s">
        <v>1146</v>
      </c>
      <c r="D239" s="234" t="s">
        <v>452</v>
      </c>
      <c r="E239" s="234" t="s">
        <v>1147</v>
      </c>
      <c r="F239" s="234" t="s">
        <v>1148</v>
      </c>
      <c r="G239" s="234" t="s">
        <v>32</v>
      </c>
      <c r="H239" s="240" t="s">
        <v>511</v>
      </c>
      <c r="I239" s="14">
        <v>10</v>
      </c>
      <c r="J239" s="14">
        <v>10</v>
      </c>
      <c r="K239" s="16">
        <f t="shared" si="54"/>
        <v>10</v>
      </c>
      <c r="L239" s="166">
        <v>8</v>
      </c>
      <c r="M239" s="166">
        <v>10</v>
      </c>
      <c r="N239" s="16">
        <f t="shared" si="55"/>
        <v>8.6666666666666661</v>
      </c>
      <c r="O239" s="166">
        <v>3.75</v>
      </c>
      <c r="P239" s="166">
        <v>12</v>
      </c>
      <c r="Q239" s="16">
        <f t="shared" si="56"/>
        <v>6.5</v>
      </c>
      <c r="R239" s="166">
        <v>12.5</v>
      </c>
      <c r="S239" s="16">
        <f t="shared" si="57"/>
        <v>12.5</v>
      </c>
      <c r="T239" s="166">
        <v>8</v>
      </c>
      <c r="U239" s="16">
        <f t="shared" si="58"/>
        <v>8</v>
      </c>
      <c r="V239" s="166">
        <v>6.5</v>
      </c>
      <c r="W239" s="16">
        <f t="shared" si="59"/>
        <v>6.5</v>
      </c>
      <c r="X239" s="166">
        <v>4</v>
      </c>
      <c r="Y239" s="16">
        <f t="shared" si="60"/>
        <v>4</v>
      </c>
      <c r="Z239" s="166">
        <v>11</v>
      </c>
      <c r="AA239" s="16">
        <f t="shared" si="61"/>
        <v>11</v>
      </c>
      <c r="AB239" s="166">
        <v>6.5</v>
      </c>
      <c r="AC239" s="16">
        <f t="shared" si="62"/>
        <v>6.5</v>
      </c>
      <c r="AD239" s="132"/>
      <c r="AE239" s="166">
        <v>4</v>
      </c>
      <c r="AF239" s="166">
        <v>10.5</v>
      </c>
      <c r="AG239" s="16">
        <f t="shared" si="63"/>
        <v>6.166666666666667</v>
      </c>
      <c r="AH239" s="166">
        <v>8</v>
      </c>
      <c r="AI239" s="166">
        <v>14</v>
      </c>
      <c r="AJ239" s="16">
        <f t="shared" si="64"/>
        <v>10</v>
      </c>
      <c r="AK239" s="166">
        <v>10.5</v>
      </c>
      <c r="AL239" s="166">
        <v>9.5</v>
      </c>
      <c r="AM239" s="16">
        <f t="shared" si="65"/>
        <v>10.166666666666666</v>
      </c>
      <c r="AN239" s="166">
        <v>6.5</v>
      </c>
      <c r="AO239" s="16">
        <f t="shared" si="66"/>
        <v>6.5</v>
      </c>
      <c r="AP239" s="166">
        <v>8.5</v>
      </c>
      <c r="AQ239" s="16">
        <f t="shared" si="67"/>
        <v>8.5</v>
      </c>
      <c r="AR239" s="166">
        <v>6</v>
      </c>
      <c r="AS239" s="16">
        <f t="shared" si="68"/>
        <v>6</v>
      </c>
      <c r="AT239" s="166">
        <v>11.5</v>
      </c>
      <c r="AU239" s="16">
        <f t="shared" si="69"/>
        <v>11.5</v>
      </c>
      <c r="AV239" s="166">
        <v>3</v>
      </c>
      <c r="AW239" s="16">
        <f t="shared" si="70"/>
        <v>3</v>
      </c>
      <c r="AX239" s="166">
        <v>3.5</v>
      </c>
      <c r="AY239" s="133">
        <f t="shared" si="71"/>
        <v>3.5</v>
      </c>
    </row>
    <row r="240" spans="1:51" ht="18" customHeight="1">
      <c r="A240" s="303"/>
      <c r="B240" s="149">
        <v>225</v>
      </c>
      <c r="C240" s="234" t="s">
        <v>1149</v>
      </c>
      <c r="D240" s="234" t="s">
        <v>66</v>
      </c>
      <c r="E240" s="234" t="s">
        <v>1150</v>
      </c>
      <c r="F240" s="234" t="s">
        <v>1151</v>
      </c>
      <c r="G240" s="234" t="s">
        <v>1141</v>
      </c>
      <c r="H240" s="240" t="s">
        <v>511</v>
      </c>
      <c r="I240" s="14">
        <v>7.5</v>
      </c>
      <c r="J240" s="14">
        <v>10.5</v>
      </c>
      <c r="K240" s="16">
        <f t="shared" si="54"/>
        <v>8.5</v>
      </c>
      <c r="L240" s="166">
        <v>2.5</v>
      </c>
      <c r="M240" s="166">
        <v>12.5</v>
      </c>
      <c r="N240" s="16">
        <f t="shared" si="55"/>
        <v>5.833333333333333</v>
      </c>
      <c r="O240" s="166">
        <v>8.25</v>
      </c>
      <c r="P240" s="166">
        <v>10.5</v>
      </c>
      <c r="Q240" s="16">
        <f t="shared" si="56"/>
        <v>9</v>
      </c>
      <c r="R240" s="166">
        <v>10</v>
      </c>
      <c r="S240" s="16">
        <f t="shared" si="57"/>
        <v>10</v>
      </c>
      <c r="T240" s="166">
        <v>3</v>
      </c>
      <c r="U240" s="16">
        <f t="shared" si="58"/>
        <v>3</v>
      </c>
      <c r="V240" s="166">
        <v>5</v>
      </c>
      <c r="W240" s="16">
        <f t="shared" si="59"/>
        <v>5</v>
      </c>
      <c r="X240" s="166">
        <v>3</v>
      </c>
      <c r="Y240" s="16">
        <f t="shared" si="60"/>
        <v>3</v>
      </c>
      <c r="Z240" s="166">
        <v>12.5</v>
      </c>
      <c r="AA240" s="16">
        <f t="shared" si="61"/>
        <v>12.5</v>
      </c>
      <c r="AB240" s="166">
        <v>6.5</v>
      </c>
      <c r="AC240" s="16">
        <f t="shared" si="62"/>
        <v>6.5</v>
      </c>
      <c r="AD240" s="132"/>
      <c r="AE240" s="166">
        <v>6</v>
      </c>
      <c r="AF240" s="166">
        <v>11</v>
      </c>
      <c r="AG240" s="16">
        <f t="shared" si="63"/>
        <v>7.666666666666667</v>
      </c>
      <c r="AH240" s="166">
        <v>4.5</v>
      </c>
      <c r="AI240" s="166">
        <v>12</v>
      </c>
      <c r="AJ240" s="16">
        <f t="shared" si="64"/>
        <v>7</v>
      </c>
      <c r="AK240" s="166">
        <v>8.5</v>
      </c>
      <c r="AL240" s="166">
        <v>13</v>
      </c>
      <c r="AM240" s="16">
        <f t="shared" si="65"/>
        <v>10</v>
      </c>
      <c r="AN240" s="166">
        <v>5.5</v>
      </c>
      <c r="AO240" s="16">
        <f t="shared" si="66"/>
        <v>5.5</v>
      </c>
      <c r="AP240" s="166">
        <v>8</v>
      </c>
      <c r="AQ240" s="16">
        <f t="shared" si="67"/>
        <v>8</v>
      </c>
      <c r="AR240" s="166">
        <v>12</v>
      </c>
      <c r="AS240" s="16">
        <f t="shared" si="68"/>
        <v>12</v>
      </c>
      <c r="AT240" s="166">
        <v>6.5</v>
      </c>
      <c r="AU240" s="16">
        <f t="shared" si="69"/>
        <v>6.5</v>
      </c>
      <c r="AV240" s="166">
        <v>3</v>
      </c>
      <c r="AW240" s="16">
        <f t="shared" si="70"/>
        <v>3</v>
      </c>
      <c r="AX240" s="166">
        <v>11</v>
      </c>
      <c r="AY240" s="133">
        <f t="shared" si="71"/>
        <v>11</v>
      </c>
    </row>
    <row r="241" spans="1:51" ht="18" customHeight="1">
      <c r="A241" s="303"/>
      <c r="B241" s="149">
        <v>226</v>
      </c>
      <c r="C241" s="234" t="s">
        <v>1152</v>
      </c>
      <c r="D241" s="234" t="s">
        <v>1153</v>
      </c>
      <c r="E241" s="234" t="s">
        <v>1154</v>
      </c>
      <c r="F241" s="234" t="s">
        <v>1155</v>
      </c>
      <c r="G241" s="234" t="s">
        <v>5</v>
      </c>
      <c r="H241" s="240" t="s">
        <v>511</v>
      </c>
      <c r="I241" s="14">
        <v>11</v>
      </c>
      <c r="J241" s="14">
        <v>12.5</v>
      </c>
      <c r="K241" s="16">
        <f t="shared" si="54"/>
        <v>11.5</v>
      </c>
      <c r="L241" s="166">
        <v>7</v>
      </c>
      <c r="M241" s="166">
        <v>13</v>
      </c>
      <c r="N241" s="16">
        <f t="shared" si="55"/>
        <v>9</v>
      </c>
      <c r="O241" s="166">
        <v>3</v>
      </c>
      <c r="P241" s="166">
        <v>11.5</v>
      </c>
      <c r="Q241" s="16">
        <f t="shared" si="56"/>
        <v>5.833333333333333</v>
      </c>
      <c r="R241" s="166">
        <v>7.5</v>
      </c>
      <c r="S241" s="16">
        <f t="shared" si="57"/>
        <v>7.5</v>
      </c>
      <c r="T241" s="166">
        <v>5</v>
      </c>
      <c r="U241" s="16">
        <f t="shared" si="58"/>
        <v>5</v>
      </c>
      <c r="V241" s="166">
        <v>7</v>
      </c>
      <c r="W241" s="16">
        <f t="shared" si="59"/>
        <v>7</v>
      </c>
      <c r="X241" s="166" t="s">
        <v>1298</v>
      </c>
      <c r="Y241" s="16" t="str">
        <f t="shared" si="60"/>
        <v>ABS</v>
      </c>
      <c r="Z241" s="166">
        <v>7.5</v>
      </c>
      <c r="AA241" s="16">
        <f t="shared" si="61"/>
        <v>7.5</v>
      </c>
      <c r="AB241" s="166">
        <v>10.5</v>
      </c>
      <c r="AC241" s="16">
        <f t="shared" si="62"/>
        <v>10.5</v>
      </c>
      <c r="AD241" s="132"/>
      <c r="AE241" s="166">
        <v>4</v>
      </c>
      <c r="AF241" s="166">
        <v>11</v>
      </c>
      <c r="AG241" s="16">
        <f t="shared" si="63"/>
        <v>6.333333333333333</v>
      </c>
      <c r="AH241" s="166" t="s">
        <v>1298</v>
      </c>
      <c r="AI241" s="166">
        <v>11</v>
      </c>
      <c r="AJ241" s="16" t="e">
        <f t="shared" si="64"/>
        <v>#VALUE!</v>
      </c>
      <c r="AK241" s="166">
        <v>6</v>
      </c>
      <c r="AL241" s="166">
        <v>13.5</v>
      </c>
      <c r="AM241" s="16">
        <f t="shared" si="65"/>
        <v>8.5</v>
      </c>
      <c r="AN241" s="166">
        <v>5.5</v>
      </c>
      <c r="AO241" s="16">
        <f t="shared" si="66"/>
        <v>5.5</v>
      </c>
      <c r="AP241" s="166">
        <v>10</v>
      </c>
      <c r="AQ241" s="16">
        <f t="shared" si="67"/>
        <v>10</v>
      </c>
      <c r="AR241" s="166" t="s">
        <v>1298</v>
      </c>
      <c r="AS241" s="16" t="str">
        <f t="shared" si="68"/>
        <v>ABS</v>
      </c>
      <c r="AT241" s="166">
        <v>10</v>
      </c>
      <c r="AU241" s="16">
        <f t="shared" si="69"/>
        <v>10</v>
      </c>
      <c r="AV241" s="166">
        <v>2.5</v>
      </c>
      <c r="AW241" s="16">
        <f t="shared" si="70"/>
        <v>2.5</v>
      </c>
      <c r="AX241" s="166">
        <v>7.5</v>
      </c>
      <c r="AY241" s="133">
        <f t="shared" si="71"/>
        <v>7.5</v>
      </c>
    </row>
    <row r="242" spans="1:51" ht="18" customHeight="1">
      <c r="A242" s="303"/>
      <c r="B242" s="149">
        <v>227</v>
      </c>
      <c r="C242" s="234" t="s">
        <v>1156</v>
      </c>
      <c r="D242" s="234" t="s">
        <v>1157</v>
      </c>
      <c r="E242" s="234" t="s">
        <v>1158</v>
      </c>
      <c r="F242" s="234" t="s">
        <v>1159</v>
      </c>
      <c r="G242" s="234" t="s">
        <v>15</v>
      </c>
      <c r="H242" s="240" t="s">
        <v>511</v>
      </c>
      <c r="I242" s="14">
        <v>5.5</v>
      </c>
      <c r="J242" s="14">
        <v>12</v>
      </c>
      <c r="K242" s="16">
        <f t="shared" si="54"/>
        <v>7.666666666666667</v>
      </c>
      <c r="L242" s="166">
        <v>1</v>
      </c>
      <c r="M242" s="166">
        <v>12</v>
      </c>
      <c r="N242" s="16">
        <f t="shared" si="55"/>
        <v>4.666666666666667</v>
      </c>
      <c r="O242" s="166">
        <v>1.5</v>
      </c>
      <c r="P242" s="166">
        <v>13</v>
      </c>
      <c r="Q242" s="16">
        <f t="shared" si="56"/>
        <v>5.333333333333333</v>
      </c>
      <c r="R242" s="166">
        <v>6</v>
      </c>
      <c r="S242" s="16">
        <f t="shared" si="57"/>
        <v>6</v>
      </c>
      <c r="T242" s="166">
        <v>4</v>
      </c>
      <c r="U242" s="16">
        <f t="shared" si="58"/>
        <v>4</v>
      </c>
      <c r="V242" s="166">
        <v>5</v>
      </c>
      <c r="W242" s="16">
        <f t="shared" si="59"/>
        <v>5</v>
      </c>
      <c r="X242" s="166">
        <v>0</v>
      </c>
      <c r="Y242" s="16">
        <f t="shared" si="60"/>
        <v>0</v>
      </c>
      <c r="Z242" s="166">
        <v>6</v>
      </c>
      <c r="AA242" s="16">
        <f t="shared" si="61"/>
        <v>6</v>
      </c>
      <c r="AB242" s="166">
        <v>5.5</v>
      </c>
      <c r="AC242" s="16">
        <f t="shared" si="62"/>
        <v>5.5</v>
      </c>
      <c r="AD242" s="132"/>
      <c r="AE242" s="166">
        <v>7</v>
      </c>
      <c r="AF242" s="166">
        <v>11</v>
      </c>
      <c r="AG242" s="16">
        <f t="shared" si="63"/>
        <v>8.3333333333333339</v>
      </c>
      <c r="AH242" s="166">
        <v>9</v>
      </c>
      <c r="AI242" s="166">
        <v>14.5</v>
      </c>
      <c r="AJ242" s="16">
        <f t="shared" si="64"/>
        <v>10.833333333333334</v>
      </c>
      <c r="AK242" s="166">
        <v>10</v>
      </c>
      <c r="AL242" s="166">
        <v>10</v>
      </c>
      <c r="AM242" s="16">
        <f t="shared" si="65"/>
        <v>10</v>
      </c>
      <c r="AN242" s="166">
        <v>3.5</v>
      </c>
      <c r="AO242" s="16">
        <f t="shared" si="66"/>
        <v>3.5</v>
      </c>
      <c r="AP242" s="166">
        <v>5</v>
      </c>
      <c r="AQ242" s="16">
        <f t="shared" si="67"/>
        <v>5</v>
      </c>
      <c r="AR242" s="166">
        <v>4</v>
      </c>
      <c r="AS242" s="16">
        <f t="shared" si="68"/>
        <v>4</v>
      </c>
      <c r="AT242" s="166">
        <v>7.5</v>
      </c>
      <c r="AU242" s="16">
        <f t="shared" si="69"/>
        <v>7.5</v>
      </c>
      <c r="AV242" s="166">
        <v>8.5</v>
      </c>
      <c r="AW242" s="16">
        <f t="shared" si="70"/>
        <v>8.5</v>
      </c>
      <c r="AX242" s="166">
        <v>1.5</v>
      </c>
      <c r="AY242" s="133">
        <f t="shared" si="71"/>
        <v>1.5</v>
      </c>
    </row>
    <row r="243" spans="1:51" s="245" customFormat="1" ht="18" customHeight="1" thickBot="1">
      <c r="A243" s="304"/>
      <c r="B243" s="149">
        <v>228</v>
      </c>
      <c r="C243" s="243" t="s">
        <v>287</v>
      </c>
      <c r="D243" s="243" t="s">
        <v>288</v>
      </c>
      <c r="E243" s="243" t="s">
        <v>289</v>
      </c>
      <c r="F243" s="243" t="s">
        <v>499</v>
      </c>
      <c r="G243" s="243" t="s">
        <v>15</v>
      </c>
      <c r="H243" s="244" t="s">
        <v>511</v>
      </c>
      <c r="I243" s="14">
        <v>10</v>
      </c>
      <c r="J243" s="14">
        <v>10</v>
      </c>
      <c r="K243" s="16">
        <f t="shared" si="54"/>
        <v>10</v>
      </c>
      <c r="L243" s="166">
        <v>8.5</v>
      </c>
      <c r="M243" s="166">
        <v>14</v>
      </c>
      <c r="N243" s="16">
        <f t="shared" si="55"/>
        <v>10.333333333333334</v>
      </c>
      <c r="O243" s="166">
        <v>10.67</v>
      </c>
      <c r="P243" s="166">
        <v>10.67</v>
      </c>
      <c r="Q243" s="16">
        <f t="shared" si="56"/>
        <v>10.67</v>
      </c>
      <c r="R243" s="166">
        <v>10</v>
      </c>
      <c r="S243" s="16">
        <f t="shared" si="57"/>
        <v>10</v>
      </c>
      <c r="T243" s="166">
        <v>10</v>
      </c>
      <c r="U243" s="16">
        <f t="shared" si="58"/>
        <v>10</v>
      </c>
      <c r="V243" s="166">
        <v>14.5</v>
      </c>
      <c r="W243" s="16">
        <f t="shared" si="59"/>
        <v>14.5</v>
      </c>
      <c r="X243" s="166">
        <v>4</v>
      </c>
      <c r="Y243" s="16">
        <f t="shared" si="60"/>
        <v>4</v>
      </c>
      <c r="Z243" s="166">
        <v>7</v>
      </c>
      <c r="AA243" s="16">
        <f t="shared" si="61"/>
        <v>7</v>
      </c>
      <c r="AB243" s="166">
        <v>10</v>
      </c>
      <c r="AC243" s="16">
        <f t="shared" si="62"/>
        <v>10</v>
      </c>
      <c r="AD243" s="132"/>
      <c r="AE243" s="166">
        <v>10.17</v>
      </c>
      <c r="AF243" s="166">
        <v>10.17</v>
      </c>
      <c r="AG243" s="16">
        <f t="shared" si="63"/>
        <v>10.17</v>
      </c>
      <c r="AH243" s="166">
        <v>12.83</v>
      </c>
      <c r="AI243" s="166">
        <v>12.83</v>
      </c>
      <c r="AJ243" s="16">
        <f t="shared" si="64"/>
        <v>12.83</v>
      </c>
      <c r="AK243" s="166">
        <v>10</v>
      </c>
      <c r="AL243" s="166">
        <v>10</v>
      </c>
      <c r="AM243" s="16">
        <f t="shared" si="65"/>
        <v>10</v>
      </c>
      <c r="AN243" s="166">
        <v>8.5</v>
      </c>
      <c r="AO243" s="16">
        <f t="shared" si="66"/>
        <v>8.5</v>
      </c>
      <c r="AP243" s="166">
        <v>11</v>
      </c>
      <c r="AQ243" s="16">
        <f t="shared" si="67"/>
        <v>11</v>
      </c>
      <c r="AR243" s="166">
        <v>7</v>
      </c>
      <c r="AS243" s="16">
        <f t="shared" si="68"/>
        <v>7</v>
      </c>
      <c r="AT243" s="166">
        <v>11</v>
      </c>
      <c r="AU243" s="16">
        <f t="shared" si="69"/>
        <v>11</v>
      </c>
      <c r="AV243" s="166">
        <v>10</v>
      </c>
      <c r="AW243" s="16">
        <f t="shared" si="70"/>
        <v>10</v>
      </c>
      <c r="AX243" s="166">
        <v>10</v>
      </c>
      <c r="AY243" s="133">
        <f t="shared" si="71"/>
        <v>10</v>
      </c>
    </row>
    <row r="244" spans="1:51" ht="18" customHeight="1">
      <c r="A244" s="305" t="s">
        <v>521</v>
      </c>
      <c r="B244" s="149">
        <v>229</v>
      </c>
      <c r="C244" s="241" t="s">
        <v>1160</v>
      </c>
      <c r="D244" s="241" t="s">
        <v>1161</v>
      </c>
      <c r="E244" s="241" t="s">
        <v>1162</v>
      </c>
      <c r="F244" s="241" t="s">
        <v>1163</v>
      </c>
      <c r="G244" s="241" t="s">
        <v>68</v>
      </c>
      <c r="H244" s="242" t="s">
        <v>512</v>
      </c>
      <c r="I244" s="14">
        <v>7</v>
      </c>
      <c r="J244" s="14">
        <v>11</v>
      </c>
      <c r="K244" s="16">
        <f t="shared" si="54"/>
        <v>8.3333333333333339</v>
      </c>
      <c r="L244" s="166">
        <v>6</v>
      </c>
      <c r="M244" s="166">
        <v>10</v>
      </c>
      <c r="N244" s="16">
        <f t="shared" si="55"/>
        <v>7.333333333333333</v>
      </c>
      <c r="O244" s="166">
        <v>0.25</v>
      </c>
      <c r="P244" s="166">
        <v>11</v>
      </c>
      <c r="Q244" s="16">
        <f t="shared" si="56"/>
        <v>3.8333333333333335</v>
      </c>
      <c r="R244" s="166">
        <v>8</v>
      </c>
      <c r="S244" s="16">
        <f t="shared" si="57"/>
        <v>8</v>
      </c>
      <c r="T244" s="166">
        <v>4</v>
      </c>
      <c r="U244" s="16">
        <f t="shared" si="58"/>
        <v>4</v>
      </c>
      <c r="V244" s="166">
        <v>2</v>
      </c>
      <c r="W244" s="16">
        <f t="shared" si="59"/>
        <v>2</v>
      </c>
      <c r="X244" s="166">
        <v>0</v>
      </c>
      <c r="Y244" s="16">
        <f t="shared" si="60"/>
        <v>0</v>
      </c>
      <c r="Z244" s="166">
        <v>6.5</v>
      </c>
      <c r="AA244" s="16">
        <f t="shared" si="61"/>
        <v>6.5</v>
      </c>
      <c r="AB244" s="166">
        <v>3</v>
      </c>
      <c r="AC244" s="16">
        <f t="shared" si="62"/>
        <v>3</v>
      </c>
      <c r="AD244" s="132"/>
      <c r="AE244" s="166">
        <v>5.5</v>
      </c>
      <c r="AF244" s="166">
        <v>9</v>
      </c>
      <c r="AG244" s="16">
        <f t="shared" si="63"/>
        <v>6.666666666666667</v>
      </c>
      <c r="AH244" s="166">
        <v>10.5</v>
      </c>
      <c r="AI244" s="166">
        <v>12</v>
      </c>
      <c r="AJ244" s="16">
        <f t="shared" si="64"/>
        <v>11</v>
      </c>
      <c r="AK244" s="166">
        <v>10</v>
      </c>
      <c r="AL244" s="166">
        <v>12</v>
      </c>
      <c r="AM244" s="16">
        <f t="shared" si="65"/>
        <v>10.666666666666666</v>
      </c>
      <c r="AN244" s="166">
        <v>5</v>
      </c>
      <c r="AO244" s="16">
        <f t="shared" si="66"/>
        <v>5</v>
      </c>
      <c r="AP244" s="166">
        <v>4.5</v>
      </c>
      <c r="AQ244" s="16">
        <f t="shared" si="67"/>
        <v>4.5</v>
      </c>
      <c r="AR244" s="166">
        <v>7.5</v>
      </c>
      <c r="AS244" s="16">
        <f t="shared" si="68"/>
        <v>7.5</v>
      </c>
      <c r="AT244" s="166">
        <v>10</v>
      </c>
      <c r="AU244" s="16">
        <f t="shared" si="69"/>
        <v>10</v>
      </c>
      <c r="AV244" s="166">
        <v>5</v>
      </c>
      <c r="AW244" s="16">
        <f t="shared" si="70"/>
        <v>5</v>
      </c>
      <c r="AX244" s="166">
        <v>7.5</v>
      </c>
      <c r="AY244" s="133">
        <f t="shared" si="71"/>
        <v>7.5</v>
      </c>
    </row>
    <row r="245" spans="1:51" ht="18" customHeight="1">
      <c r="A245" s="306"/>
      <c r="B245" s="149">
        <v>230</v>
      </c>
      <c r="C245" s="234" t="s">
        <v>1164</v>
      </c>
      <c r="D245" s="234" t="s">
        <v>1165</v>
      </c>
      <c r="E245" s="234" t="s">
        <v>1166</v>
      </c>
      <c r="F245" s="234" t="s">
        <v>1167</v>
      </c>
      <c r="G245" s="234" t="s">
        <v>5</v>
      </c>
      <c r="H245" s="240" t="s">
        <v>512</v>
      </c>
      <c r="I245" s="14">
        <v>10</v>
      </c>
      <c r="J245" s="14">
        <v>11.5</v>
      </c>
      <c r="K245" s="16">
        <f t="shared" si="54"/>
        <v>10.5</v>
      </c>
      <c r="L245" s="166">
        <v>8</v>
      </c>
      <c r="M245" s="166">
        <v>13</v>
      </c>
      <c r="N245" s="16">
        <f t="shared" si="55"/>
        <v>9.6666666666666661</v>
      </c>
      <c r="O245" s="166">
        <v>10.5</v>
      </c>
      <c r="P245" s="166">
        <v>11</v>
      </c>
      <c r="Q245" s="16">
        <f t="shared" si="56"/>
        <v>10.666666666666666</v>
      </c>
      <c r="R245" s="166">
        <v>9.5</v>
      </c>
      <c r="S245" s="16">
        <f t="shared" si="57"/>
        <v>9.5</v>
      </c>
      <c r="T245" s="166">
        <v>7.5</v>
      </c>
      <c r="U245" s="16">
        <f t="shared" si="58"/>
        <v>7.5</v>
      </c>
      <c r="V245" s="166">
        <v>10</v>
      </c>
      <c r="W245" s="16">
        <f t="shared" si="59"/>
        <v>10</v>
      </c>
      <c r="X245" s="166">
        <v>4</v>
      </c>
      <c r="Y245" s="16">
        <f t="shared" si="60"/>
        <v>4</v>
      </c>
      <c r="Z245" s="166">
        <v>11.5</v>
      </c>
      <c r="AA245" s="16">
        <f t="shared" si="61"/>
        <v>11.5</v>
      </c>
      <c r="AB245" s="166">
        <v>6.5</v>
      </c>
      <c r="AC245" s="16">
        <f t="shared" si="62"/>
        <v>6.5</v>
      </c>
      <c r="AD245" s="132"/>
      <c r="AE245" s="166">
        <v>12</v>
      </c>
      <c r="AF245" s="166">
        <v>9</v>
      </c>
      <c r="AG245" s="16">
        <f t="shared" si="63"/>
        <v>11</v>
      </c>
      <c r="AH245" s="166">
        <v>11.5</v>
      </c>
      <c r="AI245" s="166">
        <v>11</v>
      </c>
      <c r="AJ245" s="16">
        <f t="shared" si="64"/>
        <v>11.333333333333334</v>
      </c>
      <c r="AK245" s="166">
        <v>12</v>
      </c>
      <c r="AL245" s="166">
        <v>12</v>
      </c>
      <c r="AM245" s="16">
        <f t="shared" si="65"/>
        <v>12</v>
      </c>
      <c r="AN245" s="166">
        <v>7</v>
      </c>
      <c r="AO245" s="16">
        <f t="shared" si="66"/>
        <v>7</v>
      </c>
      <c r="AP245" s="166">
        <v>14</v>
      </c>
      <c r="AQ245" s="16">
        <f t="shared" si="67"/>
        <v>14</v>
      </c>
      <c r="AR245" s="166">
        <v>8.5</v>
      </c>
      <c r="AS245" s="16">
        <f t="shared" si="68"/>
        <v>8.5</v>
      </c>
      <c r="AT245" s="166">
        <v>13</v>
      </c>
      <c r="AU245" s="16">
        <f t="shared" si="69"/>
        <v>13</v>
      </c>
      <c r="AV245" s="166">
        <v>16.5</v>
      </c>
      <c r="AW245" s="16">
        <f t="shared" si="70"/>
        <v>16.5</v>
      </c>
      <c r="AX245" s="166">
        <v>12</v>
      </c>
      <c r="AY245" s="133">
        <f t="shared" si="71"/>
        <v>12</v>
      </c>
    </row>
    <row r="246" spans="1:51" ht="18" customHeight="1">
      <c r="A246" s="306"/>
      <c r="B246" s="149">
        <v>231</v>
      </c>
      <c r="C246" s="234" t="s">
        <v>1168</v>
      </c>
      <c r="D246" s="234" t="s">
        <v>1169</v>
      </c>
      <c r="E246" s="234" t="s">
        <v>74</v>
      </c>
      <c r="F246" s="234" t="s">
        <v>1170</v>
      </c>
      <c r="G246" s="234" t="s">
        <v>58</v>
      </c>
      <c r="H246" s="240" t="s">
        <v>512</v>
      </c>
      <c r="I246" s="14">
        <v>5</v>
      </c>
      <c r="J246" s="14">
        <v>11</v>
      </c>
      <c r="K246" s="16">
        <f t="shared" si="54"/>
        <v>7</v>
      </c>
      <c r="L246" s="166">
        <v>9</v>
      </c>
      <c r="M246" s="166">
        <v>10</v>
      </c>
      <c r="N246" s="16">
        <f t="shared" si="55"/>
        <v>9.3333333333333339</v>
      </c>
      <c r="O246" s="166">
        <v>0.75</v>
      </c>
      <c r="P246" s="166">
        <v>8</v>
      </c>
      <c r="Q246" s="16">
        <f t="shared" si="56"/>
        <v>3.1666666666666665</v>
      </c>
      <c r="R246" s="166">
        <v>4</v>
      </c>
      <c r="S246" s="16">
        <f t="shared" si="57"/>
        <v>4</v>
      </c>
      <c r="T246" s="166">
        <v>5</v>
      </c>
      <c r="U246" s="16">
        <f t="shared" si="58"/>
        <v>5</v>
      </c>
      <c r="V246" s="166">
        <v>14.5</v>
      </c>
      <c r="W246" s="16">
        <f t="shared" si="59"/>
        <v>14.5</v>
      </c>
      <c r="X246" s="166">
        <v>12</v>
      </c>
      <c r="Y246" s="16">
        <f t="shared" si="60"/>
        <v>12</v>
      </c>
      <c r="Z246" s="166">
        <v>10</v>
      </c>
      <c r="AA246" s="16">
        <f t="shared" si="61"/>
        <v>10</v>
      </c>
      <c r="AB246" s="166">
        <v>5</v>
      </c>
      <c r="AC246" s="16">
        <f t="shared" si="62"/>
        <v>5</v>
      </c>
      <c r="AD246" s="132"/>
      <c r="AE246" s="166">
        <v>10</v>
      </c>
      <c r="AF246" s="166">
        <v>8</v>
      </c>
      <c r="AG246" s="16">
        <f t="shared" si="63"/>
        <v>9.3333333333333339</v>
      </c>
      <c r="AH246" s="166">
        <v>5</v>
      </c>
      <c r="AI246" s="166">
        <v>10</v>
      </c>
      <c r="AJ246" s="16">
        <f t="shared" si="64"/>
        <v>6.666666666666667</v>
      </c>
      <c r="AK246" s="166">
        <v>10</v>
      </c>
      <c r="AL246" s="166">
        <v>12.5</v>
      </c>
      <c r="AM246" s="16">
        <f t="shared" si="65"/>
        <v>10.833333333333334</v>
      </c>
      <c r="AN246" s="166">
        <v>6</v>
      </c>
      <c r="AO246" s="16">
        <f t="shared" si="66"/>
        <v>6</v>
      </c>
      <c r="AP246" s="166">
        <v>4</v>
      </c>
      <c r="AQ246" s="16">
        <f t="shared" si="67"/>
        <v>4</v>
      </c>
      <c r="AR246" s="166">
        <v>3</v>
      </c>
      <c r="AS246" s="16">
        <f t="shared" si="68"/>
        <v>3</v>
      </c>
      <c r="AT246" s="166">
        <v>11</v>
      </c>
      <c r="AU246" s="16">
        <f t="shared" si="69"/>
        <v>11</v>
      </c>
      <c r="AV246" s="166">
        <v>0</v>
      </c>
      <c r="AW246" s="16">
        <f t="shared" si="70"/>
        <v>0</v>
      </c>
      <c r="AX246" s="166">
        <v>3</v>
      </c>
      <c r="AY246" s="133">
        <f t="shared" si="71"/>
        <v>3</v>
      </c>
    </row>
    <row r="247" spans="1:51" ht="18" customHeight="1">
      <c r="A247" s="306"/>
      <c r="B247" s="149">
        <v>232</v>
      </c>
      <c r="C247" s="234" t="s">
        <v>1171</v>
      </c>
      <c r="D247" s="234" t="s">
        <v>1172</v>
      </c>
      <c r="E247" s="234" t="s">
        <v>1173</v>
      </c>
      <c r="F247" s="234" t="s">
        <v>332</v>
      </c>
      <c r="G247" s="234" t="s">
        <v>8</v>
      </c>
      <c r="H247" s="240" t="s">
        <v>512</v>
      </c>
      <c r="I247" s="14">
        <v>4</v>
      </c>
      <c r="J247" s="14">
        <v>10</v>
      </c>
      <c r="K247" s="16">
        <f t="shared" si="54"/>
        <v>6</v>
      </c>
      <c r="L247" s="166">
        <v>1.5</v>
      </c>
      <c r="M247" s="166">
        <v>13</v>
      </c>
      <c r="N247" s="16">
        <f t="shared" si="55"/>
        <v>5.333333333333333</v>
      </c>
      <c r="O247" s="166">
        <v>0.25</v>
      </c>
      <c r="P247" s="166">
        <v>10</v>
      </c>
      <c r="Q247" s="16">
        <f t="shared" si="56"/>
        <v>3.5</v>
      </c>
      <c r="R247" s="166">
        <v>6</v>
      </c>
      <c r="S247" s="16">
        <f t="shared" si="57"/>
        <v>6</v>
      </c>
      <c r="T247" s="166">
        <v>7.5</v>
      </c>
      <c r="U247" s="16">
        <f t="shared" si="58"/>
        <v>7.5</v>
      </c>
      <c r="V247" s="166">
        <v>2</v>
      </c>
      <c r="W247" s="16">
        <f t="shared" si="59"/>
        <v>2</v>
      </c>
      <c r="X247" s="166">
        <v>2</v>
      </c>
      <c r="Y247" s="16">
        <f t="shared" si="60"/>
        <v>2</v>
      </c>
      <c r="Z247" s="166">
        <v>6.5</v>
      </c>
      <c r="AA247" s="16">
        <f t="shared" si="61"/>
        <v>6.5</v>
      </c>
      <c r="AB247" s="166">
        <v>6.5</v>
      </c>
      <c r="AC247" s="16">
        <f t="shared" si="62"/>
        <v>6.5</v>
      </c>
      <c r="AD247" s="132"/>
      <c r="AE247" s="166">
        <v>5.5</v>
      </c>
      <c r="AF247" s="166">
        <v>9</v>
      </c>
      <c r="AG247" s="16">
        <f t="shared" si="63"/>
        <v>6.666666666666667</v>
      </c>
      <c r="AH247" s="166">
        <v>6</v>
      </c>
      <c r="AI247" s="166">
        <v>12</v>
      </c>
      <c r="AJ247" s="16">
        <f t="shared" si="64"/>
        <v>8</v>
      </c>
      <c r="AK247" s="166">
        <v>11</v>
      </c>
      <c r="AL247" s="166">
        <v>11</v>
      </c>
      <c r="AM247" s="16">
        <f t="shared" si="65"/>
        <v>11</v>
      </c>
      <c r="AN247" s="166">
        <v>6.5</v>
      </c>
      <c r="AO247" s="16">
        <f t="shared" si="66"/>
        <v>6.5</v>
      </c>
      <c r="AP247" s="166">
        <v>7.5</v>
      </c>
      <c r="AQ247" s="16">
        <f t="shared" si="67"/>
        <v>7.5</v>
      </c>
      <c r="AR247" s="166">
        <v>4</v>
      </c>
      <c r="AS247" s="16">
        <f t="shared" si="68"/>
        <v>4</v>
      </c>
      <c r="AT247" s="166">
        <v>6</v>
      </c>
      <c r="AU247" s="16">
        <f t="shared" si="69"/>
        <v>6</v>
      </c>
      <c r="AV247" s="166">
        <v>6</v>
      </c>
      <c r="AW247" s="16">
        <f t="shared" si="70"/>
        <v>6</v>
      </c>
      <c r="AX247" s="166">
        <v>3.5</v>
      </c>
      <c r="AY247" s="133">
        <f t="shared" si="71"/>
        <v>3.5</v>
      </c>
    </row>
    <row r="248" spans="1:51" ht="18" customHeight="1">
      <c r="A248" s="306"/>
      <c r="B248" s="149">
        <v>233</v>
      </c>
      <c r="C248" s="234" t="s">
        <v>453</v>
      </c>
      <c r="D248" s="234" t="s">
        <v>454</v>
      </c>
      <c r="E248" s="234" t="s">
        <v>455</v>
      </c>
      <c r="F248" s="234" t="s">
        <v>423</v>
      </c>
      <c r="G248" s="234" t="s">
        <v>243</v>
      </c>
      <c r="H248" s="240" t="s">
        <v>512</v>
      </c>
      <c r="I248" s="14">
        <v>8.33</v>
      </c>
      <c r="J248" s="14">
        <v>8.33</v>
      </c>
      <c r="K248" s="16">
        <f t="shared" si="54"/>
        <v>8.33</v>
      </c>
      <c r="L248" s="166">
        <v>10</v>
      </c>
      <c r="M248" s="166">
        <v>10</v>
      </c>
      <c r="N248" s="16">
        <f t="shared" si="55"/>
        <v>10</v>
      </c>
      <c r="O248" s="166">
        <v>12.17</v>
      </c>
      <c r="P248" s="166">
        <v>12.17</v>
      </c>
      <c r="Q248" s="16">
        <f t="shared" si="56"/>
        <v>12.17</v>
      </c>
      <c r="R248" s="166">
        <v>10</v>
      </c>
      <c r="S248" s="16">
        <f t="shared" si="57"/>
        <v>10</v>
      </c>
      <c r="T248" s="166">
        <v>13</v>
      </c>
      <c r="U248" s="16">
        <f t="shared" si="58"/>
        <v>13</v>
      </c>
      <c r="V248" s="166">
        <v>11</v>
      </c>
      <c r="W248" s="16">
        <f t="shared" si="59"/>
        <v>11</v>
      </c>
      <c r="X248" s="166">
        <v>11.5</v>
      </c>
      <c r="Y248" s="16">
        <f t="shared" si="60"/>
        <v>11.5</v>
      </c>
      <c r="Z248" s="166">
        <v>11.5</v>
      </c>
      <c r="AA248" s="16">
        <f t="shared" si="61"/>
        <v>11.5</v>
      </c>
      <c r="AB248" s="166">
        <v>6</v>
      </c>
      <c r="AC248" s="16">
        <f t="shared" si="62"/>
        <v>6</v>
      </c>
      <c r="AD248" s="132"/>
      <c r="AE248" s="166">
        <v>11.5</v>
      </c>
      <c r="AF248" s="166">
        <v>12.5</v>
      </c>
      <c r="AG248" s="16">
        <f t="shared" si="63"/>
        <v>11.833333333333334</v>
      </c>
      <c r="AH248" s="166">
        <v>14.5</v>
      </c>
      <c r="AI248" s="166">
        <v>12.5</v>
      </c>
      <c r="AJ248" s="16">
        <f t="shared" si="64"/>
        <v>13.833333333333334</v>
      </c>
      <c r="AK248" s="166">
        <v>11.67</v>
      </c>
      <c r="AL248" s="166">
        <v>11.67</v>
      </c>
      <c r="AM248" s="16">
        <f t="shared" si="65"/>
        <v>11.67</v>
      </c>
      <c r="AN248" s="166">
        <v>7.5</v>
      </c>
      <c r="AO248" s="16">
        <f t="shared" si="66"/>
        <v>7.5</v>
      </c>
      <c r="AP248" s="166">
        <v>9.5</v>
      </c>
      <c r="AQ248" s="16">
        <f t="shared" si="67"/>
        <v>9.5</v>
      </c>
      <c r="AR248" s="166">
        <v>10</v>
      </c>
      <c r="AS248" s="16">
        <f t="shared" si="68"/>
        <v>10</v>
      </c>
      <c r="AT248" s="166">
        <v>11</v>
      </c>
      <c r="AU248" s="16">
        <f t="shared" si="69"/>
        <v>11</v>
      </c>
      <c r="AV248" s="166">
        <v>10</v>
      </c>
      <c r="AW248" s="16">
        <f t="shared" si="70"/>
        <v>10</v>
      </c>
      <c r="AX248" s="166">
        <v>12</v>
      </c>
      <c r="AY248" s="133">
        <f t="shared" si="71"/>
        <v>12</v>
      </c>
    </row>
    <row r="249" spans="1:51" ht="18" customHeight="1">
      <c r="A249" s="306"/>
      <c r="B249" s="149">
        <v>234</v>
      </c>
      <c r="C249" s="234" t="s">
        <v>1174</v>
      </c>
      <c r="D249" s="234" t="s">
        <v>1175</v>
      </c>
      <c r="E249" s="234" t="s">
        <v>25</v>
      </c>
      <c r="F249" s="234" t="s">
        <v>1176</v>
      </c>
      <c r="G249" s="234" t="s">
        <v>1177</v>
      </c>
      <c r="H249" s="240" t="s">
        <v>512</v>
      </c>
      <c r="I249" s="14">
        <v>8</v>
      </c>
      <c r="J249" s="14">
        <v>12.5</v>
      </c>
      <c r="K249" s="16">
        <f t="shared" si="54"/>
        <v>9.5</v>
      </c>
      <c r="L249" s="166">
        <v>5</v>
      </c>
      <c r="M249" s="166">
        <v>10</v>
      </c>
      <c r="N249" s="16">
        <f t="shared" si="55"/>
        <v>6.666666666666667</v>
      </c>
      <c r="O249" s="166">
        <v>3</v>
      </c>
      <c r="P249" s="166">
        <v>7</v>
      </c>
      <c r="Q249" s="16">
        <f t="shared" si="56"/>
        <v>4.333333333333333</v>
      </c>
      <c r="R249" s="166">
        <v>10</v>
      </c>
      <c r="S249" s="16">
        <f t="shared" si="57"/>
        <v>10</v>
      </c>
      <c r="T249" s="166">
        <v>13</v>
      </c>
      <c r="U249" s="16">
        <f t="shared" si="58"/>
        <v>13</v>
      </c>
      <c r="V249" s="166">
        <v>6</v>
      </c>
      <c r="W249" s="16">
        <f t="shared" si="59"/>
        <v>6</v>
      </c>
      <c r="X249" s="166">
        <v>3</v>
      </c>
      <c r="Y249" s="16">
        <f t="shared" si="60"/>
        <v>3</v>
      </c>
      <c r="Z249" s="166">
        <v>11.5</v>
      </c>
      <c r="AA249" s="16">
        <f t="shared" si="61"/>
        <v>11.5</v>
      </c>
      <c r="AB249" s="166">
        <v>5</v>
      </c>
      <c r="AC249" s="16">
        <f t="shared" si="62"/>
        <v>5</v>
      </c>
      <c r="AD249" s="132"/>
      <c r="AE249" s="166">
        <v>7.5</v>
      </c>
      <c r="AF249" s="166">
        <v>9.5</v>
      </c>
      <c r="AG249" s="16">
        <f t="shared" si="63"/>
        <v>8.1666666666666661</v>
      </c>
      <c r="AH249" s="166">
        <v>14.5</v>
      </c>
      <c r="AI249" s="166">
        <v>12</v>
      </c>
      <c r="AJ249" s="16">
        <f t="shared" si="64"/>
        <v>13.666666666666666</v>
      </c>
      <c r="AK249" s="166">
        <v>7.5</v>
      </c>
      <c r="AL249" s="166">
        <v>11.5</v>
      </c>
      <c r="AM249" s="16">
        <f t="shared" si="65"/>
        <v>8.8333333333333339</v>
      </c>
      <c r="AN249" s="166">
        <v>8.5</v>
      </c>
      <c r="AO249" s="16">
        <f t="shared" si="66"/>
        <v>8.5</v>
      </c>
      <c r="AP249" s="166">
        <v>9.5</v>
      </c>
      <c r="AQ249" s="16">
        <f t="shared" si="67"/>
        <v>9.5</v>
      </c>
      <c r="AR249" s="166">
        <v>11</v>
      </c>
      <c r="AS249" s="16">
        <f t="shared" si="68"/>
        <v>11</v>
      </c>
      <c r="AT249" s="166">
        <v>13.5</v>
      </c>
      <c r="AU249" s="16">
        <f t="shared" si="69"/>
        <v>13.5</v>
      </c>
      <c r="AV249" s="166">
        <v>7</v>
      </c>
      <c r="AW249" s="16">
        <f t="shared" si="70"/>
        <v>7</v>
      </c>
      <c r="AX249" s="166">
        <v>7.5</v>
      </c>
      <c r="AY249" s="133">
        <f t="shared" si="71"/>
        <v>7.5</v>
      </c>
    </row>
    <row r="250" spans="1:51" ht="18" customHeight="1">
      <c r="A250" s="306"/>
      <c r="B250" s="149">
        <v>235</v>
      </c>
      <c r="C250" s="234" t="s">
        <v>1178</v>
      </c>
      <c r="D250" s="234" t="s">
        <v>1179</v>
      </c>
      <c r="E250" s="234" t="s">
        <v>370</v>
      </c>
      <c r="F250" s="234" t="s">
        <v>1180</v>
      </c>
      <c r="G250" s="234" t="s">
        <v>5</v>
      </c>
      <c r="H250" s="240" t="s">
        <v>512</v>
      </c>
      <c r="I250" s="14">
        <v>5</v>
      </c>
      <c r="J250" s="14">
        <v>13.5</v>
      </c>
      <c r="K250" s="16">
        <f t="shared" si="54"/>
        <v>7.833333333333333</v>
      </c>
      <c r="L250" s="166">
        <v>9</v>
      </c>
      <c r="M250" s="166">
        <v>10</v>
      </c>
      <c r="N250" s="16">
        <f t="shared" si="55"/>
        <v>9.3333333333333339</v>
      </c>
      <c r="O250" s="166">
        <v>0</v>
      </c>
      <c r="P250" s="166">
        <v>8.5</v>
      </c>
      <c r="Q250" s="16">
        <f t="shared" si="56"/>
        <v>2.8333333333333335</v>
      </c>
      <c r="R250" s="166">
        <v>9</v>
      </c>
      <c r="S250" s="16">
        <f t="shared" si="57"/>
        <v>9</v>
      </c>
      <c r="T250" s="166">
        <v>5</v>
      </c>
      <c r="U250" s="16">
        <f t="shared" si="58"/>
        <v>5</v>
      </c>
      <c r="V250" s="166">
        <v>15.5</v>
      </c>
      <c r="W250" s="16">
        <f t="shared" si="59"/>
        <v>15.5</v>
      </c>
      <c r="X250" s="166">
        <v>12</v>
      </c>
      <c r="Y250" s="16">
        <f t="shared" si="60"/>
        <v>12</v>
      </c>
      <c r="Z250" s="166">
        <v>8.5</v>
      </c>
      <c r="AA250" s="16">
        <f t="shared" si="61"/>
        <v>8.5</v>
      </c>
      <c r="AB250" s="166">
        <v>6</v>
      </c>
      <c r="AC250" s="16">
        <f t="shared" si="62"/>
        <v>6</v>
      </c>
      <c r="AD250" s="132"/>
      <c r="AE250" s="166">
        <v>5</v>
      </c>
      <c r="AF250" s="166">
        <v>9.5</v>
      </c>
      <c r="AG250" s="16">
        <f t="shared" si="63"/>
        <v>6.5</v>
      </c>
      <c r="AH250" s="166">
        <v>9.5</v>
      </c>
      <c r="AI250" s="166">
        <v>11</v>
      </c>
      <c r="AJ250" s="16">
        <f t="shared" si="64"/>
        <v>10</v>
      </c>
      <c r="AK250" s="166">
        <v>12.5</v>
      </c>
      <c r="AL250" s="166">
        <v>13</v>
      </c>
      <c r="AM250" s="16">
        <f t="shared" si="65"/>
        <v>12.666666666666666</v>
      </c>
      <c r="AN250" s="166">
        <v>8.5</v>
      </c>
      <c r="AO250" s="16">
        <f t="shared" si="66"/>
        <v>8.5</v>
      </c>
      <c r="AP250" s="166">
        <v>11.5</v>
      </c>
      <c r="AQ250" s="16">
        <f t="shared" si="67"/>
        <v>11.5</v>
      </c>
      <c r="AR250" s="166">
        <v>10.5</v>
      </c>
      <c r="AS250" s="16">
        <f t="shared" si="68"/>
        <v>10.5</v>
      </c>
      <c r="AT250" s="166">
        <v>13</v>
      </c>
      <c r="AU250" s="16">
        <f t="shared" si="69"/>
        <v>13</v>
      </c>
      <c r="AV250" s="166">
        <v>12</v>
      </c>
      <c r="AW250" s="16">
        <f t="shared" si="70"/>
        <v>12</v>
      </c>
      <c r="AX250" s="166">
        <v>13</v>
      </c>
      <c r="AY250" s="133">
        <f t="shared" si="71"/>
        <v>13</v>
      </c>
    </row>
    <row r="251" spans="1:51" ht="18" customHeight="1">
      <c r="A251" s="306"/>
      <c r="B251" s="149">
        <v>236</v>
      </c>
      <c r="C251" s="234" t="s">
        <v>1181</v>
      </c>
      <c r="D251" s="234" t="s">
        <v>1182</v>
      </c>
      <c r="E251" s="234" t="s">
        <v>10</v>
      </c>
      <c r="F251" s="234" t="s">
        <v>1183</v>
      </c>
      <c r="G251" s="234" t="s">
        <v>5</v>
      </c>
      <c r="H251" s="240" t="s">
        <v>512</v>
      </c>
      <c r="I251" s="14">
        <v>6.5</v>
      </c>
      <c r="J251" s="14">
        <v>13</v>
      </c>
      <c r="K251" s="16">
        <f t="shared" si="54"/>
        <v>8.6666666666666661</v>
      </c>
      <c r="L251" s="166">
        <v>14.5</v>
      </c>
      <c r="M251" s="166">
        <v>12</v>
      </c>
      <c r="N251" s="16">
        <f t="shared" si="55"/>
        <v>13.666666666666666</v>
      </c>
      <c r="O251" s="166">
        <v>9.5</v>
      </c>
      <c r="P251" s="166">
        <v>14.5</v>
      </c>
      <c r="Q251" s="16">
        <f t="shared" si="56"/>
        <v>11.166666666666666</v>
      </c>
      <c r="R251" s="166">
        <v>11</v>
      </c>
      <c r="S251" s="16">
        <f t="shared" si="57"/>
        <v>11</v>
      </c>
      <c r="T251" s="166">
        <v>10</v>
      </c>
      <c r="U251" s="16">
        <f t="shared" si="58"/>
        <v>10</v>
      </c>
      <c r="V251" s="166">
        <v>7.5</v>
      </c>
      <c r="W251" s="16">
        <f t="shared" si="59"/>
        <v>7.5</v>
      </c>
      <c r="X251" s="166">
        <v>6</v>
      </c>
      <c r="Y251" s="16">
        <f t="shared" si="60"/>
        <v>6</v>
      </c>
      <c r="Z251" s="166">
        <v>16</v>
      </c>
      <c r="AA251" s="16">
        <f t="shared" si="61"/>
        <v>16</v>
      </c>
      <c r="AB251" s="166">
        <v>10.5</v>
      </c>
      <c r="AC251" s="16">
        <f t="shared" si="62"/>
        <v>10.5</v>
      </c>
      <c r="AD251" s="132"/>
      <c r="AE251" s="166">
        <v>14.5</v>
      </c>
      <c r="AF251" s="166">
        <v>9.5</v>
      </c>
      <c r="AG251" s="16">
        <f t="shared" si="63"/>
        <v>12.833333333333334</v>
      </c>
      <c r="AH251" s="166">
        <v>9</v>
      </c>
      <c r="AI251" s="166">
        <v>11.5</v>
      </c>
      <c r="AJ251" s="16">
        <f t="shared" si="64"/>
        <v>9.8333333333333339</v>
      </c>
      <c r="AK251" s="166">
        <v>10.5</v>
      </c>
      <c r="AL251" s="166">
        <v>13</v>
      </c>
      <c r="AM251" s="16">
        <f t="shared" si="65"/>
        <v>11.333333333333334</v>
      </c>
      <c r="AN251" s="166">
        <v>7</v>
      </c>
      <c r="AO251" s="16">
        <f t="shared" si="66"/>
        <v>7</v>
      </c>
      <c r="AP251" s="166">
        <v>5</v>
      </c>
      <c r="AQ251" s="16">
        <f t="shared" si="67"/>
        <v>5</v>
      </c>
      <c r="AR251" s="166">
        <v>9</v>
      </c>
      <c r="AS251" s="16">
        <f t="shared" si="68"/>
        <v>9</v>
      </c>
      <c r="AT251" s="166">
        <v>12.5</v>
      </c>
      <c r="AU251" s="16">
        <f t="shared" si="69"/>
        <v>12.5</v>
      </c>
      <c r="AV251" s="166">
        <v>15</v>
      </c>
      <c r="AW251" s="16">
        <f t="shared" si="70"/>
        <v>15</v>
      </c>
      <c r="AX251" s="166">
        <v>13</v>
      </c>
      <c r="AY251" s="133">
        <f t="shared" si="71"/>
        <v>13</v>
      </c>
    </row>
    <row r="252" spans="1:51" ht="18" customHeight="1">
      <c r="A252" s="306"/>
      <c r="B252" s="149">
        <v>237</v>
      </c>
      <c r="C252" s="234" t="s">
        <v>1184</v>
      </c>
      <c r="D252" s="234" t="s">
        <v>1182</v>
      </c>
      <c r="E252" s="234" t="s">
        <v>1185</v>
      </c>
      <c r="F252" s="234" t="s">
        <v>1186</v>
      </c>
      <c r="G252" s="234" t="s">
        <v>561</v>
      </c>
      <c r="H252" s="240" t="s">
        <v>512</v>
      </c>
      <c r="I252" s="14">
        <v>4</v>
      </c>
      <c r="J252" s="14">
        <v>13.5</v>
      </c>
      <c r="K252" s="16">
        <f t="shared" si="54"/>
        <v>7.166666666666667</v>
      </c>
      <c r="L252" s="166">
        <v>4</v>
      </c>
      <c r="M252" s="166">
        <v>11</v>
      </c>
      <c r="N252" s="16">
        <f t="shared" si="55"/>
        <v>6.333333333333333</v>
      </c>
      <c r="O252" s="166">
        <v>1.5</v>
      </c>
      <c r="P252" s="166">
        <v>10</v>
      </c>
      <c r="Q252" s="16">
        <f t="shared" si="56"/>
        <v>4.333333333333333</v>
      </c>
      <c r="R252" s="166">
        <v>10</v>
      </c>
      <c r="S252" s="16">
        <f t="shared" si="57"/>
        <v>10</v>
      </c>
      <c r="T252" s="166">
        <v>0</v>
      </c>
      <c r="U252" s="16">
        <f t="shared" si="58"/>
        <v>0</v>
      </c>
      <c r="V252" s="166">
        <v>4</v>
      </c>
      <c r="W252" s="16">
        <f t="shared" si="59"/>
        <v>4</v>
      </c>
      <c r="X252" s="166">
        <v>2</v>
      </c>
      <c r="Y252" s="16">
        <f t="shared" si="60"/>
        <v>2</v>
      </c>
      <c r="Z252" s="166">
        <v>10</v>
      </c>
      <c r="AA252" s="16">
        <f t="shared" si="61"/>
        <v>10</v>
      </c>
      <c r="AB252" s="166">
        <v>2</v>
      </c>
      <c r="AC252" s="16">
        <f t="shared" si="62"/>
        <v>2</v>
      </c>
      <c r="AD252" s="132"/>
      <c r="AE252" s="166">
        <v>5.5</v>
      </c>
      <c r="AF252" s="166">
        <v>10.5</v>
      </c>
      <c r="AG252" s="16">
        <f t="shared" si="63"/>
        <v>7.166666666666667</v>
      </c>
      <c r="AH252" s="166">
        <v>0</v>
      </c>
      <c r="AI252" s="166">
        <v>12</v>
      </c>
      <c r="AJ252" s="16">
        <f t="shared" si="64"/>
        <v>4</v>
      </c>
      <c r="AK252" s="166">
        <v>8.5</v>
      </c>
      <c r="AL252" s="166">
        <v>11</v>
      </c>
      <c r="AM252" s="16">
        <f t="shared" si="65"/>
        <v>9.3333333333333339</v>
      </c>
      <c r="AN252" s="166">
        <v>6.5</v>
      </c>
      <c r="AO252" s="16">
        <f t="shared" si="66"/>
        <v>6.5</v>
      </c>
      <c r="AP252" s="166">
        <v>13</v>
      </c>
      <c r="AQ252" s="16">
        <f t="shared" si="67"/>
        <v>13</v>
      </c>
      <c r="AR252" s="166">
        <v>8</v>
      </c>
      <c r="AS252" s="16">
        <f t="shared" si="68"/>
        <v>8</v>
      </c>
      <c r="AT252" s="166">
        <v>13.5</v>
      </c>
      <c r="AU252" s="16">
        <f t="shared" si="69"/>
        <v>13.5</v>
      </c>
      <c r="AV252" s="166">
        <v>9</v>
      </c>
      <c r="AW252" s="16">
        <f t="shared" si="70"/>
        <v>9</v>
      </c>
      <c r="AX252" s="166">
        <v>13</v>
      </c>
      <c r="AY252" s="133">
        <f t="shared" si="71"/>
        <v>13</v>
      </c>
    </row>
    <row r="253" spans="1:51" ht="18" customHeight="1">
      <c r="A253" s="306"/>
      <c r="B253" s="149">
        <v>238</v>
      </c>
      <c r="C253" s="234" t="s">
        <v>1187</v>
      </c>
      <c r="D253" s="234" t="s">
        <v>281</v>
      </c>
      <c r="E253" s="234" t="s">
        <v>1188</v>
      </c>
      <c r="F253" s="234" t="s">
        <v>345</v>
      </c>
      <c r="G253" s="234" t="s">
        <v>8</v>
      </c>
      <c r="H253" s="240" t="s">
        <v>512</v>
      </c>
      <c r="I253" s="14">
        <v>4.5</v>
      </c>
      <c r="J253" s="14">
        <v>12.5</v>
      </c>
      <c r="K253" s="16">
        <f t="shared" si="54"/>
        <v>7.166666666666667</v>
      </c>
      <c r="L253" s="166">
        <v>3.5</v>
      </c>
      <c r="M253" s="166">
        <v>12</v>
      </c>
      <c r="N253" s="16">
        <f t="shared" si="55"/>
        <v>6.333333333333333</v>
      </c>
      <c r="O253" s="166">
        <v>7.25</v>
      </c>
      <c r="P253" s="166">
        <v>10</v>
      </c>
      <c r="Q253" s="16">
        <f t="shared" si="56"/>
        <v>8.1666666666666661</v>
      </c>
      <c r="R253" s="166">
        <v>11</v>
      </c>
      <c r="S253" s="16">
        <f t="shared" si="57"/>
        <v>11</v>
      </c>
      <c r="T253" s="166">
        <v>8.5</v>
      </c>
      <c r="U253" s="16">
        <f t="shared" si="58"/>
        <v>8.5</v>
      </c>
      <c r="V253" s="166">
        <v>7</v>
      </c>
      <c r="W253" s="16">
        <f t="shared" si="59"/>
        <v>7</v>
      </c>
      <c r="X253" s="166">
        <v>7</v>
      </c>
      <c r="Y253" s="16">
        <f t="shared" si="60"/>
        <v>7</v>
      </c>
      <c r="Z253" s="166">
        <v>7</v>
      </c>
      <c r="AA253" s="16">
        <f t="shared" si="61"/>
        <v>7</v>
      </c>
      <c r="AB253" s="166">
        <v>10.5</v>
      </c>
      <c r="AC253" s="16">
        <f t="shared" si="62"/>
        <v>10.5</v>
      </c>
      <c r="AD253" s="132"/>
      <c r="AE253" s="166">
        <v>7</v>
      </c>
      <c r="AF253" s="166">
        <v>9.5</v>
      </c>
      <c r="AG253" s="16">
        <f t="shared" si="63"/>
        <v>7.833333333333333</v>
      </c>
      <c r="AH253" s="166">
        <v>11.5</v>
      </c>
      <c r="AI253" s="166">
        <v>11</v>
      </c>
      <c r="AJ253" s="16">
        <f t="shared" si="64"/>
        <v>11.333333333333334</v>
      </c>
      <c r="AK253" s="166">
        <v>11</v>
      </c>
      <c r="AL253" s="166">
        <v>13.5</v>
      </c>
      <c r="AM253" s="16">
        <f t="shared" si="65"/>
        <v>11.833333333333334</v>
      </c>
      <c r="AN253" s="166">
        <v>9</v>
      </c>
      <c r="AO253" s="16">
        <f t="shared" si="66"/>
        <v>9</v>
      </c>
      <c r="AP253" s="166">
        <v>10</v>
      </c>
      <c r="AQ253" s="16">
        <f t="shared" si="67"/>
        <v>10</v>
      </c>
      <c r="AR253" s="166">
        <v>10</v>
      </c>
      <c r="AS253" s="16">
        <f t="shared" si="68"/>
        <v>10</v>
      </c>
      <c r="AT253" s="166">
        <v>11</v>
      </c>
      <c r="AU253" s="16">
        <f t="shared" si="69"/>
        <v>11</v>
      </c>
      <c r="AV253" s="166">
        <v>7.5</v>
      </c>
      <c r="AW253" s="16">
        <f t="shared" si="70"/>
        <v>7.5</v>
      </c>
      <c r="AX253" s="166">
        <v>9.5</v>
      </c>
      <c r="AY253" s="133">
        <f t="shared" si="71"/>
        <v>9.5</v>
      </c>
    </row>
    <row r="254" spans="1:51" ht="18" customHeight="1">
      <c r="A254" s="306"/>
      <c r="B254" s="149">
        <v>239</v>
      </c>
      <c r="C254" s="234" t="s">
        <v>1189</v>
      </c>
      <c r="D254" s="234" t="s">
        <v>1190</v>
      </c>
      <c r="E254" s="234" t="s">
        <v>21</v>
      </c>
      <c r="F254" s="234" t="s">
        <v>1191</v>
      </c>
      <c r="G254" s="234" t="s">
        <v>5</v>
      </c>
      <c r="H254" s="240" t="s">
        <v>512</v>
      </c>
      <c r="I254" s="14">
        <v>14.5</v>
      </c>
      <c r="J254" s="14">
        <v>11</v>
      </c>
      <c r="K254" s="16">
        <f t="shared" si="54"/>
        <v>13.333333333333334</v>
      </c>
      <c r="L254" s="166">
        <v>16</v>
      </c>
      <c r="M254" s="166">
        <v>12</v>
      </c>
      <c r="N254" s="16">
        <f t="shared" si="55"/>
        <v>14.666666666666666</v>
      </c>
      <c r="O254" s="166">
        <v>15.5</v>
      </c>
      <c r="P254" s="166">
        <v>14.5</v>
      </c>
      <c r="Q254" s="16">
        <f t="shared" si="56"/>
        <v>15.166666666666666</v>
      </c>
      <c r="R254" s="166">
        <v>15.5</v>
      </c>
      <c r="S254" s="16">
        <f t="shared" si="57"/>
        <v>15.5</v>
      </c>
      <c r="T254" s="166">
        <v>14.5</v>
      </c>
      <c r="U254" s="16">
        <f t="shared" si="58"/>
        <v>14.5</v>
      </c>
      <c r="V254" s="166">
        <v>15.5</v>
      </c>
      <c r="W254" s="16">
        <f t="shared" si="59"/>
        <v>15.5</v>
      </c>
      <c r="X254" s="166">
        <v>10</v>
      </c>
      <c r="Y254" s="16">
        <f t="shared" si="60"/>
        <v>10</v>
      </c>
      <c r="Z254" s="166">
        <v>16.5</v>
      </c>
      <c r="AA254" s="16">
        <f t="shared" si="61"/>
        <v>16.5</v>
      </c>
      <c r="AB254" s="166">
        <v>10.5</v>
      </c>
      <c r="AC254" s="16">
        <f t="shared" si="62"/>
        <v>10.5</v>
      </c>
      <c r="AD254" s="132"/>
      <c r="AE254" s="166">
        <v>14.5</v>
      </c>
      <c r="AF254" s="166">
        <v>10.5</v>
      </c>
      <c r="AG254" s="16">
        <f t="shared" si="63"/>
        <v>13.166666666666666</v>
      </c>
      <c r="AH254" s="166">
        <v>13.5</v>
      </c>
      <c r="AI254" s="166">
        <v>13.5</v>
      </c>
      <c r="AJ254" s="16">
        <f t="shared" si="64"/>
        <v>13.5</v>
      </c>
      <c r="AK254" s="166">
        <v>14</v>
      </c>
      <c r="AL254" s="166">
        <v>11</v>
      </c>
      <c r="AM254" s="16">
        <f t="shared" si="65"/>
        <v>13</v>
      </c>
      <c r="AN254" s="166">
        <v>8</v>
      </c>
      <c r="AO254" s="16">
        <f t="shared" si="66"/>
        <v>8</v>
      </c>
      <c r="AP254" s="166">
        <v>12</v>
      </c>
      <c r="AQ254" s="16">
        <f t="shared" si="67"/>
        <v>12</v>
      </c>
      <c r="AR254" s="166">
        <v>16</v>
      </c>
      <c r="AS254" s="16">
        <f t="shared" si="68"/>
        <v>16</v>
      </c>
      <c r="AT254" s="166">
        <v>17</v>
      </c>
      <c r="AU254" s="16">
        <f t="shared" si="69"/>
        <v>17</v>
      </c>
      <c r="AV254" s="166">
        <v>17</v>
      </c>
      <c r="AW254" s="16">
        <f t="shared" si="70"/>
        <v>17</v>
      </c>
      <c r="AX254" s="166">
        <v>13.5</v>
      </c>
      <c r="AY254" s="133">
        <f t="shared" si="71"/>
        <v>13.5</v>
      </c>
    </row>
    <row r="255" spans="1:51" ht="18" customHeight="1">
      <c r="A255" s="306"/>
      <c r="B255" s="149">
        <v>240</v>
      </c>
      <c r="C255" s="234" t="s">
        <v>456</v>
      </c>
      <c r="D255" s="234" t="s">
        <v>457</v>
      </c>
      <c r="E255" s="234" t="s">
        <v>458</v>
      </c>
      <c r="F255" s="234" t="s">
        <v>446</v>
      </c>
      <c r="G255" s="234" t="s">
        <v>8</v>
      </c>
      <c r="H255" s="240" t="s">
        <v>512</v>
      </c>
      <c r="I255" s="14">
        <v>12</v>
      </c>
      <c r="J255" s="14">
        <v>14.5</v>
      </c>
      <c r="K255" s="16">
        <f t="shared" si="54"/>
        <v>12.833333333333334</v>
      </c>
      <c r="L255" s="166">
        <v>3</v>
      </c>
      <c r="M255" s="166">
        <v>10</v>
      </c>
      <c r="N255" s="16">
        <f t="shared" si="55"/>
        <v>5.333333333333333</v>
      </c>
      <c r="O255" s="166">
        <v>2.25</v>
      </c>
      <c r="P255" s="166">
        <v>12</v>
      </c>
      <c r="Q255" s="16">
        <f t="shared" si="56"/>
        <v>5.5</v>
      </c>
      <c r="R255" s="166">
        <v>7</v>
      </c>
      <c r="S255" s="16">
        <f t="shared" si="57"/>
        <v>7</v>
      </c>
      <c r="T255" s="166">
        <v>9</v>
      </c>
      <c r="U255" s="16">
        <f t="shared" si="58"/>
        <v>9</v>
      </c>
      <c r="V255" s="166">
        <v>3</v>
      </c>
      <c r="W255" s="16">
        <f t="shared" si="59"/>
        <v>3</v>
      </c>
      <c r="X255" s="166">
        <v>7.5</v>
      </c>
      <c r="Y255" s="16">
        <f t="shared" si="60"/>
        <v>7.5</v>
      </c>
      <c r="Z255" s="166">
        <v>7</v>
      </c>
      <c r="AA255" s="16">
        <f t="shared" si="61"/>
        <v>7</v>
      </c>
      <c r="AB255" s="166">
        <v>6.5</v>
      </c>
      <c r="AC255" s="16">
        <f t="shared" si="62"/>
        <v>6.5</v>
      </c>
      <c r="AD255" s="132"/>
      <c r="AE255" s="166">
        <v>7</v>
      </c>
      <c r="AF255" s="166">
        <v>9</v>
      </c>
      <c r="AG255" s="16">
        <f t="shared" si="63"/>
        <v>7.666666666666667</v>
      </c>
      <c r="AH255" s="166">
        <v>5.5</v>
      </c>
      <c r="AI255" s="166">
        <v>10</v>
      </c>
      <c r="AJ255" s="16">
        <f t="shared" si="64"/>
        <v>7</v>
      </c>
      <c r="AK255" s="166">
        <v>14.5</v>
      </c>
      <c r="AL255" s="166">
        <v>15.5</v>
      </c>
      <c r="AM255" s="16">
        <f t="shared" si="65"/>
        <v>14.833333333333334</v>
      </c>
      <c r="AN255" s="166">
        <v>6</v>
      </c>
      <c r="AO255" s="16">
        <f t="shared" si="66"/>
        <v>6</v>
      </c>
      <c r="AP255" s="166">
        <v>2</v>
      </c>
      <c r="AQ255" s="16">
        <f t="shared" si="67"/>
        <v>2</v>
      </c>
      <c r="AR255" s="166">
        <v>7.5</v>
      </c>
      <c r="AS255" s="16">
        <f t="shared" si="68"/>
        <v>7.5</v>
      </c>
      <c r="AT255" s="166">
        <v>8</v>
      </c>
      <c r="AU255" s="16">
        <f t="shared" si="69"/>
        <v>8</v>
      </c>
      <c r="AV255" s="166">
        <v>2</v>
      </c>
      <c r="AW255" s="16">
        <f t="shared" si="70"/>
        <v>2</v>
      </c>
      <c r="AX255" s="166">
        <v>5</v>
      </c>
      <c r="AY255" s="133">
        <f t="shared" si="71"/>
        <v>5</v>
      </c>
    </row>
    <row r="256" spans="1:51" ht="18" customHeight="1">
      <c r="A256" s="306"/>
      <c r="B256" s="149">
        <v>241</v>
      </c>
      <c r="C256" s="234" t="s">
        <v>1192</v>
      </c>
      <c r="D256" s="234" t="s">
        <v>283</v>
      </c>
      <c r="E256" s="234" t="s">
        <v>39</v>
      </c>
      <c r="F256" s="234" t="s">
        <v>1193</v>
      </c>
      <c r="G256" s="234" t="s">
        <v>561</v>
      </c>
      <c r="H256" s="240" t="s">
        <v>512</v>
      </c>
      <c r="I256" s="14">
        <v>8.5</v>
      </c>
      <c r="J256" s="14">
        <v>10.5</v>
      </c>
      <c r="K256" s="16">
        <f t="shared" si="54"/>
        <v>9.1666666666666661</v>
      </c>
      <c r="L256" s="166">
        <v>3</v>
      </c>
      <c r="M256" s="166">
        <v>10.5</v>
      </c>
      <c r="N256" s="16">
        <f t="shared" si="55"/>
        <v>5.5</v>
      </c>
      <c r="O256" s="166">
        <v>3</v>
      </c>
      <c r="P256" s="166">
        <v>8</v>
      </c>
      <c r="Q256" s="16">
        <f t="shared" si="56"/>
        <v>4.666666666666667</v>
      </c>
      <c r="R256" s="166">
        <v>4</v>
      </c>
      <c r="S256" s="16">
        <f t="shared" si="57"/>
        <v>4</v>
      </c>
      <c r="T256" s="166">
        <v>7.5</v>
      </c>
      <c r="U256" s="16">
        <f t="shared" si="58"/>
        <v>7.5</v>
      </c>
      <c r="V256" s="166">
        <v>4</v>
      </c>
      <c r="W256" s="16">
        <f t="shared" si="59"/>
        <v>4</v>
      </c>
      <c r="X256" s="166">
        <v>1</v>
      </c>
      <c r="Y256" s="16">
        <f t="shared" si="60"/>
        <v>1</v>
      </c>
      <c r="Z256" s="166">
        <v>4.5</v>
      </c>
      <c r="AA256" s="16">
        <f t="shared" si="61"/>
        <v>4.5</v>
      </c>
      <c r="AB256" s="166">
        <v>2</v>
      </c>
      <c r="AC256" s="16">
        <f t="shared" si="62"/>
        <v>2</v>
      </c>
      <c r="AD256" s="132"/>
      <c r="AE256" s="166">
        <v>8</v>
      </c>
      <c r="AF256" s="166">
        <v>7.5</v>
      </c>
      <c r="AG256" s="16">
        <f t="shared" si="63"/>
        <v>7.833333333333333</v>
      </c>
      <c r="AH256" s="166">
        <v>5</v>
      </c>
      <c r="AI256" s="166">
        <v>10</v>
      </c>
      <c r="AJ256" s="16">
        <f t="shared" si="64"/>
        <v>6.666666666666667</v>
      </c>
      <c r="AK256" s="166">
        <v>9.5</v>
      </c>
      <c r="AL256" s="166">
        <v>11.5</v>
      </c>
      <c r="AM256" s="16">
        <f t="shared" si="65"/>
        <v>10.166666666666666</v>
      </c>
      <c r="AN256" s="166">
        <v>6</v>
      </c>
      <c r="AO256" s="16">
        <f t="shared" si="66"/>
        <v>6</v>
      </c>
      <c r="AP256" s="166">
        <v>8.5</v>
      </c>
      <c r="AQ256" s="16">
        <f t="shared" si="67"/>
        <v>8.5</v>
      </c>
      <c r="AR256" s="166">
        <v>8</v>
      </c>
      <c r="AS256" s="16">
        <f t="shared" si="68"/>
        <v>8</v>
      </c>
      <c r="AT256" s="166">
        <v>8</v>
      </c>
      <c r="AU256" s="16">
        <f t="shared" si="69"/>
        <v>8</v>
      </c>
      <c r="AV256" s="166">
        <v>1</v>
      </c>
      <c r="AW256" s="16">
        <f t="shared" si="70"/>
        <v>1</v>
      </c>
      <c r="AX256" s="166">
        <v>10</v>
      </c>
      <c r="AY256" s="133">
        <f t="shared" si="71"/>
        <v>10</v>
      </c>
    </row>
    <row r="257" spans="1:51" ht="18" customHeight="1">
      <c r="A257" s="306"/>
      <c r="B257" s="149">
        <v>242</v>
      </c>
      <c r="C257" s="234" t="s">
        <v>282</v>
      </c>
      <c r="D257" s="234" t="s">
        <v>283</v>
      </c>
      <c r="E257" s="234" t="s">
        <v>240</v>
      </c>
      <c r="F257" s="234" t="s">
        <v>459</v>
      </c>
      <c r="G257" s="234" t="s">
        <v>561</v>
      </c>
      <c r="H257" s="240" t="s">
        <v>512</v>
      </c>
      <c r="I257" s="14">
        <v>12.5</v>
      </c>
      <c r="J257" s="14">
        <v>12.5</v>
      </c>
      <c r="K257" s="16">
        <f t="shared" si="54"/>
        <v>12.5</v>
      </c>
      <c r="L257" s="166">
        <v>7</v>
      </c>
      <c r="M257" s="166">
        <v>7</v>
      </c>
      <c r="N257" s="16">
        <f t="shared" si="55"/>
        <v>7</v>
      </c>
      <c r="O257" s="166">
        <v>11.83</v>
      </c>
      <c r="P257" s="166">
        <v>11.83</v>
      </c>
      <c r="Q257" s="16">
        <f t="shared" si="56"/>
        <v>11.83</v>
      </c>
      <c r="R257" s="166">
        <v>10</v>
      </c>
      <c r="S257" s="16">
        <f t="shared" si="57"/>
        <v>10</v>
      </c>
      <c r="T257" s="166">
        <v>6</v>
      </c>
      <c r="U257" s="16">
        <f t="shared" si="58"/>
        <v>6</v>
      </c>
      <c r="V257" s="166">
        <v>10</v>
      </c>
      <c r="W257" s="16">
        <f t="shared" si="59"/>
        <v>10</v>
      </c>
      <c r="X257" s="166">
        <v>1</v>
      </c>
      <c r="Y257" s="16">
        <f t="shared" si="60"/>
        <v>1</v>
      </c>
      <c r="Z257" s="166">
        <v>10</v>
      </c>
      <c r="AA257" s="16">
        <f t="shared" si="61"/>
        <v>10</v>
      </c>
      <c r="AB257" s="166">
        <v>6</v>
      </c>
      <c r="AC257" s="16">
        <f t="shared" si="62"/>
        <v>6</v>
      </c>
      <c r="AD257" s="132"/>
      <c r="AE257" s="166">
        <v>10.67</v>
      </c>
      <c r="AF257" s="166">
        <v>10.67</v>
      </c>
      <c r="AG257" s="16">
        <f t="shared" si="63"/>
        <v>10.67</v>
      </c>
      <c r="AH257" s="166">
        <v>7</v>
      </c>
      <c r="AI257" s="166">
        <v>7</v>
      </c>
      <c r="AJ257" s="16">
        <f t="shared" si="64"/>
        <v>7</v>
      </c>
      <c r="AK257" s="166">
        <v>12.5</v>
      </c>
      <c r="AL257" s="166">
        <v>12.5</v>
      </c>
      <c r="AM257" s="16">
        <f t="shared" si="65"/>
        <v>12.5</v>
      </c>
      <c r="AN257" s="166">
        <v>10.5</v>
      </c>
      <c r="AO257" s="16">
        <f t="shared" si="66"/>
        <v>10.5</v>
      </c>
      <c r="AP257" s="166">
        <v>12</v>
      </c>
      <c r="AQ257" s="16">
        <f t="shared" si="67"/>
        <v>12</v>
      </c>
      <c r="AR257" s="166">
        <v>10</v>
      </c>
      <c r="AS257" s="16">
        <f t="shared" si="68"/>
        <v>10</v>
      </c>
      <c r="AT257" s="166">
        <v>10</v>
      </c>
      <c r="AU257" s="16">
        <f t="shared" si="69"/>
        <v>10</v>
      </c>
      <c r="AV257" s="166">
        <v>10</v>
      </c>
      <c r="AW257" s="16">
        <f t="shared" si="70"/>
        <v>10</v>
      </c>
      <c r="AX257" s="166">
        <v>6</v>
      </c>
      <c r="AY257" s="133">
        <f t="shared" si="71"/>
        <v>6</v>
      </c>
    </row>
    <row r="258" spans="1:51" ht="18" customHeight="1">
      <c r="A258" s="306"/>
      <c r="B258" s="149">
        <v>243</v>
      </c>
      <c r="C258" s="234" t="s">
        <v>460</v>
      </c>
      <c r="D258" s="234" t="s">
        <v>462</v>
      </c>
      <c r="E258" s="234" t="s">
        <v>67</v>
      </c>
      <c r="F258" s="234" t="s">
        <v>461</v>
      </c>
      <c r="G258" s="234" t="s">
        <v>8</v>
      </c>
      <c r="H258" s="240" t="s">
        <v>512</v>
      </c>
      <c r="I258" s="14">
        <v>8.5</v>
      </c>
      <c r="J258" s="14">
        <v>8.5</v>
      </c>
      <c r="K258" s="16">
        <f t="shared" si="54"/>
        <v>8.5</v>
      </c>
      <c r="L258" s="166">
        <v>8.33</v>
      </c>
      <c r="M258" s="166">
        <v>8.33</v>
      </c>
      <c r="N258" s="16">
        <f t="shared" si="55"/>
        <v>8.33</v>
      </c>
      <c r="O258" s="166">
        <v>13.83</v>
      </c>
      <c r="P258" s="166">
        <v>13.83</v>
      </c>
      <c r="Q258" s="16">
        <f t="shared" si="56"/>
        <v>13.83</v>
      </c>
      <c r="R258" s="166">
        <v>15</v>
      </c>
      <c r="S258" s="16">
        <f t="shared" si="57"/>
        <v>15</v>
      </c>
      <c r="T258" s="166">
        <v>5.5</v>
      </c>
      <c r="U258" s="16">
        <f t="shared" si="58"/>
        <v>5.5</v>
      </c>
      <c r="V258" s="166">
        <v>9.5</v>
      </c>
      <c r="W258" s="16">
        <f t="shared" si="59"/>
        <v>9.5</v>
      </c>
      <c r="X258" s="166">
        <v>8</v>
      </c>
      <c r="Y258" s="16">
        <f t="shared" si="60"/>
        <v>8</v>
      </c>
      <c r="Z258" s="166">
        <v>6</v>
      </c>
      <c r="AA258" s="16">
        <f t="shared" si="61"/>
        <v>6</v>
      </c>
      <c r="AB258" s="166">
        <v>15</v>
      </c>
      <c r="AC258" s="16">
        <f t="shared" si="62"/>
        <v>15</v>
      </c>
      <c r="AD258" s="132"/>
      <c r="AE258" s="166">
        <v>3.5</v>
      </c>
      <c r="AF258" s="166">
        <v>11.5</v>
      </c>
      <c r="AG258" s="16">
        <f t="shared" si="63"/>
        <v>6.166666666666667</v>
      </c>
      <c r="AH258" s="166">
        <v>5.5</v>
      </c>
      <c r="AI258" s="166">
        <v>11</v>
      </c>
      <c r="AJ258" s="16">
        <f t="shared" si="64"/>
        <v>7.333333333333333</v>
      </c>
      <c r="AK258" s="166">
        <v>11.33</v>
      </c>
      <c r="AL258" s="166">
        <v>11.33</v>
      </c>
      <c r="AM258" s="16">
        <f t="shared" si="65"/>
        <v>11.33</v>
      </c>
      <c r="AN258" s="166">
        <v>0</v>
      </c>
      <c r="AO258" s="16">
        <f t="shared" si="66"/>
        <v>0</v>
      </c>
      <c r="AP258" s="166">
        <v>10</v>
      </c>
      <c r="AQ258" s="16">
        <f t="shared" si="67"/>
        <v>10</v>
      </c>
      <c r="AR258" s="166">
        <v>10</v>
      </c>
      <c r="AS258" s="16">
        <f t="shared" si="68"/>
        <v>10</v>
      </c>
      <c r="AT258" s="166">
        <v>10</v>
      </c>
      <c r="AU258" s="16">
        <f t="shared" si="69"/>
        <v>10</v>
      </c>
      <c r="AV258" s="166">
        <v>13.5</v>
      </c>
      <c r="AW258" s="16">
        <f t="shared" si="70"/>
        <v>13.5</v>
      </c>
      <c r="AX258" s="166">
        <v>7</v>
      </c>
      <c r="AY258" s="133">
        <f t="shared" si="71"/>
        <v>7</v>
      </c>
    </row>
    <row r="259" spans="1:51" ht="18" customHeight="1">
      <c r="A259" s="306"/>
      <c r="B259" s="149">
        <v>244</v>
      </c>
      <c r="C259" s="234" t="s">
        <v>463</v>
      </c>
      <c r="D259" s="234" t="s">
        <v>465</v>
      </c>
      <c r="E259" s="234" t="s">
        <v>381</v>
      </c>
      <c r="F259" s="234" t="s">
        <v>464</v>
      </c>
      <c r="G259" s="234" t="s">
        <v>63</v>
      </c>
      <c r="H259" s="240" t="s">
        <v>512</v>
      </c>
      <c r="I259" s="14">
        <v>8.5</v>
      </c>
      <c r="J259" s="14">
        <v>13.5</v>
      </c>
      <c r="K259" s="16">
        <f t="shared" si="54"/>
        <v>10.166666666666666</v>
      </c>
      <c r="L259" s="166">
        <v>6</v>
      </c>
      <c r="M259" s="166">
        <v>10.5</v>
      </c>
      <c r="N259" s="16">
        <f t="shared" si="55"/>
        <v>7.5</v>
      </c>
      <c r="O259" s="166">
        <v>17</v>
      </c>
      <c r="P259" s="166">
        <v>11</v>
      </c>
      <c r="Q259" s="16">
        <f t="shared" si="56"/>
        <v>15</v>
      </c>
      <c r="R259" s="166">
        <v>13</v>
      </c>
      <c r="S259" s="16">
        <f t="shared" si="57"/>
        <v>13</v>
      </c>
      <c r="T259" s="166">
        <v>10</v>
      </c>
      <c r="U259" s="16">
        <f t="shared" si="58"/>
        <v>10</v>
      </c>
      <c r="V259" s="166">
        <v>7</v>
      </c>
      <c r="W259" s="16">
        <f t="shared" si="59"/>
        <v>7</v>
      </c>
      <c r="X259" s="166">
        <v>1</v>
      </c>
      <c r="Y259" s="16">
        <f t="shared" si="60"/>
        <v>1</v>
      </c>
      <c r="Z259" s="166">
        <v>12.5</v>
      </c>
      <c r="AA259" s="16">
        <f t="shared" si="61"/>
        <v>12.5</v>
      </c>
      <c r="AB259" s="166">
        <v>10</v>
      </c>
      <c r="AC259" s="16">
        <f t="shared" si="62"/>
        <v>10</v>
      </c>
      <c r="AD259" s="132"/>
      <c r="AE259" s="166">
        <v>7.5</v>
      </c>
      <c r="AF259" s="166">
        <v>10.5</v>
      </c>
      <c r="AG259" s="16">
        <f t="shared" si="63"/>
        <v>8.5</v>
      </c>
      <c r="AH259" s="166">
        <v>14</v>
      </c>
      <c r="AI259" s="166">
        <v>11.5</v>
      </c>
      <c r="AJ259" s="16">
        <f t="shared" si="64"/>
        <v>13.166666666666666</v>
      </c>
      <c r="AK259" s="166">
        <v>13.17</v>
      </c>
      <c r="AL259" s="166">
        <v>13.17</v>
      </c>
      <c r="AM259" s="16">
        <f t="shared" si="65"/>
        <v>13.17</v>
      </c>
      <c r="AN259" s="166">
        <v>5</v>
      </c>
      <c r="AO259" s="16">
        <f t="shared" si="66"/>
        <v>5</v>
      </c>
      <c r="AP259" s="166">
        <v>4</v>
      </c>
      <c r="AQ259" s="16">
        <f t="shared" si="67"/>
        <v>4</v>
      </c>
      <c r="AR259" s="166">
        <v>3</v>
      </c>
      <c r="AS259" s="16">
        <f t="shared" si="68"/>
        <v>3</v>
      </c>
      <c r="AT259" s="166">
        <v>10.5</v>
      </c>
      <c r="AU259" s="16">
        <f t="shared" si="69"/>
        <v>10.5</v>
      </c>
      <c r="AV259" s="166">
        <v>6</v>
      </c>
      <c r="AW259" s="16">
        <f t="shared" si="70"/>
        <v>6</v>
      </c>
      <c r="AX259" s="166">
        <v>10</v>
      </c>
      <c r="AY259" s="133">
        <f t="shared" si="71"/>
        <v>10</v>
      </c>
    </row>
    <row r="260" spans="1:51" ht="18" customHeight="1">
      <c r="A260" s="306"/>
      <c r="B260" s="149">
        <v>245</v>
      </c>
      <c r="C260" s="234" t="s">
        <v>466</v>
      </c>
      <c r="D260" s="234" t="s">
        <v>467</v>
      </c>
      <c r="E260" s="234" t="s">
        <v>468</v>
      </c>
      <c r="F260" s="234" t="s">
        <v>342</v>
      </c>
      <c r="G260" s="234" t="s">
        <v>23</v>
      </c>
      <c r="H260" s="240" t="s">
        <v>512</v>
      </c>
      <c r="I260" s="14">
        <v>6.67</v>
      </c>
      <c r="J260" s="14">
        <v>6.67</v>
      </c>
      <c r="K260" s="16">
        <f t="shared" si="54"/>
        <v>6.669999999999999</v>
      </c>
      <c r="L260" s="166">
        <v>12</v>
      </c>
      <c r="M260" s="166">
        <v>12</v>
      </c>
      <c r="N260" s="16">
        <f t="shared" si="55"/>
        <v>12</v>
      </c>
      <c r="O260" s="166">
        <v>11.67</v>
      </c>
      <c r="P260" s="166">
        <v>11.67</v>
      </c>
      <c r="Q260" s="16">
        <f t="shared" si="56"/>
        <v>11.67</v>
      </c>
      <c r="R260" s="166">
        <v>14</v>
      </c>
      <c r="S260" s="16">
        <f t="shared" si="57"/>
        <v>14</v>
      </c>
      <c r="T260" s="166">
        <v>7.5</v>
      </c>
      <c r="U260" s="16">
        <f t="shared" si="58"/>
        <v>7.5</v>
      </c>
      <c r="V260" s="166">
        <v>10</v>
      </c>
      <c r="W260" s="16">
        <f t="shared" si="59"/>
        <v>10</v>
      </c>
      <c r="X260" s="166">
        <v>0</v>
      </c>
      <c r="Y260" s="16">
        <f t="shared" si="60"/>
        <v>0</v>
      </c>
      <c r="Z260" s="166">
        <v>4.5</v>
      </c>
      <c r="AA260" s="16">
        <f t="shared" si="61"/>
        <v>4.5</v>
      </c>
      <c r="AB260" s="166">
        <v>5</v>
      </c>
      <c r="AC260" s="16">
        <f t="shared" si="62"/>
        <v>5</v>
      </c>
      <c r="AD260" s="132"/>
      <c r="AE260" s="166">
        <v>6.5</v>
      </c>
      <c r="AF260" s="166">
        <v>9</v>
      </c>
      <c r="AG260" s="16">
        <f t="shared" si="63"/>
        <v>7.333333333333333</v>
      </c>
      <c r="AH260" s="166">
        <v>9</v>
      </c>
      <c r="AI260" s="166">
        <v>5.5</v>
      </c>
      <c r="AJ260" s="16">
        <f t="shared" si="64"/>
        <v>7.833333333333333</v>
      </c>
      <c r="AK260" s="166">
        <v>14.83</v>
      </c>
      <c r="AL260" s="166">
        <v>14.83</v>
      </c>
      <c r="AM260" s="16">
        <f t="shared" si="65"/>
        <v>14.83</v>
      </c>
      <c r="AN260" s="166">
        <v>3</v>
      </c>
      <c r="AO260" s="16">
        <f t="shared" si="66"/>
        <v>3</v>
      </c>
      <c r="AP260" s="166">
        <v>2</v>
      </c>
      <c r="AQ260" s="16">
        <f t="shared" si="67"/>
        <v>2</v>
      </c>
      <c r="AR260" s="166">
        <v>3</v>
      </c>
      <c r="AS260" s="16">
        <f t="shared" si="68"/>
        <v>3</v>
      </c>
      <c r="AT260" s="166">
        <v>3.5</v>
      </c>
      <c r="AU260" s="16">
        <f t="shared" si="69"/>
        <v>3.5</v>
      </c>
      <c r="AV260" s="166">
        <v>13.5</v>
      </c>
      <c r="AW260" s="16">
        <f t="shared" si="70"/>
        <v>13.5</v>
      </c>
      <c r="AX260" s="166">
        <v>3</v>
      </c>
      <c r="AY260" s="133">
        <f t="shared" si="71"/>
        <v>3</v>
      </c>
    </row>
    <row r="261" spans="1:51" ht="18" customHeight="1">
      <c r="A261" s="306"/>
      <c r="B261" s="149">
        <v>246</v>
      </c>
      <c r="C261" s="234" t="s">
        <v>1194</v>
      </c>
      <c r="D261" s="234" t="s">
        <v>69</v>
      </c>
      <c r="E261" s="234" t="s">
        <v>1195</v>
      </c>
      <c r="F261" s="234" t="s">
        <v>1196</v>
      </c>
      <c r="G261" s="234" t="s">
        <v>302</v>
      </c>
      <c r="H261" s="240" t="s">
        <v>512</v>
      </c>
      <c r="I261" s="14">
        <v>10</v>
      </c>
      <c r="J261" s="14">
        <v>12.5</v>
      </c>
      <c r="K261" s="16">
        <f t="shared" si="54"/>
        <v>10.833333333333334</v>
      </c>
      <c r="L261" s="166">
        <v>6</v>
      </c>
      <c r="M261" s="166">
        <v>12</v>
      </c>
      <c r="N261" s="16">
        <f t="shared" si="55"/>
        <v>8</v>
      </c>
      <c r="O261" s="166">
        <v>0.75</v>
      </c>
      <c r="P261" s="166">
        <v>8.5</v>
      </c>
      <c r="Q261" s="16">
        <f t="shared" si="56"/>
        <v>3.3333333333333335</v>
      </c>
      <c r="R261" s="166">
        <v>8</v>
      </c>
      <c r="S261" s="16">
        <f t="shared" si="57"/>
        <v>8</v>
      </c>
      <c r="T261" s="166">
        <v>10</v>
      </c>
      <c r="U261" s="16">
        <f t="shared" si="58"/>
        <v>10</v>
      </c>
      <c r="V261" s="166">
        <v>7</v>
      </c>
      <c r="W261" s="16">
        <f t="shared" si="59"/>
        <v>7</v>
      </c>
      <c r="X261" s="166">
        <v>6</v>
      </c>
      <c r="Y261" s="16">
        <f t="shared" si="60"/>
        <v>6</v>
      </c>
      <c r="Z261" s="166">
        <v>3</v>
      </c>
      <c r="AA261" s="16">
        <f t="shared" si="61"/>
        <v>3</v>
      </c>
      <c r="AB261" s="166">
        <v>7</v>
      </c>
      <c r="AC261" s="16">
        <f t="shared" si="62"/>
        <v>7</v>
      </c>
      <c r="AD261" s="132"/>
      <c r="AE261" s="166">
        <v>6</v>
      </c>
      <c r="AF261" s="166">
        <v>9</v>
      </c>
      <c r="AG261" s="16">
        <f t="shared" si="63"/>
        <v>7</v>
      </c>
      <c r="AH261" s="166">
        <v>12</v>
      </c>
      <c r="AI261" s="166">
        <v>10.5</v>
      </c>
      <c r="AJ261" s="16">
        <f t="shared" si="64"/>
        <v>11.5</v>
      </c>
      <c r="AK261" s="166">
        <v>10.5</v>
      </c>
      <c r="AL261" s="166">
        <v>12</v>
      </c>
      <c r="AM261" s="16">
        <f t="shared" si="65"/>
        <v>11</v>
      </c>
      <c r="AN261" s="166">
        <v>7.5</v>
      </c>
      <c r="AO261" s="16">
        <f t="shared" si="66"/>
        <v>7.5</v>
      </c>
      <c r="AP261" s="166">
        <v>8</v>
      </c>
      <c r="AQ261" s="16">
        <f t="shared" si="67"/>
        <v>8</v>
      </c>
      <c r="AR261" s="166">
        <v>8</v>
      </c>
      <c r="AS261" s="16">
        <f t="shared" si="68"/>
        <v>8</v>
      </c>
      <c r="AT261" s="166">
        <v>10</v>
      </c>
      <c r="AU261" s="16">
        <f t="shared" si="69"/>
        <v>10</v>
      </c>
      <c r="AV261" s="166">
        <v>10.5</v>
      </c>
      <c r="AW261" s="16">
        <f t="shared" si="70"/>
        <v>10.5</v>
      </c>
      <c r="AX261" s="166">
        <v>10.5</v>
      </c>
      <c r="AY261" s="133">
        <f t="shared" si="71"/>
        <v>10.5</v>
      </c>
    </row>
    <row r="262" spans="1:51" ht="18" customHeight="1">
      <c r="A262" s="306"/>
      <c r="B262" s="149">
        <v>247</v>
      </c>
      <c r="C262" s="234" t="s">
        <v>1197</v>
      </c>
      <c r="D262" s="234" t="s">
        <v>1198</v>
      </c>
      <c r="E262" s="234" t="s">
        <v>1199</v>
      </c>
      <c r="F262" s="234" t="s">
        <v>1200</v>
      </c>
      <c r="G262" s="234" t="s">
        <v>8</v>
      </c>
      <c r="H262" s="240" t="s">
        <v>512</v>
      </c>
      <c r="I262" s="14">
        <v>6.5</v>
      </c>
      <c r="J262" s="14">
        <v>12</v>
      </c>
      <c r="K262" s="16">
        <f t="shared" si="54"/>
        <v>8.3333333333333339</v>
      </c>
      <c r="L262" s="166">
        <v>2</v>
      </c>
      <c r="M262" s="166">
        <v>12</v>
      </c>
      <c r="N262" s="16">
        <f t="shared" si="55"/>
        <v>5.333333333333333</v>
      </c>
      <c r="O262" s="166">
        <v>4</v>
      </c>
      <c r="P262" s="166">
        <v>8.5</v>
      </c>
      <c r="Q262" s="16">
        <f t="shared" si="56"/>
        <v>5.5</v>
      </c>
      <c r="R262" s="166">
        <v>7</v>
      </c>
      <c r="S262" s="16">
        <f t="shared" si="57"/>
        <v>7</v>
      </c>
      <c r="T262" s="166">
        <v>6.5</v>
      </c>
      <c r="U262" s="16">
        <f t="shared" si="58"/>
        <v>6.5</v>
      </c>
      <c r="V262" s="166">
        <v>3.5</v>
      </c>
      <c r="W262" s="16">
        <f t="shared" si="59"/>
        <v>3.5</v>
      </c>
      <c r="X262" s="166">
        <v>0</v>
      </c>
      <c r="Y262" s="16">
        <f t="shared" si="60"/>
        <v>0</v>
      </c>
      <c r="Z262" s="166">
        <v>5</v>
      </c>
      <c r="AA262" s="16">
        <f t="shared" si="61"/>
        <v>5</v>
      </c>
      <c r="AB262" s="166">
        <v>5</v>
      </c>
      <c r="AC262" s="16">
        <f t="shared" si="62"/>
        <v>5</v>
      </c>
      <c r="AD262" s="132"/>
      <c r="AE262" s="166">
        <v>6.5</v>
      </c>
      <c r="AF262" s="166">
        <v>7</v>
      </c>
      <c r="AG262" s="16">
        <f t="shared" si="63"/>
        <v>6.666666666666667</v>
      </c>
      <c r="AH262" s="166">
        <v>4.5</v>
      </c>
      <c r="AI262" s="166">
        <v>8.5</v>
      </c>
      <c r="AJ262" s="16">
        <f t="shared" si="64"/>
        <v>5.833333333333333</v>
      </c>
      <c r="AK262" s="166">
        <v>8.5</v>
      </c>
      <c r="AL262" s="166">
        <v>11</v>
      </c>
      <c r="AM262" s="16">
        <f t="shared" si="65"/>
        <v>9.3333333333333339</v>
      </c>
      <c r="AN262" s="166">
        <v>0.5</v>
      </c>
      <c r="AO262" s="16">
        <f t="shared" si="66"/>
        <v>0.5</v>
      </c>
      <c r="AP262" s="166">
        <v>10</v>
      </c>
      <c r="AQ262" s="16">
        <f t="shared" si="67"/>
        <v>10</v>
      </c>
      <c r="AR262" s="166">
        <v>0.5</v>
      </c>
      <c r="AS262" s="16">
        <f t="shared" si="68"/>
        <v>0.5</v>
      </c>
      <c r="AT262" s="166">
        <v>2</v>
      </c>
      <c r="AU262" s="16">
        <f t="shared" si="69"/>
        <v>2</v>
      </c>
      <c r="AV262" s="166">
        <v>8.5</v>
      </c>
      <c r="AW262" s="16">
        <f t="shared" si="70"/>
        <v>8.5</v>
      </c>
      <c r="AX262" s="166">
        <v>6</v>
      </c>
      <c r="AY262" s="133">
        <f t="shared" si="71"/>
        <v>6</v>
      </c>
    </row>
    <row r="263" spans="1:51" ht="18" customHeight="1">
      <c r="A263" s="306"/>
      <c r="B263" s="149">
        <v>248</v>
      </c>
      <c r="C263" s="234" t="s">
        <v>469</v>
      </c>
      <c r="D263" s="234" t="s">
        <v>72</v>
      </c>
      <c r="E263" s="234" t="s">
        <v>273</v>
      </c>
      <c r="F263" s="234" t="s">
        <v>470</v>
      </c>
      <c r="G263" s="234" t="s">
        <v>32</v>
      </c>
      <c r="H263" s="240" t="s">
        <v>512</v>
      </c>
      <c r="I263" s="14">
        <v>6</v>
      </c>
      <c r="J263" s="14">
        <v>11</v>
      </c>
      <c r="K263" s="16">
        <f t="shared" si="54"/>
        <v>7.666666666666667</v>
      </c>
      <c r="L263" s="166">
        <v>4</v>
      </c>
      <c r="M263" s="166">
        <v>10</v>
      </c>
      <c r="N263" s="16">
        <f t="shared" si="55"/>
        <v>6</v>
      </c>
      <c r="O263" s="166">
        <v>3.25</v>
      </c>
      <c r="P263" s="166">
        <v>8</v>
      </c>
      <c r="Q263" s="16">
        <f t="shared" si="56"/>
        <v>4.833333333333333</v>
      </c>
      <c r="R263" s="166">
        <v>4</v>
      </c>
      <c r="S263" s="16">
        <f t="shared" si="57"/>
        <v>4</v>
      </c>
      <c r="T263" s="166">
        <v>3.5</v>
      </c>
      <c r="U263" s="16">
        <f t="shared" si="58"/>
        <v>3.5</v>
      </c>
      <c r="V263" s="166">
        <v>2.5</v>
      </c>
      <c r="W263" s="16">
        <f t="shared" si="59"/>
        <v>2.5</v>
      </c>
      <c r="X263" s="166">
        <v>2</v>
      </c>
      <c r="Y263" s="16">
        <f t="shared" si="60"/>
        <v>2</v>
      </c>
      <c r="Z263" s="166">
        <v>13</v>
      </c>
      <c r="AA263" s="16">
        <f t="shared" si="61"/>
        <v>13</v>
      </c>
      <c r="AB263" s="166">
        <v>6</v>
      </c>
      <c r="AC263" s="16">
        <f t="shared" si="62"/>
        <v>6</v>
      </c>
      <c r="AD263" s="132"/>
      <c r="AE263" s="166" t="s">
        <v>1298</v>
      </c>
      <c r="AF263" s="166">
        <v>11.5</v>
      </c>
      <c r="AG263" s="16" t="e">
        <f t="shared" si="63"/>
        <v>#VALUE!</v>
      </c>
      <c r="AH263" s="166">
        <v>2</v>
      </c>
      <c r="AI263" s="166">
        <v>8.5</v>
      </c>
      <c r="AJ263" s="16">
        <f t="shared" si="64"/>
        <v>4.166666666666667</v>
      </c>
      <c r="AK263" s="166">
        <v>6</v>
      </c>
      <c r="AL263" s="166">
        <v>10.5</v>
      </c>
      <c r="AM263" s="16">
        <f t="shared" si="65"/>
        <v>7.5</v>
      </c>
      <c r="AN263" s="166">
        <v>0.5</v>
      </c>
      <c r="AO263" s="16">
        <f t="shared" si="66"/>
        <v>0.5</v>
      </c>
      <c r="AP263" s="166">
        <v>4</v>
      </c>
      <c r="AQ263" s="16">
        <f t="shared" si="67"/>
        <v>4</v>
      </c>
      <c r="AR263" s="166">
        <v>5.5</v>
      </c>
      <c r="AS263" s="16">
        <f t="shared" si="68"/>
        <v>5.5</v>
      </c>
      <c r="AT263" s="166">
        <v>10</v>
      </c>
      <c r="AU263" s="16">
        <f t="shared" si="69"/>
        <v>10</v>
      </c>
      <c r="AV263" s="166">
        <v>0</v>
      </c>
      <c r="AW263" s="16">
        <f t="shared" si="70"/>
        <v>0</v>
      </c>
      <c r="AX263" s="166">
        <v>5</v>
      </c>
      <c r="AY263" s="133">
        <f t="shared" si="71"/>
        <v>5</v>
      </c>
    </row>
    <row r="264" spans="1:51" ht="18" customHeight="1">
      <c r="A264" s="306"/>
      <c r="B264" s="149">
        <v>249</v>
      </c>
      <c r="C264" s="234" t="s">
        <v>1201</v>
      </c>
      <c r="D264" s="234" t="s">
        <v>1202</v>
      </c>
      <c r="E264" s="234" t="s">
        <v>13</v>
      </c>
      <c r="F264" s="234" t="s">
        <v>1080</v>
      </c>
      <c r="G264" s="234" t="s">
        <v>5</v>
      </c>
      <c r="H264" s="240" t="s">
        <v>512</v>
      </c>
      <c r="I264" s="14">
        <v>8.5</v>
      </c>
      <c r="J264" s="14">
        <v>14</v>
      </c>
      <c r="K264" s="16">
        <f t="shared" si="54"/>
        <v>10.333333333333334</v>
      </c>
      <c r="L264" s="166">
        <v>13.5</v>
      </c>
      <c r="M264" s="166">
        <v>11</v>
      </c>
      <c r="N264" s="16">
        <f t="shared" si="55"/>
        <v>12.666666666666666</v>
      </c>
      <c r="O264" s="166">
        <v>4</v>
      </c>
      <c r="P264" s="166">
        <v>13</v>
      </c>
      <c r="Q264" s="16">
        <f t="shared" si="56"/>
        <v>7</v>
      </c>
      <c r="R264" s="166">
        <v>10</v>
      </c>
      <c r="S264" s="16">
        <f t="shared" si="57"/>
        <v>10</v>
      </c>
      <c r="T264" s="166">
        <v>7.5</v>
      </c>
      <c r="U264" s="16">
        <f t="shared" si="58"/>
        <v>7.5</v>
      </c>
      <c r="V264" s="166">
        <v>10.5</v>
      </c>
      <c r="W264" s="16">
        <f t="shared" si="59"/>
        <v>10.5</v>
      </c>
      <c r="X264" s="166">
        <v>8.5</v>
      </c>
      <c r="Y264" s="16">
        <f t="shared" si="60"/>
        <v>8.5</v>
      </c>
      <c r="Z264" s="166">
        <v>12.5</v>
      </c>
      <c r="AA264" s="16">
        <f t="shared" si="61"/>
        <v>12.5</v>
      </c>
      <c r="AB264" s="166">
        <v>10.5</v>
      </c>
      <c r="AC264" s="16">
        <f t="shared" si="62"/>
        <v>10.5</v>
      </c>
      <c r="AD264" s="132"/>
      <c r="AE264" s="166">
        <v>11.5</v>
      </c>
      <c r="AF264" s="166">
        <v>10.5</v>
      </c>
      <c r="AG264" s="16">
        <f t="shared" si="63"/>
        <v>11.166666666666666</v>
      </c>
      <c r="AH264" s="166">
        <v>8.5</v>
      </c>
      <c r="AI264" s="166">
        <v>12.5</v>
      </c>
      <c r="AJ264" s="16">
        <f t="shared" si="64"/>
        <v>9.8333333333333339</v>
      </c>
      <c r="AK264" s="166">
        <v>8</v>
      </c>
      <c r="AL264" s="166">
        <v>13.5</v>
      </c>
      <c r="AM264" s="16">
        <f t="shared" si="65"/>
        <v>9.8333333333333339</v>
      </c>
      <c r="AN264" s="166">
        <v>7</v>
      </c>
      <c r="AO264" s="16">
        <f t="shared" si="66"/>
        <v>7</v>
      </c>
      <c r="AP264" s="166">
        <v>10</v>
      </c>
      <c r="AQ264" s="16">
        <f t="shared" si="67"/>
        <v>10</v>
      </c>
      <c r="AR264" s="166">
        <v>11.5</v>
      </c>
      <c r="AS264" s="16">
        <f t="shared" si="68"/>
        <v>11.5</v>
      </c>
      <c r="AT264" s="166">
        <v>13.5</v>
      </c>
      <c r="AU264" s="16">
        <f t="shared" si="69"/>
        <v>13.5</v>
      </c>
      <c r="AV264" s="166">
        <v>6</v>
      </c>
      <c r="AW264" s="16">
        <f t="shared" si="70"/>
        <v>6</v>
      </c>
      <c r="AX264" s="166">
        <v>7</v>
      </c>
      <c r="AY264" s="133">
        <f t="shared" si="71"/>
        <v>7</v>
      </c>
    </row>
    <row r="265" spans="1:51" ht="18" customHeight="1">
      <c r="A265" s="306"/>
      <c r="B265" s="149">
        <v>250</v>
      </c>
      <c r="C265" s="234" t="s">
        <v>1203</v>
      </c>
      <c r="D265" s="234" t="s">
        <v>1204</v>
      </c>
      <c r="E265" s="234" t="s">
        <v>1173</v>
      </c>
      <c r="F265" s="234" t="s">
        <v>1205</v>
      </c>
      <c r="G265" s="234" t="s">
        <v>8</v>
      </c>
      <c r="H265" s="240" t="s">
        <v>512</v>
      </c>
      <c r="I265" s="14">
        <v>8.5</v>
      </c>
      <c r="J265" s="14">
        <v>12.5</v>
      </c>
      <c r="K265" s="16">
        <f t="shared" si="54"/>
        <v>9.8333333333333339</v>
      </c>
      <c r="L265" s="166">
        <v>10.5</v>
      </c>
      <c r="M265" s="166">
        <v>12</v>
      </c>
      <c r="N265" s="16">
        <f t="shared" si="55"/>
        <v>11</v>
      </c>
      <c r="O265" s="166">
        <v>8.5</v>
      </c>
      <c r="P265" s="166">
        <v>8</v>
      </c>
      <c r="Q265" s="16">
        <f t="shared" si="56"/>
        <v>8.3333333333333339</v>
      </c>
      <c r="R265" s="166">
        <v>10</v>
      </c>
      <c r="S265" s="16">
        <f t="shared" si="57"/>
        <v>10</v>
      </c>
      <c r="T265" s="166">
        <v>8.5</v>
      </c>
      <c r="U265" s="16">
        <f t="shared" si="58"/>
        <v>8.5</v>
      </c>
      <c r="V265" s="166">
        <v>10</v>
      </c>
      <c r="W265" s="16">
        <f t="shared" si="59"/>
        <v>10</v>
      </c>
      <c r="X265" s="166">
        <v>11</v>
      </c>
      <c r="Y265" s="16">
        <f t="shared" si="60"/>
        <v>11</v>
      </c>
      <c r="Z265" s="166">
        <v>11</v>
      </c>
      <c r="AA265" s="16">
        <f t="shared" si="61"/>
        <v>11</v>
      </c>
      <c r="AB265" s="166">
        <v>2</v>
      </c>
      <c r="AC265" s="16">
        <f t="shared" si="62"/>
        <v>2</v>
      </c>
      <c r="AD265" s="132"/>
      <c r="AE265" s="166">
        <v>13</v>
      </c>
      <c r="AF265" s="166">
        <v>6.5</v>
      </c>
      <c r="AG265" s="16">
        <f t="shared" si="63"/>
        <v>10.833333333333334</v>
      </c>
      <c r="AH265" s="166">
        <v>10.5</v>
      </c>
      <c r="AI265" s="166">
        <v>11</v>
      </c>
      <c r="AJ265" s="16">
        <f t="shared" si="64"/>
        <v>10.666666666666666</v>
      </c>
      <c r="AK265" s="166">
        <v>10</v>
      </c>
      <c r="AL265" s="166">
        <v>12</v>
      </c>
      <c r="AM265" s="16">
        <f t="shared" si="65"/>
        <v>10.666666666666666</v>
      </c>
      <c r="AN265" s="166">
        <v>8</v>
      </c>
      <c r="AO265" s="16">
        <f t="shared" si="66"/>
        <v>8</v>
      </c>
      <c r="AP265" s="166">
        <v>9</v>
      </c>
      <c r="AQ265" s="16">
        <f t="shared" si="67"/>
        <v>9</v>
      </c>
      <c r="AR265" s="166">
        <v>12.5</v>
      </c>
      <c r="AS265" s="16">
        <f t="shared" si="68"/>
        <v>12.5</v>
      </c>
      <c r="AT265" s="166">
        <v>10</v>
      </c>
      <c r="AU265" s="16">
        <f t="shared" si="69"/>
        <v>10</v>
      </c>
      <c r="AV265" s="166">
        <v>12</v>
      </c>
      <c r="AW265" s="16">
        <f t="shared" si="70"/>
        <v>12</v>
      </c>
      <c r="AX265" s="166">
        <v>12.5</v>
      </c>
      <c r="AY265" s="133">
        <f t="shared" si="71"/>
        <v>12.5</v>
      </c>
    </row>
    <row r="266" spans="1:51" ht="18" customHeight="1">
      <c r="A266" s="306"/>
      <c r="B266" s="149">
        <v>251</v>
      </c>
      <c r="C266" s="234" t="s">
        <v>471</v>
      </c>
      <c r="D266" s="234" t="s">
        <v>473</v>
      </c>
      <c r="E266" s="234" t="s">
        <v>474</v>
      </c>
      <c r="F266" s="234" t="s">
        <v>472</v>
      </c>
      <c r="G266" s="234" t="s">
        <v>5</v>
      </c>
      <c r="H266" s="240" t="s">
        <v>512</v>
      </c>
      <c r="I266" s="14">
        <v>7.5</v>
      </c>
      <c r="J266" s="14">
        <v>13</v>
      </c>
      <c r="K266" s="16">
        <f t="shared" si="54"/>
        <v>9.3333333333333339</v>
      </c>
      <c r="L266" s="166">
        <v>10.5</v>
      </c>
      <c r="M266" s="166">
        <v>10.5</v>
      </c>
      <c r="N266" s="16">
        <f t="shared" si="55"/>
        <v>10.5</v>
      </c>
      <c r="O266" s="166">
        <v>0</v>
      </c>
      <c r="P266" s="166">
        <v>9</v>
      </c>
      <c r="Q266" s="16">
        <f t="shared" si="56"/>
        <v>3</v>
      </c>
      <c r="R266" s="166">
        <v>13</v>
      </c>
      <c r="S266" s="16">
        <f t="shared" si="57"/>
        <v>13</v>
      </c>
      <c r="T266" s="166" t="s">
        <v>1298</v>
      </c>
      <c r="U266" s="16" t="str">
        <f t="shared" si="58"/>
        <v>ABS</v>
      </c>
      <c r="V266" s="166">
        <v>2</v>
      </c>
      <c r="W266" s="16">
        <f t="shared" si="59"/>
        <v>2</v>
      </c>
      <c r="X266" s="166">
        <v>12</v>
      </c>
      <c r="Y266" s="16">
        <f t="shared" si="60"/>
        <v>12</v>
      </c>
      <c r="Z266" s="166">
        <v>2.5</v>
      </c>
      <c r="AA266" s="16">
        <f t="shared" si="61"/>
        <v>2.5</v>
      </c>
      <c r="AB266" s="166">
        <v>10</v>
      </c>
      <c r="AC266" s="16">
        <f t="shared" si="62"/>
        <v>10</v>
      </c>
      <c r="AD266" s="132"/>
      <c r="AE266" s="166">
        <v>12</v>
      </c>
      <c r="AF266" s="166">
        <v>12</v>
      </c>
      <c r="AG266" s="16">
        <f t="shared" si="63"/>
        <v>12</v>
      </c>
      <c r="AH266" s="166">
        <v>15.17</v>
      </c>
      <c r="AI266" s="166">
        <v>15.17</v>
      </c>
      <c r="AJ266" s="16">
        <f t="shared" si="64"/>
        <v>15.17</v>
      </c>
      <c r="AK266" s="166">
        <v>13</v>
      </c>
      <c r="AL266" s="166">
        <v>13</v>
      </c>
      <c r="AM266" s="16">
        <f t="shared" si="65"/>
        <v>13</v>
      </c>
      <c r="AN266" s="166">
        <v>4</v>
      </c>
      <c r="AO266" s="16">
        <f t="shared" si="66"/>
        <v>4</v>
      </c>
      <c r="AP266" s="166">
        <v>7.5</v>
      </c>
      <c r="AQ266" s="16">
        <f t="shared" si="67"/>
        <v>7.5</v>
      </c>
      <c r="AR266" s="166">
        <v>8.5</v>
      </c>
      <c r="AS266" s="16">
        <f t="shared" si="68"/>
        <v>8.5</v>
      </c>
      <c r="AT266" s="166">
        <v>8</v>
      </c>
      <c r="AU266" s="16">
        <f t="shared" si="69"/>
        <v>8</v>
      </c>
      <c r="AV266" s="166">
        <v>10</v>
      </c>
      <c r="AW266" s="16">
        <f t="shared" si="70"/>
        <v>10</v>
      </c>
      <c r="AX266" s="166">
        <v>10.5</v>
      </c>
      <c r="AY266" s="133">
        <f t="shared" si="71"/>
        <v>10.5</v>
      </c>
    </row>
    <row r="267" spans="1:51" ht="18" customHeight="1">
      <c r="A267" s="306"/>
      <c r="B267" s="149">
        <v>252</v>
      </c>
      <c r="C267" s="234" t="s">
        <v>1206</v>
      </c>
      <c r="D267" s="234" t="s">
        <v>1207</v>
      </c>
      <c r="E267" s="234" t="s">
        <v>1208</v>
      </c>
      <c r="F267" s="234" t="s">
        <v>1209</v>
      </c>
      <c r="G267" s="234" t="s">
        <v>5</v>
      </c>
      <c r="H267" s="240" t="s">
        <v>512</v>
      </c>
      <c r="I267" s="14">
        <v>8</v>
      </c>
      <c r="J267" s="14">
        <v>12.5</v>
      </c>
      <c r="K267" s="16">
        <f t="shared" si="54"/>
        <v>9.5</v>
      </c>
      <c r="L267" s="166">
        <v>8</v>
      </c>
      <c r="M267" s="166">
        <v>11</v>
      </c>
      <c r="N267" s="16">
        <f t="shared" si="55"/>
        <v>9</v>
      </c>
      <c r="O267" s="166">
        <v>4</v>
      </c>
      <c r="P267" s="166">
        <v>8.5</v>
      </c>
      <c r="Q267" s="16">
        <f t="shared" si="56"/>
        <v>5.5</v>
      </c>
      <c r="R267" s="166">
        <v>11.5</v>
      </c>
      <c r="S267" s="16">
        <f t="shared" si="57"/>
        <v>11.5</v>
      </c>
      <c r="T267" s="166">
        <v>10</v>
      </c>
      <c r="U267" s="16">
        <f t="shared" si="58"/>
        <v>10</v>
      </c>
      <c r="V267" s="166">
        <v>10</v>
      </c>
      <c r="W267" s="16">
        <f t="shared" si="59"/>
        <v>10</v>
      </c>
      <c r="X267" s="166">
        <v>5</v>
      </c>
      <c r="Y267" s="16">
        <f t="shared" si="60"/>
        <v>5</v>
      </c>
      <c r="Z267" s="166">
        <v>5.5</v>
      </c>
      <c r="AA267" s="16">
        <f t="shared" si="61"/>
        <v>5.5</v>
      </c>
      <c r="AB267" s="166">
        <v>8.5</v>
      </c>
      <c r="AC267" s="16">
        <f t="shared" si="62"/>
        <v>8.5</v>
      </c>
      <c r="AD267" s="132"/>
      <c r="AE267" s="166">
        <v>12</v>
      </c>
      <c r="AF267" s="166">
        <v>10</v>
      </c>
      <c r="AG267" s="16">
        <f t="shared" si="63"/>
        <v>11.333333333333334</v>
      </c>
      <c r="AH267" s="166">
        <v>15.5</v>
      </c>
      <c r="AI267" s="166">
        <v>8</v>
      </c>
      <c r="AJ267" s="16">
        <f t="shared" si="64"/>
        <v>13</v>
      </c>
      <c r="AK267" s="166">
        <v>11.5</v>
      </c>
      <c r="AL267" s="166">
        <v>12</v>
      </c>
      <c r="AM267" s="16">
        <f t="shared" si="65"/>
        <v>11.666666666666666</v>
      </c>
      <c r="AN267" s="166">
        <v>8</v>
      </c>
      <c r="AO267" s="16">
        <f t="shared" si="66"/>
        <v>8</v>
      </c>
      <c r="AP267" s="166">
        <v>15.5</v>
      </c>
      <c r="AQ267" s="16">
        <f t="shared" si="67"/>
        <v>15.5</v>
      </c>
      <c r="AR267" s="166">
        <v>10</v>
      </c>
      <c r="AS267" s="16">
        <f t="shared" si="68"/>
        <v>10</v>
      </c>
      <c r="AT267" s="166">
        <v>11.5</v>
      </c>
      <c r="AU267" s="16">
        <f t="shared" si="69"/>
        <v>11.5</v>
      </c>
      <c r="AV267" s="166">
        <v>13</v>
      </c>
      <c r="AW267" s="16">
        <f t="shared" si="70"/>
        <v>13</v>
      </c>
      <c r="AX267" s="166">
        <v>15.5</v>
      </c>
      <c r="AY267" s="133">
        <f t="shared" si="71"/>
        <v>15.5</v>
      </c>
    </row>
    <row r="268" spans="1:51" ht="18" customHeight="1">
      <c r="A268" s="306"/>
      <c r="B268" s="149">
        <v>253</v>
      </c>
      <c r="C268" s="234" t="s">
        <v>1210</v>
      </c>
      <c r="D268" s="234" t="s">
        <v>1211</v>
      </c>
      <c r="E268" s="234" t="s">
        <v>1212</v>
      </c>
      <c r="F268" s="234" t="s">
        <v>1213</v>
      </c>
      <c r="G268" s="234" t="s">
        <v>1214</v>
      </c>
      <c r="H268" s="240" t="s">
        <v>512</v>
      </c>
      <c r="I268" s="14">
        <v>12</v>
      </c>
      <c r="J268" s="14">
        <v>13</v>
      </c>
      <c r="K268" s="16">
        <f t="shared" si="54"/>
        <v>12.333333333333334</v>
      </c>
      <c r="L268" s="166">
        <v>3.5</v>
      </c>
      <c r="M268" s="166">
        <v>10.5</v>
      </c>
      <c r="N268" s="16">
        <f t="shared" si="55"/>
        <v>5.833333333333333</v>
      </c>
      <c r="O268" s="166">
        <v>4.5</v>
      </c>
      <c r="P268" s="166">
        <v>8.5</v>
      </c>
      <c r="Q268" s="16">
        <f t="shared" si="56"/>
        <v>5.833333333333333</v>
      </c>
      <c r="R268" s="166">
        <v>10</v>
      </c>
      <c r="S268" s="16">
        <f t="shared" si="57"/>
        <v>10</v>
      </c>
      <c r="T268" s="166">
        <v>11.5</v>
      </c>
      <c r="U268" s="16">
        <f t="shared" si="58"/>
        <v>11.5</v>
      </c>
      <c r="V268" s="166">
        <v>4.5</v>
      </c>
      <c r="W268" s="16">
        <f t="shared" si="59"/>
        <v>4.5</v>
      </c>
      <c r="X268" s="166">
        <v>4</v>
      </c>
      <c r="Y268" s="16">
        <f t="shared" si="60"/>
        <v>4</v>
      </c>
      <c r="Z268" s="166">
        <v>12.5</v>
      </c>
      <c r="AA268" s="16">
        <f t="shared" si="61"/>
        <v>12.5</v>
      </c>
      <c r="AB268" s="166">
        <v>10</v>
      </c>
      <c r="AC268" s="16">
        <f t="shared" si="62"/>
        <v>10</v>
      </c>
      <c r="AD268" s="132"/>
      <c r="AE268" s="166" t="s">
        <v>1298</v>
      </c>
      <c r="AF268" s="166">
        <v>10.5</v>
      </c>
      <c r="AG268" s="16" t="e">
        <f t="shared" si="63"/>
        <v>#VALUE!</v>
      </c>
      <c r="AH268" s="166">
        <v>8.5</v>
      </c>
      <c r="AI268" s="166">
        <v>7</v>
      </c>
      <c r="AJ268" s="16">
        <f t="shared" si="64"/>
        <v>8</v>
      </c>
      <c r="AK268" s="166">
        <v>10</v>
      </c>
      <c r="AL268" s="166">
        <v>8</v>
      </c>
      <c r="AM268" s="16">
        <f t="shared" si="65"/>
        <v>9.3333333333333339</v>
      </c>
      <c r="AN268" s="166">
        <v>1.5</v>
      </c>
      <c r="AO268" s="16">
        <f t="shared" si="66"/>
        <v>1.5</v>
      </c>
      <c r="AP268" s="166">
        <v>10</v>
      </c>
      <c r="AQ268" s="16">
        <f t="shared" si="67"/>
        <v>10</v>
      </c>
      <c r="AR268" s="166" t="s">
        <v>1298</v>
      </c>
      <c r="AS268" s="16" t="str">
        <f t="shared" si="68"/>
        <v>ABS</v>
      </c>
      <c r="AT268" s="166">
        <v>10.5</v>
      </c>
      <c r="AU268" s="16">
        <f t="shared" si="69"/>
        <v>10.5</v>
      </c>
      <c r="AV268" s="166">
        <v>3</v>
      </c>
      <c r="AW268" s="16">
        <f t="shared" si="70"/>
        <v>3</v>
      </c>
      <c r="AX268" s="166">
        <v>3</v>
      </c>
      <c r="AY268" s="133">
        <f t="shared" si="71"/>
        <v>3</v>
      </c>
    </row>
    <row r="269" spans="1:51" ht="18" customHeight="1">
      <c r="A269" s="306"/>
      <c r="B269" s="149">
        <v>254</v>
      </c>
      <c r="C269" s="234" t="s">
        <v>1215</v>
      </c>
      <c r="D269" s="234" t="s">
        <v>1216</v>
      </c>
      <c r="E269" s="234" t="s">
        <v>74</v>
      </c>
      <c r="F269" s="234" t="s">
        <v>1217</v>
      </c>
      <c r="G269" s="234" t="s">
        <v>45</v>
      </c>
      <c r="H269" s="240" t="s">
        <v>512</v>
      </c>
      <c r="I269" s="14">
        <v>6</v>
      </c>
      <c r="J269" s="14">
        <v>13</v>
      </c>
      <c r="K269" s="16">
        <f t="shared" si="54"/>
        <v>8.3333333333333339</v>
      </c>
      <c r="L269" s="166">
        <v>1.5</v>
      </c>
      <c r="M269" s="166">
        <v>10.5</v>
      </c>
      <c r="N269" s="16">
        <f t="shared" si="55"/>
        <v>4.5</v>
      </c>
      <c r="O269" s="166">
        <v>2.75</v>
      </c>
      <c r="P269" s="166">
        <v>11</v>
      </c>
      <c r="Q269" s="16">
        <f t="shared" si="56"/>
        <v>5.5</v>
      </c>
      <c r="R269" s="166">
        <v>8.5</v>
      </c>
      <c r="S269" s="16">
        <f t="shared" si="57"/>
        <v>8.5</v>
      </c>
      <c r="T269" s="166">
        <v>8</v>
      </c>
      <c r="U269" s="16">
        <f t="shared" si="58"/>
        <v>8</v>
      </c>
      <c r="V269" s="166">
        <v>3</v>
      </c>
      <c r="W269" s="16">
        <f t="shared" si="59"/>
        <v>3</v>
      </c>
      <c r="X269" s="166">
        <v>1</v>
      </c>
      <c r="Y269" s="16">
        <f t="shared" si="60"/>
        <v>1</v>
      </c>
      <c r="Z269" s="166">
        <v>7</v>
      </c>
      <c r="AA269" s="16">
        <f t="shared" si="61"/>
        <v>7</v>
      </c>
      <c r="AB269" s="166">
        <v>10</v>
      </c>
      <c r="AC269" s="16">
        <f t="shared" si="62"/>
        <v>10</v>
      </c>
      <c r="AD269" s="132"/>
      <c r="AE269" s="166">
        <v>6</v>
      </c>
      <c r="AF269" s="166">
        <v>10.5</v>
      </c>
      <c r="AG269" s="16">
        <f t="shared" si="63"/>
        <v>7.5</v>
      </c>
      <c r="AH269" s="166">
        <v>7</v>
      </c>
      <c r="AI269" s="166">
        <v>10</v>
      </c>
      <c r="AJ269" s="16">
        <f t="shared" si="64"/>
        <v>8</v>
      </c>
      <c r="AK269" s="166">
        <v>7</v>
      </c>
      <c r="AL269" s="166">
        <v>14</v>
      </c>
      <c r="AM269" s="16">
        <f t="shared" si="65"/>
        <v>9.3333333333333339</v>
      </c>
      <c r="AN269" s="166">
        <v>6.5</v>
      </c>
      <c r="AO269" s="16">
        <f t="shared" si="66"/>
        <v>6.5</v>
      </c>
      <c r="AP269" s="166">
        <v>5</v>
      </c>
      <c r="AQ269" s="16">
        <f t="shared" si="67"/>
        <v>5</v>
      </c>
      <c r="AR269" s="166">
        <v>7.5</v>
      </c>
      <c r="AS269" s="16">
        <f t="shared" si="68"/>
        <v>7.5</v>
      </c>
      <c r="AT269" s="166">
        <v>8.5</v>
      </c>
      <c r="AU269" s="16">
        <f t="shared" si="69"/>
        <v>8.5</v>
      </c>
      <c r="AV269" s="166">
        <v>11</v>
      </c>
      <c r="AW269" s="16">
        <f t="shared" si="70"/>
        <v>11</v>
      </c>
      <c r="AX269" s="166">
        <v>6</v>
      </c>
      <c r="AY269" s="133">
        <f t="shared" si="71"/>
        <v>6</v>
      </c>
    </row>
    <row r="270" spans="1:51" ht="18" customHeight="1">
      <c r="A270" s="306"/>
      <c r="B270" s="149">
        <v>255</v>
      </c>
      <c r="C270" s="234" t="s">
        <v>475</v>
      </c>
      <c r="D270" s="234" t="s">
        <v>477</v>
      </c>
      <c r="E270" s="234" t="s">
        <v>25</v>
      </c>
      <c r="F270" s="234" t="s">
        <v>476</v>
      </c>
      <c r="G270" s="234" t="s">
        <v>58</v>
      </c>
      <c r="H270" s="240" t="s">
        <v>512</v>
      </c>
      <c r="I270" s="14">
        <v>7.5</v>
      </c>
      <c r="J270" s="14">
        <v>12.5</v>
      </c>
      <c r="K270" s="16">
        <f t="shared" si="54"/>
        <v>9.1666666666666661</v>
      </c>
      <c r="L270" s="166">
        <v>1</v>
      </c>
      <c r="M270" s="166">
        <v>10</v>
      </c>
      <c r="N270" s="16">
        <f t="shared" si="55"/>
        <v>4</v>
      </c>
      <c r="O270" s="166">
        <v>10.83</v>
      </c>
      <c r="P270" s="166">
        <v>10.83</v>
      </c>
      <c r="Q270" s="16">
        <f t="shared" si="56"/>
        <v>10.83</v>
      </c>
      <c r="R270" s="166">
        <v>7</v>
      </c>
      <c r="S270" s="16">
        <f t="shared" si="57"/>
        <v>7</v>
      </c>
      <c r="T270" s="166">
        <v>1</v>
      </c>
      <c r="U270" s="16">
        <f t="shared" si="58"/>
        <v>1</v>
      </c>
      <c r="V270" s="166">
        <v>4.5</v>
      </c>
      <c r="W270" s="16">
        <f t="shared" si="59"/>
        <v>4.5</v>
      </c>
      <c r="X270" s="166">
        <v>9</v>
      </c>
      <c r="Y270" s="16">
        <f t="shared" si="60"/>
        <v>9</v>
      </c>
      <c r="Z270" s="166">
        <v>5.5</v>
      </c>
      <c r="AA270" s="16">
        <f t="shared" si="61"/>
        <v>5.5</v>
      </c>
      <c r="AB270" s="166">
        <v>1.5</v>
      </c>
      <c r="AC270" s="16">
        <f t="shared" si="62"/>
        <v>1.5</v>
      </c>
      <c r="AD270" s="132"/>
      <c r="AE270" s="166">
        <v>10.5</v>
      </c>
      <c r="AF270" s="166">
        <v>11</v>
      </c>
      <c r="AG270" s="16">
        <f t="shared" si="63"/>
        <v>10.666666666666666</v>
      </c>
      <c r="AH270" s="166">
        <v>0</v>
      </c>
      <c r="AI270" s="166">
        <v>10</v>
      </c>
      <c r="AJ270" s="16">
        <f t="shared" si="64"/>
        <v>3.3333333333333335</v>
      </c>
      <c r="AK270" s="166">
        <v>12.67</v>
      </c>
      <c r="AL270" s="166">
        <v>12.67</v>
      </c>
      <c r="AM270" s="16">
        <f t="shared" si="65"/>
        <v>12.67</v>
      </c>
      <c r="AN270" s="166">
        <v>5.5</v>
      </c>
      <c r="AO270" s="16">
        <f t="shared" si="66"/>
        <v>5.5</v>
      </c>
      <c r="AP270" s="166">
        <v>4.5</v>
      </c>
      <c r="AQ270" s="16">
        <f t="shared" si="67"/>
        <v>4.5</v>
      </c>
      <c r="AR270" s="166">
        <v>8</v>
      </c>
      <c r="AS270" s="16">
        <f t="shared" si="68"/>
        <v>8</v>
      </c>
      <c r="AT270" s="166">
        <v>10.5</v>
      </c>
      <c r="AU270" s="16">
        <f t="shared" si="69"/>
        <v>10.5</v>
      </c>
      <c r="AV270" s="166">
        <v>1</v>
      </c>
      <c r="AW270" s="16">
        <f t="shared" si="70"/>
        <v>1</v>
      </c>
      <c r="AX270" s="166">
        <v>7</v>
      </c>
      <c r="AY270" s="133">
        <f t="shared" si="71"/>
        <v>7</v>
      </c>
    </row>
    <row r="271" spans="1:51" ht="18" customHeight="1">
      <c r="A271" s="306"/>
      <c r="B271" s="149">
        <v>256</v>
      </c>
      <c r="C271" s="234" t="s">
        <v>1218</v>
      </c>
      <c r="D271" s="234" t="s">
        <v>1219</v>
      </c>
      <c r="E271" s="234" t="s">
        <v>27</v>
      </c>
      <c r="F271" s="234" t="s">
        <v>1220</v>
      </c>
      <c r="G271" s="234" t="s">
        <v>8</v>
      </c>
      <c r="H271" s="240" t="s">
        <v>512</v>
      </c>
      <c r="I271" s="14">
        <v>8.5</v>
      </c>
      <c r="J271" s="14">
        <v>11.5</v>
      </c>
      <c r="K271" s="16">
        <f t="shared" si="54"/>
        <v>9.5</v>
      </c>
      <c r="L271" s="166">
        <v>9</v>
      </c>
      <c r="M271" s="166">
        <v>11</v>
      </c>
      <c r="N271" s="16">
        <f t="shared" si="55"/>
        <v>9.6666666666666661</v>
      </c>
      <c r="O271" s="166">
        <v>11.25</v>
      </c>
      <c r="P271" s="166">
        <v>10</v>
      </c>
      <c r="Q271" s="16">
        <f t="shared" si="56"/>
        <v>10.833333333333334</v>
      </c>
      <c r="R271" s="166">
        <v>11</v>
      </c>
      <c r="S271" s="16">
        <f t="shared" si="57"/>
        <v>11</v>
      </c>
      <c r="T271" s="166">
        <v>5</v>
      </c>
      <c r="U271" s="16">
        <f t="shared" si="58"/>
        <v>5</v>
      </c>
      <c r="V271" s="166">
        <v>10.5</v>
      </c>
      <c r="W271" s="16">
        <f t="shared" si="59"/>
        <v>10.5</v>
      </c>
      <c r="X271" s="166">
        <v>6</v>
      </c>
      <c r="Y271" s="16">
        <f t="shared" si="60"/>
        <v>6</v>
      </c>
      <c r="Z271" s="166">
        <v>7.5</v>
      </c>
      <c r="AA271" s="16">
        <f t="shared" si="61"/>
        <v>7.5</v>
      </c>
      <c r="AB271" s="166">
        <v>8.5</v>
      </c>
      <c r="AC271" s="16">
        <f t="shared" si="62"/>
        <v>8.5</v>
      </c>
      <c r="AD271" s="132"/>
      <c r="AE271" s="166" t="s">
        <v>1298</v>
      </c>
      <c r="AF271" s="166">
        <v>10</v>
      </c>
      <c r="AG271" s="16" t="e">
        <f t="shared" si="63"/>
        <v>#VALUE!</v>
      </c>
      <c r="AH271" s="166">
        <v>10</v>
      </c>
      <c r="AI271" s="166">
        <v>10.5</v>
      </c>
      <c r="AJ271" s="16">
        <f t="shared" si="64"/>
        <v>10.166666666666666</v>
      </c>
      <c r="AK271" s="166">
        <v>12</v>
      </c>
      <c r="AL271" s="166">
        <v>12</v>
      </c>
      <c r="AM271" s="16">
        <f t="shared" si="65"/>
        <v>12</v>
      </c>
      <c r="AN271" s="166">
        <v>8</v>
      </c>
      <c r="AO271" s="16">
        <f t="shared" si="66"/>
        <v>8</v>
      </c>
      <c r="AP271" s="166">
        <v>12.5</v>
      </c>
      <c r="AQ271" s="16">
        <f t="shared" si="67"/>
        <v>12.5</v>
      </c>
      <c r="AR271" s="166">
        <v>8.5</v>
      </c>
      <c r="AS271" s="16">
        <f t="shared" si="68"/>
        <v>8.5</v>
      </c>
      <c r="AT271" s="166">
        <v>14</v>
      </c>
      <c r="AU271" s="16">
        <f t="shared" si="69"/>
        <v>14</v>
      </c>
      <c r="AV271" s="166">
        <v>6.5</v>
      </c>
      <c r="AW271" s="16">
        <f t="shared" si="70"/>
        <v>6.5</v>
      </c>
      <c r="AX271" s="166">
        <v>6.5</v>
      </c>
      <c r="AY271" s="133">
        <f t="shared" si="71"/>
        <v>6.5</v>
      </c>
    </row>
    <row r="272" spans="1:51" s="245" customFormat="1" ht="18" customHeight="1" thickBot="1">
      <c r="A272" s="307"/>
      <c r="B272" s="149">
        <v>257</v>
      </c>
      <c r="C272" s="243" t="s">
        <v>1221</v>
      </c>
      <c r="D272" s="243" t="s">
        <v>1222</v>
      </c>
      <c r="E272" s="243" t="s">
        <v>1223</v>
      </c>
      <c r="F272" s="243" t="s">
        <v>1224</v>
      </c>
      <c r="G272" s="243" t="s">
        <v>5</v>
      </c>
      <c r="H272" s="244" t="s">
        <v>512</v>
      </c>
      <c r="I272" s="14">
        <v>17</v>
      </c>
      <c r="J272" s="14">
        <v>13.5</v>
      </c>
      <c r="K272" s="16">
        <f t="shared" si="54"/>
        <v>15.833333333333334</v>
      </c>
      <c r="L272" s="166">
        <v>17</v>
      </c>
      <c r="M272" s="166">
        <v>10.5</v>
      </c>
      <c r="N272" s="16">
        <f t="shared" si="55"/>
        <v>14.833333333333334</v>
      </c>
      <c r="O272" s="166">
        <v>8.5</v>
      </c>
      <c r="P272" s="166">
        <v>12.5</v>
      </c>
      <c r="Q272" s="16">
        <f t="shared" si="56"/>
        <v>9.8333333333333339</v>
      </c>
      <c r="R272" s="166">
        <v>13</v>
      </c>
      <c r="S272" s="16">
        <f t="shared" si="57"/>
        <v>13</v>
      </c>
      <c r="T272" s="166">
        <v>12.5</v>
      </c>
      <c r="U272" s="16">
        <f t="shared" si="58"/>
        <v>12.5</v>
      </c>
      <c r="V272" s="166">
        <v>15.5</v>
      </c>
      <c r="W272" s="16">
        <f t="shared" si="59"/>
        <v>15.5</v>
      </c>
      <c r="X272" s="166">
        <v>10</v>
      </c>
      <c r="Y272" s="16">
        <f t="shared" si="60"/>
        <v>10</v>
      </c>
      <c r="Z272" s="166">
        <v>15</v>
      </c>
      <c r="AA272" s="16">
        <f t="shared" si="61"/>
        <v>15</v>
      </c>
      <c r="AB272" s="166">
        <v>10.5</v>
      </c>
      <c r="AC272" s="16">
        <f t="shared" si="62"/>
        <v>10.5</v>
      </c>
      <c r="AD272" s="132"/>
      <c r="AE272" s="166">
        <v>13</v>
      </c>
      <c r="AF272" s="166">
        <v>10</v>
      </c>
      <c r="AG272" s="16">
        <f t="shared" si="63"/>
        <v>12</v>
      </c>
      <c r="AH272" s="166">
        <v>10</v>
      </c>
      <c r="AI272" s="166">
        <v>10.5</v>
      </c>
      <c r="AJ272" s="16">
        <f t="shared" si="64"/>
        <v>10.166666666666666</v>
      </c>
      <c r="AK272" s="166">
        <v>10.5</v>
      </c>
      <c r="AL272" s="166">
        <v>14</v>
      </c>
      <c r="AM272" s="16">
        <f t="shared" si="65"/>
        <v>11.666666666666666</v>
      </c>
      <c r="AN272" s="166">
        <v>4.5</v>
      </c>
      <c r="AO272" s="16">
        <f t="shared" si="66"/>
        <v>4.5</v>
      </c>
      <c r="AP272" s="166">
        <v>12.5</v>
      </c>
      <c r="AQ272" s="16">
        <f t="shared" si="67"/>
        <v>12.5</v>
      </c>
      <c r="AR272" s="166">
        <v>11.5</v>
      </c>
      <c r="AS272" s="16">
        <f t="shared" si="68"/>
        <v>11.5</v>
      </c>
      <c r="AT272" s="166">
        <v>11.5</v>
      </c>
      <c r="AU272" s="16">
        <f t="shared" si="69"/>
        <v>11.5</v>
      </c>
      <c r="AV272" s="166">
        <v>5</v>
      </c>
      <c r="AW272" s="16">
        <f t="shared" si="70"/>
        <v>5</v>
      </c>
      <c r="AX272" s="166">
        <v>11</v>
      </c>
      <c r="AY272" s="133">
        <f t="shared" si="71"/>
        <v>11</v>
      </c>
    </row>
    <row r="273" spans="1:51" ht="18" customHeight="1">
      <c r="A273" s="302" t="s">
        <v>1293</v>
      </c>
      <c r="B273" s="149">
        <v>258</v>
      </c>
      <c r="C273" s="241" t="s">
        <v>1225</v>
      </c>
      <c r="D273" s="249" t="s">
        <v>1226</v>
      </c>
      <c r="E273" s="241" t="s">
        <v>1227</v>
      </c>
      <c r="F273" s="241" t="s">
        <v>1228</v>
      </c>
      <c r="G273" s="241" t="s">
        <v>302</v>
      </c>
      <c r="H273" s="242" t="s">
        <v>1292</v>
      </c>
      <c r="I273" s="14">
        <v>10.5</v>
      </c>
      <c r="J273" s="14">
        <v>12</v>
      </c>
      <c r="K273" s="16">
        <f t="shared" ref="K273:K299" si="72">(I273*2+J273)/3</f>
        <v>11</v>
      </c>
      <c r="L273" s="166">
        <v>17</v>
      </c>
      <c r="M273" s="166">
        <v>7</v>
      </c>
      <c r="N273" s="16">
        <f t="shared" ref="N273:N299" si="73">(L273*2+M273)/3</f>
        <v>13.666666666666666</v>
      </c>
      <c r="O273" s="166">
        <v>4</v>
      </c>
      <c r="P273" s="166">
        <v>12.5</v>
      </c>
      <c r="Q273" s="16">
        <f t="shared" ref="Q273:Q299" si="74">(O273*2+P273)/3</f>
        <v>6.833333333333333</v>
      </c>
      <c r="R273" s="166">
        <v>10.5</v>
      </c>
      <c r="S273" s="16">
        <f>R273</f>
        <v>10.5</v>
      </c>
      <c r="T273" s="166">
        <v>10</v>
      </c>
      <c r="U273" s="16">
        <f t="shared" ref="U273:U300" si="75">T273</f>
        <v>10</v>
      </c>
      <c r="V273" s="166">
        <v>8.5</v>
      </c>
      <c r="W273" s="16">
        <f t="shared" ref="W273:W300" si="76">V273</f>
        <v>8.5</v>
      </c>
      <c r="X273" s="166">
        <v>2</v>
      </c>
      <c r="Y273" s="16">
        <f t="shared" ref="Y273:Y300" si="77">X273</f>
        <v>2</v>
      </c>
      <c r="Z273" s="166">
        <v>8.5</v>
      </c>
      <c r="AA273" s="16">
        <f t="shared" ref="AA273:AA300" si="78">Z273</f>
        <v>8.5</v>
      </c>
      <c r="AB273" s="166">
        <v>10.5</v>
      </c>
      <c r="AC273" s="16">
        <f t="shared" ref="AC273:AC300" si="79">AB273</f>
        <v>10.5</v>
      </c>
      <c r="AD273" s="132"/>
      <c r="AE273" s="166">
        <v>10.5</v>
      </c>
      <c r="AF273" s="166">
        <v>12</v>
      </c>
      <c r="AG273" s="16">
        <f t="shared" ref="AG273:AG299" si="80">(AE273*2+AF273)/3</f>
        <v>11</v>
      </c>
      <c r="AH273" s="166">
        <v>11.5</v>
      </c>
      <c r="AI273" s="166">
        <v>9.5</v>
      </c>
      <c r="AJ273" s="16">
        <f t="shared" ref="AJ273:AJ299" si="81">(AH273*2+AI273)/3</f>
        <v>10.833333333333334</v>
      </c>
      <c r="AK273" s="166">
        <v>11.5</v>
      </c>
      <c r="AL273" s="166">
        <v>13.5</v>
      </c>
      <c r="AM273" s="16">
        <f t="shared" ref="AM273:AM299" si="82">(AK273*2+AL273)/3</f>
        <v>12.166666666666666</v>
      </c>
      <c r="AN273" s="166">
        <v>10</v>
      </c>
      <c r="AO273" s="16">
        <f t="shared" ref="AO273:AO300" si="83">AN273</f>
        <v>10</v>
      </c>
      <c r="AP273" s="166">
        <v>13.5</v>
      </c>
      <c r="AQ273" s="16">
        <f t="shared" ref="AQ273:AQ300" si="84">AP273</f>
        <v>13.5</v>
      </c>
      <c r="AR273" s="166">
        <v>8</v>
      </c>
      <c r="AS273" s="16">
        <f t="shared" ref="AS273:AS300" si="85">AR273</f>
        <v>8</v>
      </c>
      <c r="AT273" s="166">
        <v>8.5</v>
      </c>
      <c r="AU273" s="16">
        <f t="shared" ref="AU273:AU300" si="86">AT273</f>
        <v>8.5</v>
      </c>
      <c r="AV273" s="166">
        <v>6.5</v>
      </c>
      <c r="AW273" s="16">
        <f t="shared" ref="AW273:AW300" si="87">AV273</f>
        <v>6.5</v>
      </c>
      <c r="AX273" s="166">
        <v>7.5</v>
      </c>
      <c r="AY273" s="133">
        <f t="shared" ref="AY273:AY300" si="88">AX273</f>
        <v>7.5</v>
      </c>
    </row>
    <row r="274" spans="1:51" ht="18" customHeight="1">
      <c r="A274" s="303"/>
      <c r="B274" s="149">
        <v>259</v>
      </c>
      <c r="C274" s="234" t="s">
        <v>1229</v>
      </c>
      <c r="D274" s="234" t="s">
        <v>1230</v>
      </c>
      <c r="E274" s="234" t="s">
        <v>566</v>
      </c>
      <c r="F274" s="234" t="s">
        <v>1231</v>
      </c>
      <c r="G274" s="234" t="s">
        <v>32</v>
      </c>
      <c r="H274" s="240" t="s">
        <v>1292</v>
      </c>
      <c r="I274" s="14">
        <v>5</v>
      </c>
      <c r="J274" s="14">
        <v>11</v>
      </c>
      <c r="K274" s="16">
        <f t="shared" si="72"/>
        <v>7</v>
      </c>
      <c r="L274" s="166">
        <v>3</v>
      </c>
      <c r="M274" s="166">
        <v>10</v>
      </c>
      <c r="N274" s="16">
        <f t="shared" si="73"/>
        <v>5.333333333333333</v>
      </c>
      <c r="O274" s="166">
        <v>2</v>
      </c>
      <c r="P274" s="166">
        <v>11.5</v>
      </c>
      <c r="Q274" s="16">
        <f t="shared" si="74"/>
        <v>5.166666666666667</v>
      </c>
      <c r="R274" s="166">
        <v>5</v>
      </c>
      <c r="S274" s="16">
        <f t="shared" ref="S274:S300" si="89">R274</f>
        <v>5</v>
      </c>
      <c r="T274" s="166">
        <v>6.5</v>
      </c>
      <c r="U274" s="16">
        <f t="shared" si="75"/>
        <v>6.5</v>
      </c>
      <c r="V274" s="166">
        <v>2</v>
      </c>
      <c r="W274" s="16">
        <f t="shared" si="76"/>
        <v>2</v>
      </c>
      <c r="X274" s="166">
        <v>3</v>
      </c>
      <c r="Y274" s="16">
        <f t="shared" si="77"/>
        <v>3</v>
      </c>
      <c r="Z274" s="166">
        <v>6.5</v>
      </c>
      <c r="AA274" s="16">
        <f t="shared" si="78"/>
        <v>6.5</v>
      </c>
      <c r="AB274" s="166">
        <v>3.5</v>
      </c>
      <c r="AC274" s="16">
        <f t="shared" si="79"/>
        <v>3.5</v>
      </c>
      <c r="AD274" s="132"/>
      <c r="AE274" s="166">
        <v>5</v>
      </c>
      <c r="AF274" s="166">
        <v>11</v>
      </c>
      <c r="AG274" s="16">
        <f t="shared" si="80"/>
        <v>7</v>
      </c>
      <c r="AH274" s="166">
        <v>3.5</v>
      </c>
      <c r="AI274" s="166">
        <v>11</v>
      </c>
      <c r="AJ274" s="16">
        <f t="shared" si="81"/>
        <v>6</v>
      </c>
      <c r="AK274" s="166">
        <v>8.5</v>
      </c>
      <c r="AL274" s="166">
        <v>10</v>
      </c>
      <c r="AM274" s="16">
        <f t="shared" si="82"/>
        <v>9</v>
      </c>
      <c r="AN274" s="166">
        <v>4</v>
      </c>
      <c r="AO274" s="16">
        <f t="shared" si="83"/>
        <v>4</v>
      </c>
      <c r="AP274" s="166">
        <v>6.5</v>
      </c>
      <c r="AQ274" s="16">
        <f t="shared" si="84"/>
        <v>6.5</v>
      </c>
      <c r="AR274" s="166">
        <v>0.5</v>
      </c>
      <c r="AS274" s="16">
        <f t="shared" si="85"/>
        <v>0.5</v>
      </c>
      <c r="AT274" s="166">
        <v>2</v>
      </c>
      <c r="AU274" s="16">
        <f t="shared" si="86"/>
        <v>2</v>
      </c>
      <c r="AV274" s="166">
        <v>5</v>
      </c>
      <c r="AW274" s="16">
        <f t="shared" si="87"/>
        <v>5</v>
      </c>
      <c r="AX274" s="166">
        <v>5</v>
      </c>
      <c r="AY274" s="133">
        <f t="shared" si="88"/>
        <v>5</v>
      </c>
    </row>
    <row r="275" spans="1:51" ht="18" customHeight="1">
      <c r="A275" s="303"/>
      <c r="B275" s="149">
        <v>260</v>
      </c>
      <c r="C275" s="234" t="s">
        <v>1232</v>
      </c>
      <c r="D275" s="234" t="s">
        <v>478</v>
      </c>
      <c r="E275" s="234" t="s">
        <v>429</v>
      </c>
      <c r="F275" s="234" t="s">
        <v>397</v>
      </c>
      <c r="G275" s="234" t="s">
        <v>561</v>
      </c>
      <c r="H275" s="240" t="s">
        <v>1292</v>
      </c>
      <c r="I275" s="14">
        <v>9</v>
      </c>
      <c r="J275" s="14">
        <v>11</v>
      </c>
      <c r="K275" s="16">
        <f t="shared" si="72"/>
        <v>9.6666666666666661</v>
      </c>
      <c r="L275" s="166">
        <v>8</v>
      </c>
      <c r="M275" s="166">
        <v>7</v>
      </c>
      <c r="N275" s="16">
        <f t="shared" si="73"/>
        <v>7.666666666666667</v>
      </c>
      <c r="O275" s="166">
        <v>9.5</v>
      </c>
      <c r="P275" s="166">
        <v>10</v>
      </c>
      <c r="Q275" s="16">
        <f t="shared" si="74"/>
        <v>9.6666666666666661</v>
      </c>
      <c r="R275" s="166">
        <v>7</v>
      </c>
      <c r="S275" s="16">
        <f t="shared" si="89"/>
        <v>7</v>
      </c>
      <c r="T275" s="166">
        <v>12.5</v>
      </c>
      <c r="U275" s="16">
        <f t="shared" si="75"/>
        <v>12.5</v>
      </c>
      <c r="V275" s="166">
        <v>5</v>
      </c>
      <c r="W275" s="16">
        <f t="shared" si="76"/>
        <v>5</v>
      </c>
      <c r="X275" s="166">
        <v>0</v>
      </c>
      <c r="Y275" s="16">
        <f t="shared" si="77"/>
        <v>0</v>
      </c>
      <c r="Z275" s="166">
        <v>11.5</v>
      </c>
      <c r="AA275" s="16">
        <f t="shared" si="78"/>
        <v>11.5</v>
      </c>
      <c r="AB275" s="166">
        <v>7.5</v>
      </c>
      <c r="AC275" s="16">
        <f t="shared" si="79"/>
        <v>7.5</v>
      </c>
      <c r="AD275" s="132"/>
      <c r="AE275" s="166">
        <v>6.5</v>
      </c>
      <c r="AF275" s="166">
        <v>10.5</v>
      </c>
      <c r="AG275" s="16">
        <f t="shared" si="80"/>
        <v>7.833333333333333</v>
      </c>
      <c r="AH275" s="166">
        <v>7</v>
      </c>
      <c r="AI275" s="166">
        <v>10</v>
      </c>
      <c r="AJ275" s="16">
        <f t="shared" si="81"/>
        <v>8</v>
      </c>
      <c r="AK275" s="166">
        <v>6.5</v>
      </c>
      <c r="AL275" s="166">
        <v>11</v>
      </c>
      <c r="AM275" s="16">
        <f t="shared" si="82"/>
        <v>8</v>
      </c>
      <c r="AN275" s="166">
        <v>6</v>
      </c>
      <c r="AO275" s="16">
        <f t="shared" si="83"/>
        <v>6</v>
      </c>
      <c r="AP275" s="166">
        <v>9</v>
      </c>
      <c r="AQ275" s="16">
        <f t="shared" si="84"/>
        <v>9</v>
      </c>
      <c r="AR275" s="166">
        <v>2.5</v>
      </c>
      <c r="AS275" s="16">
        <f t="shared" si="85"/>
        <v>2.5</v>
      </c>
      <c r="AT275" s="166">
        <v>5</v>
      </c>
      <c r="AU275" s="16">
        <f t="shared" si="86"/>
        <v>5</v>
      </c>
      <c r="AV275" s="166">
        <v>1</v>
      </c>
      <c r="AW275" s="16">
        <f t="shared" si="87"/>
        <v>1</v>
      </c>
      <c r="AX275" s="166">
        <v>5</v>
      </c>
      <c r="AY275" s="133">
        <f t="shared" si="88"/>
        <v>5</v>
      </c>
    </row>
    <row r="276" spans="1:51" ht="18" customHeight="1">
      <c r="A276" s="303"/>
      <c r="B276" s="149">
        <v>261</v>
      </c>
      <c r="C276" s="234" t="s">
        <v>1233</v>
      </c>
      <c r="D276" s="234" t="s">
        <v>1234</v>
      </c>
      <c r="E276" s="234" t="s">
        <v>1235</v>
      </c>
      <c r="F276" s="234" t="s">
        <v>1236</v>
      </c>
      <c r="G276" s="234" t="s">
        <v>5</v>
      </c>
      <c r="H276" s="240" t="s">
        <v>1292</v>
      </c>
      <c r="I276" s="14">
        <v>10.5</v>
      </c>
      <c r="J276" s="14">
        <v>12</v>
      </c>
      <c r="K276" s="16">
        <f t="shared" si="72"/>
        <v>11</v>
      </c>
      <c r="L276" s="166">
        <v>9.5</v>
      </c>
      <c r="M276" s="166">
        <v>12</v>
      </c>
      <c r="N276" s="16">
        <f t="shared" si="73"/>
        <v>10.333333333333334</v>
      </c>
      <c r="O276" s="166">
        <v>7.5</v>
      </c>
      <c r="P276" s="166">
        <v>11</v>
      </c>
      <c r="Q276" s="16">
        <f t="shared" si="74"/>
        <v>8.6666666666666661</v>
      </c>
      <c r="R276" s="166">
        <v>9</v>
      </c>
      <c r="S276" s="16">
        <f t="shared" si="89"/>
        <v>9</v>
      </c>
      <c r="T276" s="166">
        <v>10</v>
      </c>
      <c r="U276" s="16">
        <f t="shared" si="75"/>
        <v>10</v>
      </c>
      <c r="V276" s="166">
        <v>10.5</v>
      </c>
      <c r="W276" s="16">
        <f t="shared" si="76"/>
        <v>10.5</v>
      </c>
      <c r="X276" s="166">
        <v>6.5</v>
      </c>
      <c r="Y276" s="16">
        <f t="shared" si="77"/>
        <v>6.5</v>
      </c>
      <c r="Z276" s="166">
        <v>14</v>
      </c>
      <c r="AA276" s="16">
        <f t="shared" si="78"/>
        <v>14</v>
      </c>
      <c r="AB276" s="166">
        <v>8.5</v>
      </c>
      <c r="AC276" s="16">
        <f t="shared" si="79"/>
        <v>8.5</v>
      </c>
      <c r="AD276" s="132"/>
      <c r="AE276" s="166">
        <v>13.5</v>
      </c>
      <c r="AF276" s="166">
        <v>13</v>
      </c>
      <c r="AG276" s="16">
        <f t="shared" si="80"/>
        <v>13.333333333333334</v>
      </c>
      <c r="AH276" s="166">
        <v>16.5</v>
      </c>
      <c r="AI276" s="166">
        <v>11</v>
      </c>
      <c r="AJ276" s="16">
        <f t="shared" si="81"/>
        <v>14.666666666666666</v>
      </c>
      <c r="AK276" s="166">
        <v>14.5</v>
      </c>
      <c r="AL276" s="166">
        <v>15.5</v>
      </c>
      <c r="AM276" s="16">
        <f t="shared" si="82"/>
        <v>14.833333333333334</v>
      </c>
      <c r="AN276" s="166">
        <v>5.5</v>
      </c>
      <c r="AO276" s="16">
        <f t="shared" si="83"/>
        <v>5.5</v>
      </c>
      <c r="AP276" s="166">
        <v>10.5</v>
      </c>
      <c r="AQ276" s="16">
        <f t="shared" si="84"/>
        <v>10.5</v>
      </c>
      <c r="AR276" s="166">
        <v>8.5</v>
      </c>
      <c r="AS276" s="16">
        <f t="shared" si="85"/>
        <v>8.5</v>
      </c>
      <c r="AT276" s="166">
        <v>11</v>
      </c>
      <c r="AU276" s="16">
        <f t="shared" si="86"/>
        <v>11</v>
      </c>
      <c r="AV276" s="166">
        <v>12</v>
      </c>
      <c r="AW276" s="16">
        <f t="shared" si="87"/>
        <v>12</v>
      </c>
      <c r="AX276" s="166">
        <v>11.5</v>
      </c>
      <c r="AY276" s="133">
        <f t="shared" si="88"/>
        <v>11.5</v>
      </c>
    </row>
    <row r="277" spans="1:51" ht="18" customHeight="1">
      <c r="A277" s="303"/>
      <c r="B277" s="149">
        <v>262</v>
      </c>
      <c r="C277" s="234" t="s">
        <v>1237</v>
      </c>
      <c r="D277" s="234" t="s">
        <v>479</v>
      </c>
      <c r="E277" s="234" t="s">
        <v>1238</v>
      </c>
      <c r="F277" s="234" t="s">
        <v>1239</v>
      </c>
      <c r="G277" s="234" t="s">
        <v>5</v>
      </c>
      <c r="H277" s="240" t="s">
        <v>1292</v>
      </c>
      <c r="I277" s="14">
        <v>10</v>
      </c>
      <c r="J277" s="14">
        <v>11</v>
      </c>
      <c r="K277" s="16">
        <f t="shared" si="72"/>
        <v>10.333333333333334</v>
      </c>
      <c r="L277" s="166">
        <v>3</v>
      </c>
      <c r="M277" s="166">
        <v>8</v>
      </c>
      <c r="N277" s="16">
        <f t="shared" si="73"/>
        <v>4.666666666666667</v>
      </c>
      <c r="O277" s="166">
        <v>1</v>
      </c>
      <c r="P277" s="166">
        <v>10</v>
      </c>
      <c r="Q277" s="16">
        <f t="shared" si="74"/>
        <v>4</v>
      </c>
      <c r="R277" s="166">
        <v>9</v>
      </c>
      <c r="S277" s="16">
        <f t="shared" si="89"/>
        <v>9</v>
      </c>
      <c r="T277" s="166">
        <v>5.5</v>
      </c>
      <c r="U277" s="16">
        <f t="shared" si="75"/>
        <v>5.5</v>
      </c>
      <c r="V277" s="166">
        <v>6.5</v>
      </c>
      <c r="W277" s="16">
        <f t="shared" si="76"/>
        <v>6.5</v>
      </c>
      <c r="X277" s="166">
        <v>2</v>
      </c>
      <c r="Y277" s="16">
        <f t="shared" si="77"/>
        <v>2</v>
      </c>
      <c r="Z277" s="166">
        <v>8.5</v>
      </c>
      <c r="AA277" s="16">
        <f t="shared" si="78"/>
        <v>8.5</v>
      </c>
      <c r="AB277" s="166">
        <v>5</v>
      </c>
      <c r="AC277" s="16">
        <f t="shared" si="79"/>
        <v>5</v>
      </c>
      <c r="AD277" s="132"/>
      <c r="AE277" s="166">
        <v>7</v>
      </c>
      <c r="AF277" s="166">
        <v>10.5</v>
      </c>
      <c r="AG277" s="16">
        <f t="shared" si="80"/>
        <v>8.1666666666666661</v>
      </c>
      <c r="AH277" s="166">
        <v>8</v>
      </c>
      <c r="AI277" s="166">
        <v>9</v>
      </c>
      <c r="AJ277" s="16">
        <f t="shared" si="81"/>
        <v>8.3333333333333339</v>
      </c>
      <c r="AK277" s="166">
        <v>8.5</v>
      </c>
      <c r="AL277" s="166">
        <v>11</v>
      </c>
      <c r="AM277" s="16">
        <f t="shared" si="82"/>
        <v>9.3333333333333339</v>
      </c>
      <c r="AN277" s="166">
        <v>3.5</v>
      </c>
      <c r="AO277" s="16">
        <f t="shared" si="83"/>
        <v>3.5</v>
      </c>
      <c r="AP277" s="166">
        <v>4.5</v>
      </c>
      <c r="AQ277" s="16">
        <f t="shared" si="84"/>
        <v>4.5</v>
      </c>
      <c r="AR277" s="166">
        <v>4</v>
      </c>
      <c r="AS277" s="16">
        <f t="shared" si="85"/>
        <v>4</v>
      </c>
      <c r="AT277" s="166">
        <v>7.5</v>
      </c>
      <c r="AU277" s="16">
        <f t="shared" si="86"/>
        <v>7.5</v>
      </c>
      <c r="AV277" s="166">
        <v>1</v>
      </c>
      <c r="AW277" s="16">
        <f t="shared" si="87"/>
        <v>1</v>
      </c>
      <c r="AX277" s="166">
        <v>6.5</v>
      </c>
      <c r="AY277" s="133">
        <f t="shared" si="88"/>
        <v>6.5</v>
      </c>
    </row>
    <row r="278" spans="1:51" ht="18" customHeight="1">
      <c r="A278" s="303"/>
      <c r="B278" s="149">
        <v>263</v>
      </c>
      <c r="C278" s="234" t="s">
        <v>480</v>
      </c>
      <c r="D278" s="234" t="s">
        <v>75</v>
      </c>
      <c r="E278" s="234" t="s">
        <v>254</v>
      </c>
      <c r="F278" s="234" t="s">
        <v>481</v>
      </c>
      <c r="G278" s="234" t="s">
        <v>8</v>
      </c>
      <c r="H278" s="240" t="s">
        <v>1292</v>
      </c>
      <c r="I278" s="14">
        <v>7.5</v>
      </c>
      <c r="J278" s="14">
        <v>10</v>
      </c>
      <c r="K278" s="16">
        <f t="shared" si="72"/>
        <v>8.3333333333333339</v>
      </c>
      <c r="L278" s="166">
        <v>5.5</v>
      </c>
      <c r="M278" s="166">
        <v>5</v>
      </c>
      <c r="N278" s="16">
        <f t="shared" si="73"/>
        <v>5.333333333333333</v>
      </c>
      <c r="O278" s="166">
        <v>2</v>
      </c>
      <c r="P278" s="166">
        <v>10</v>
      </c>
      <c r="Q278" s="16">
        <f t="shared" si="74"/>
        <v>4.666666666666667</v>
      </c>
      <c r="R278" s="166">
        <v>16</v>
      </c>
      <c r="S278" s="16">
        <f t="shared" si="89"/>
        <v>16</v>
      </c>
      <c r="T278" s="166">
        <v>10</v>
      </c>
      <c r="U278" s="16">
        <f t="shared" si="75"/>
        <v>10</v>
      </c>
      <c r="V278" s="166">
        <v>7</v>
      </c>
      <c r="W278" s="16">
        <f t="shared" si="76"/>
        <v>7</v>
      </c>
      <c r="X278" s="166">
        <v>5.5</v>
      </c>
      <c r="Y278" s="16">
        <f t="shared" si="77"/>
        <v>5.5</v>
      </c>
      <c r="Z278" s="166">
        <v>5</v>
      </c>
      <c r="AA278" s="16">
        <f t="shared" si="78"/>
        <v>5</v>
      </c>
      <c r="AB278" s="166">
        <v>12</v>
      </c>
      <c r="AC278" s="16">
        <f t="shared" si="79"/>
        <v>12</v>
      </c>
      <c r="AD278" s="132"/>
      <c r="AE278" s="166">
        <v>7.83</v>
      </c>
      <c r="AF278" s="166">
        <v>7.83</v>
      </c>
      <c r="AG278" s="16">
        <f t="shared" si="80"/>
        <v>7.830000000000001</v>
      </c>
      <c r="AH278" s="166">
        <v>13.5</v>
      </c>
      <c r="AI278" s="166">
        <v>13.5</v>
      </c>
      <c r="AJ278" s="16">
        <f t="shared" si="81"/>
        <v>13.5</v>
      </c>
      <c r="AK278" s="166">
        <v>10.67</v>
      </c>
      <c r="AL278" s="166">
        <v>10.67</v>
      </c>
      <c r="AM278" s="16">
        <f t="shared" si="82"/>
        <v>10.67</v>
      </c>
      <c r="AN278" s="166">
        <v>8</v>
      </c>
      <c r="AO278" s="16">
        <f t="shared" si="83"/>
        <v>8</v>
      </c>
      <c r="AP278" s="166">
        <v>11</v>
      </c>
      <c r="AQ278" s="16">
        <f t="shared" si="84"/>
        <v>11</v>
      </c>
      <c r="AR278" s="166">
        <v>10.5</v>
      </c>
      <c r="AS278" s="16">
        <f t="shared" si="85"/>
        <v>10.5</v>
      </c>
      <c r="AT278" s="166">
        <v>10</v>
      </c>
      <c r="AU278" s="16">
        <f t="shared" si="86"/>
        <v>10</v>
      </c>
      <c r="AV278" s="166">
        <v>3.5</v>
      </c>
      <c r="AW278" s="16">
        <f t="shared" si="87"/>
        <v>3.5</v>
      </c>
      <c r="AX278" s="166">
        <v>10</v>
      </c>
      <c r="AY278" s="133">
        <f t="shared" si="88"/>
        <v>10</v>
      </c>
    </row>
    <row r="279" spans="1:51" ht="18" customHeight="1">
      <c r="A279" s="303"/>
      <c r="B279" s="149">
        <v>264</v>
      </c>
      <c r="C279" s="234" t="s">
        <v>483</v>
      </c>
      <c r="D279" s="234" t="s">
        <v>485</v>
      </c>
      <c r="E279" s="234" t="s">
        <v>74</v>
      </c>
      <c r="F279" s="234" t="s">
        <v>484</v>
      </c>
      <c r="G279" s="234" t="s">
        <v>40</v>
      </c>
      <c r="H279" s="240" t="s">
        <v>1292</v>
      </c>
      <c r="I279" s="14">
        <v>7.5</v>
      </c>
      <c r="J279" s="14">
        <v>10.5</v>
      </c>
      <c r="K279" s="16">
        <f t="shared" si="72"/>
        <v>8.5</v>
      </c>
      <c r="L279" s="166">
        <v>8</v>
      </c>
      <c r="M279" s="166">
        <v>10</v>
      </c>
      <c r="N279" s="16">
        <f t="shared" si="73"/>
        <v>8.6666666666666661</v>
      </c>
      <c r="O279" s="166">
        <v>4.5</v>
      </c>
      <c r="P279" s="166">
        <v>11.5</v>
      </c>
      <c r="Q279" s="16">
        <f t="shared" si="74"/>
        <v>6.833333333333333</v>
      </c>
      <c r="R279" s="166">
        <v>10</v>
      </c>
      <c r="S279" s="16">
        <f t="shared" si="89"/>
        <v>10</v>
      </c>
      <c r="T279" s="166">
        <v>12.5</v>
      </c>
      <c r="U279" s="16">
        <f t="shared" si="75"/>
        <v>12.5</v>
      </c>
      <c r="V279" s="166">
        <v>8.5</v>
      </c>
      <c r="W279" s="16">
        <f t="shared" si="76"/>
        <v>8.5</v>
      </c>
      <c r="X279" s="166">
        <v>5</v>
      </c>
      <c r="Y279" s="16">
        <f t="shared" si="77"/>
        <v>5</v>
      </c>
      <c r="Z279" s="166">
        <v>15</v>
      </c>
      <c r="AA279" s="16">
        <f t="shared" si="78"/>
        <v>15</v>
      </c>
      <c r="AB279" s="166">
        <v>4.5</v>
      </c>
      <c r="AC279" s="16">
        <f t="shared" si="79"/>
        <v>4.5</v>
      </c>
      <c r="AD279" s="132"/>
      <c r="AE279" s="166">
        <v>11</v>
      </c>
      <c r="AF279" s="166">
        <v>11.5</v>
      </c>
      <c r="AG279" s="16">
        <f t="shared" si="80"/>
        <v>11.166666666666666</v>
      </c>
      <c r="AH279" s="166">
        <v>12.83</v>
      </c>
      <c r="AI279" s="166">
        <v>12.83</v>
      </c>
      <c r="AJ279" s="16">
        <f t="shared" si="81"/>
        <v>12.83</v>
      </c>
      <c r="AK279" s="166">
        <v>10.5</v>
      </c>
      <c r="AL279" s="166">
        <v>12</v>
      </c>
      <c r="AM279" s="16">
        <f t="shared" si="82"/>
        <v>11</v>
      </c>
      <c r="AN279" s="166">
        <v>10</v>
      </c>
      <c r="AO279" s="16">
        <f t="shared" si="83"/>
        <v>10</v>
      </c>
      <c r="AP279" s="166">
        <v>4</v>
      </c>
      <c r="AQ279" s="16">
        <f t="shared" si="84"/>
        <v>4</v>
      </c>
      <c r="AR279" s="166">
        <v>13</v>
      </c>
      <c r="AS279" s="16">
        <f t="shared" si="85"/>
        <v>13</v>
      </c>
      <c r="AT279" s="166">
        <v>8.5</v>
      </c>
      <c r="AU279" s="16">
        <f t="shared" si="86"/>
        <v>8.5</v>
      </c>
      <c r="AV279" s="166">
        <v>1</v>
      </c>
      <c r="AW279" s="16">
        <f t="shared" si="87"/>
        <v>1</v>
      </c>
      <c r="AX279" s="166">
        <v>12</v>
      </c>
      <c r="AY279" s="133">
        <f t="shared" si="88"/>
        <v>12</v>
      </c>
    </row>
    <row r="280" spans="1:51" ht="18" customHeight="1">
      <c r="A280" s="303"/>
      <c r="B280" s="149">
        <v>265</v>
      </c>
      <c r="C280" s="234" t="s">
        <v>1240</v>
      </c>
      <c r="D280" s="234" t="s">
        <v>1241</v>
      </c>
      <c r="E280" s="234" t="s">
        <v>1242</v>
      </c>
      <c r="F280" s="234" t="s">
        <v>1243</v>
      </c>
      <c r="G280" s="234" t="s">
        <v>561</v>
      </c>
      <c r="H280" s="240" t="s">
        <v>1292</v>
      </c>
      <c r="I280" s="14">
        <v>13.5</v>
      </c>
      <c r="J280" s="14">
        <v>11</v>
      </c>
      <c r="K280" s="16">
        <f t="shared" si="72"/>
        <v>12.666666666666666</v>
      </c>
      <c r="L280" s="166">
        <v>12</v>
      </c>
      <c r="M280" s="166">
        <v>7</v>
      </c>
      <c r="N280" s="16">
        <f t="shared" si="73"/>
        <v>10.333333333333334</v>
      </c>
      <c r="O280" s="166">
        <v>8.5</v>
      </c>
      <c r="P280" s="166">
        <v>12</v>
      </c>
      <c r="Q280" s="16">
        <f t="shared" si="74"/>
        <v>9.6666666666666661</v>
      </c>
      <c r="R280" s="166">
        <v>7</v>
      </c>
      <c r="S280" s="16">
        <f t="shared" si="89"/>
        <v>7</v>
      </c>
      <c r="T280" s="166">
        <v>9</v>
      </c>
      <c r="U280" s="16">
        <f t="shared" si="75"/>
        <v>9</v>
      </c>
      <c r="V280" s="166">
        <v>8.5</v>
      </c>
      <c r="W280" s="16">
        <f t="shared" si="76"/>
        <v>8.5</v>
      </c>
      <c r="X280" s="166">
        <v>8.5</v>
      </c>
      <c r="Y280" s="16">
        <f t="shared" si="77"/>
        <v>8.5</v>
      </c>
      <c r="Z280" s="166">
        <v>8</v>
      </c>
      <c r="AA280" s="16">
        <f t="shared" si="78"/>
        <v>8</v>
      </c>
      <c r="AB280" s="166">
        <v>4</v>
      </c>
      <c r="AC280" s="16">
        <f t="shared" si="79"/>
        <v>4</v>
      </c>
      <c r="AD280" s="132"/>
      <c r="AE280" s="166">
        <v>13.5</v>
      </c>
      <c r="AF280" s="166">
        <v>10.5</v>
      </c>
      <c r="AG280" s="16">
        <f t="shared" si="80"/>
        <v>12.5</v>
      </c>
      <c r="AH280" s="166">
        <v>12.5</v>
      </c>
      <c r="AI280" s="166">
        <v>12</v>
      </c>
      <c r="AJ280" s="16">
        <f t="shared" si="81"/>
        <v>12.333333333333334</v>
      </c>
      <c r="AK280" s="166">
        <v>10</v>
      </c>
      <c r="AL280" s="166">
        <v>11.5</v>
      </c>
      <c r="AM280" s="16">
        <f t="shared" si="82"/>
        <v>10.5</v>
      </c>
      <c r="AN280" s="166">
        <v>8</v>
      </c>
      <c r="AO280" s="16">
        <f t="shared" si="83"/>
        <v>8</v>
      </c>
      <c r="AP280" s="166">
        <v>13</v>
      </c>
      <c r="AQ280" s="16">
        <f t="shared" si="84"/>
        <v>13</v>
      </c>
      <c r="AR280" s="166">
        <v>10.5</v>
      </c>
      <c r="AS280" s="16">
        <f t="shared" si="85"/>
        <v>10.5</v>
      </c>
      <c r="AT280" s="166">
        <v>13.5</v>
      </c>
      <c r="AU280" s="16">
        <f t="shared" si="86"/>
        <v>13.5</v>
      </c>
      <c r="AV280" s="166">
        <v>3.5</v>
      </c>
      <c r="AW280" s="16">
        <f t="shared" si="87"/>
        <v>3.5</v>
      </c>
      <c r="AX280" s="166">
        <v>11</v>
      </c>
      <c r="AY280" s="133">
        <f t="shared" si="88"/>
        <v>11</v>
      </c>
    </row>
    <row r="281" spans="1:51" ht="18" customHeight="1">
      <c r="A281" s="303"/>
      <c r="B281" s="149">
        <v>266</v>
      </c>
      <c r="C281" s="234" t="s">
        <v>487</v>
      </c>
      <c r="D281" s="234" t="s">
        <v>489</v>
      </c>
      <c r="E281" s="234" t="s">
        <v>490</v>
      </c>
      <c r="F281" s="234" t="s">
        <v>488</v>
      </c>
      <c r="G281" s="234" t="s">
        <v>5</v>
      </c>
      <c r="H281" s="240" t="s">
        <v>1292</v>
      </c>
      <c r="I281" s="14">
        <v>10.17</v>
      </c>
      <c r="J281" s="14">
        <v>10.17</v>
      </c>
      <c r="K281" s="16">
        <f t="shared" si="72"/>
        <v>10.17</v>
      </c>
      <c r="L281" s="166">
        <v>8.67</v>
      </c>
      <c r="M281" s="166">
        <v>8.67</v>
      </c>
      <c r="N281" s="16">
        <f t="shared" si="73"/>
        <v>8.67</v>
      </c>
      <c r="O281" s="166">
        <v>11.67</v>
      </c>
      <c r="P281" s="166">
        <v>11.67</v>
      </c>
      <c r="Q281" s="16">
        <f t="shared" si="74"/>
        <v>11.67</v>
      </c>
      <c r="R281" s="166">
        <v>8</v>
      </c>
      <c r="S281" s="16">
        <f t="shared" si="89"/>
        <v>8</v>
      </c>
      <c r="T281" s="166">
        <v>5</v>
      </c>
      <c r="U281" s="16">
        <f t="shared" si="75"/>
        <v>5</v>
      </c>
      <c r="V281" s="166">
        <v>7.5</v>
      </c>
      <c r="W281" s="16">
        <f t="shared" si="76"/>
        <v>7.5</v>
      </c>
      <c r="X281" s="166">
        <v>1</v>
      </c>
      <c r="Y281" s="16">
        <f t="shared" si="77"/>
        <v>1</v>
      </c>
      <c r="Z281" s="166">
        <v>9</v>
      </c>
      <c r="AA281" s="16">
        <f t="shared" si="78"/>
        <v>9</v>
      </c>
      <c r="AB281" s="166">
        <v>10</v>
      </c>
      <c r="AC281" s="16">
        <f t="shared" si="79"/>
        <v>10</v>
      </c>
      <c r="AD281" s="132"/>
      <c r="AE281" s="166">
        <v>9.5</v>
      </c>
      <c r="AF281" s="166">
        <v>9.5</v>
      </c>
      <c r="AG281" s="16">
        <f t="shared" si="80"/>
        <v>9.5</v>
      </c>
      <c r="AH281" s="166">
        <v>13</v>
      </c>
      <c r="AI281" s="166">
        <v>13</v>
      </c>
      <c r="AJ281" s="16">
        <f t="shared" si="81"/>
        <v>13</v>
      </c>
      <c r="AK281" s="166">
        <v>10.33</v>
      </c>
      <c r="AL281" s="166">
        <v>10.33</v>
      </c>
      <c r="AM281" s="16">
        <f t="shared" si="82"/>
        <v>10.33</v>
      </c>
      <c r="AN281" s="166">
        <v>4.5</v>
      </c>
      <c r="AO281" s="16">
        <f t="shared" si="83"/>
        <v>4.5</v>
      </c>
      <c r="AP281" s="166">
        <v>5</v>
      </c>
      <c r="AQ281" s="16">
        <f t="shared" si="84"/>
        <v>5</v>
      </c>
      <c r="AR281" s="166">
        <v>10</v>
      </c>
      <c r="AS281" s="16">
        <f t="shared" si="85"/>
        <v>10</v>
      </c>
      <c r="AT281" s="166">
        <v>12</v>
      </c>
      <c r="AU281" s="16">
        <f t="shared" si="86"/>
        <v>12</v>
      </c>
      <c r="AV281" s="166">
        <v>10</v>
      </c>
      <c r="AW281" s="16">
        <f t="shared" si="87"/>
        <v>10</v>
      </c>
      <c r="AX281" s="166">
        <v>8</v>
      </c>
      <c r="AY281" s="133">
        <f t="shared" si="88"/>
        <v>8</v>
      </c>
    </row>
    <row r="282" spans="1:51" ht="18" customHeight="1">
      <c r="A282" s="303"/>
      <c r="B282" s="149">
        <v>267</v>
      </c>
      <c r="C282" s="234" t="s">
        <v>1244</v>
      </c>
      <c r="D282" s="234" t="s">
        <v>1245</v>
      </c>
      <c r="E282" s="234" t="s">
        <v>1246</v>
      </c>
      <c r="F282" s="234" t="s">
        <v>1247</v>
      </c>
      <c r="G282" s="234" t="s">
        <v>8</v>
      </c>
      <c r="H282" s="240" t="s">
        <v>1292</v>
      </c>
      <c r="I282" s="14">
        <v>5.5</v>
      </c>
      <c r="J282" s="14">
        <v>12</v>
      </c>
      <c r="K282" s="16">
        <f t="shared" si="72"/>
        <v>7.666666666666667</v>
      </c>
      <c r="L282" s="166">
        <v>3</v>
      </c>
      <c r="M282" s="166">
        <v>6</v>
      </c>
      <c r="N282" s="16">
        <f t="shared" si="73"/>
        <v>4</v>
      </c>
      <c r="O282" s="166">
        <v>4</v>
      </c>
      <c r="P282" s="166">
        <v>10.5</v>
      </c>
      <c r="Q282" s="16">
        <f t="shared" si="74"/>
        <v>6.166666666666667</v>
      </c>
      <c r="R282" s="166">
        <v>11</v>
      </c>
      <c r="S282" s="16">
        <f t="shared" si="89"/>
        <v>11</v>
      </c>
      <c r="T282" s="166">
        <v>10</v>
      </c>
      <c r="U282" s="16">
        <f t="shared" si="75"/>
        <v>10</v>
      </c>
      <c r="V282" s="166">
        <v>5.5</v>
      </c>
      <c r="W282" s="16">
        <f t="shared" si="76"/>
        <v>5.5</v>
      </c>
      <c r="X282" s="166">
        <v>1</v>
      </c>
      <c r="Y282" s="16">
        <f t="shared" si="77"/>
        <v>1</v>
      </c>
      <c r="Z282" s="166">
        <v>10</v>
      </c>
      <c r="AA282" s="16">
        <f t="shared" si="78"/>
        <v>10</v>
      </c>
      <c r="AB282" s="166">
        <v>8</v>
      </c>
      <c r="AC282" s="16">
        <f t="shared" si="79"/>
        <v>8</v>
      </c>
      <c r="AD282" s="132"/>
      <c r="AE282" s="166">
        <v>15.5</v>
      </c>
      <c r="AF282" s="166">
        <v>11</v>
      </c>
      <c r="AG282" s="16">
        <f t="shared" si="80"/>
        <v>14</v>
      </c>
      <c r="AH282" s="166">
        <v>12</v>
      </c>
      <c r="AI282" s="166">
        <v>10</v>
      </c>
      <c r="AJ282" s="16">
        <f t="shared" si="81"/>
        <v>11.333333333333334</v>
      </c>
      <c r="AK282" s="166">
        <v>12.5</v>
      </c>
      <c r="AL282" s="166">
        <v>10.5</v>
      </c>
      <c r="AM282" s="16">
        <f t="shared" si="82"/>
        <v>11.833333333333334</v>
      </c>
      <c r="AN282" s="166">
        <v>6.5</v>
      </c>
      <c r="AO282" s="16">
        <f t="shared" si="83"/>
        <v>6.5</v>
      </c>
      <c r="AP282" s="166">
        <v>10.5</v>
      </c>
      <c r="AQ282" s="16">
        <f t="shared" si="84"/>
        <v>10.5</v>
      </c>
      <c r="AR282" s="166">
        <v>10</v>
      </c>
      <c r="AS282" s="16">
        <f t="shared" si="85"/>
        <v>10</v>
      </c>
      <c r="AT282" s="166">
        <v>12</v>
      </c>
      <c r="AU282" s="16">
        <f t="shared" si="86"/>
        <v>12</v>
      </c>
      <c r="AV282" s="166">
        <v>9</v>
      </c>
      <c r="AW282" s="16">
        <f t="shared" si="87"/>
        <v>9</v>
      </c>
      <c r="AX282" s="166">
        <v>10</v>
      </c>
      <c r="AY282" s="133">
        <f t="shared" si="88"/>
        <v>10</v>
      </c>
    </row>
    <row r="283" spans="1:51" ht="18" customHeight="1">
      <c r="A283" s="303"/>
      <c r="B283" s="149">
        <v>268</v>
      </c>
      <c r="C283" s="234" t="s">
        <v>1248</v>
      </c>
      <c r="D283" s="234" t="s">
        <v>1249</v>
      </c>
      <c r="E283" s="234" t="s">
        <v>1250</v>
      </c>
      <c r="F283" s="234" t="s">
        <v>1251</v>
      </c>
      <c r="G283" s="234" t="s">
        <v>5</v>
      </c>
      <c r="H283" s="240" t="s">
        <v>1292</v>
      </c>
      <c r="I283" s="14">
        <v>10</v>
      </c>
      <c r="J283" s="14">
        <v>11</v>
      </c>
      <c r="K283" s="16">
        <f t="shared" si="72"/>
        <v>10.333333333333334</v>
      </c>
      <c r="L283" s="166">
        <v>6</v>
      </c>
      <c r="M283" s="166">
        <v>6</v>
      </c>
      <c r="N283" s="16">
        <f t="shared" si="73"/>
        <v>6</v>
      </c>
      <c r="O283" s="166">
        <v>0.75</v>
      </c>
      <c r="P283" s="166">
        <v>12.5</v>
      </c>
      <c r="Q283" s="16">
        <f t="shared" si="74"/>
        <v>4.666666666666667</v>
      </c>
      <c r="R283" s="166">
        <v>5</v>
      </c>
      <c r="S283" s="16">
        <f t="shared" si="89"/>
        <v>5</v>
      </c>
      <c r="T283" s="166">
        <v>12</v>
      </c>
      <c r="U283" s="16">
        <f t="shared" si="75"/>
        <v>12</v>
      </c>
      <c r="V283" s="166">
        <v>5</v>
      </c>
      <c r="W283" s="16">
        <f t="shared" si="76"/>
        <v>5</v>
      </c>
      <c r="X283" s="166">
        <v>0</v>
      </c>
      <c r="Y283" s="16">
        <f t="shared" si="77"/>
        <v>0</v>
      </c>
      <c r="Z283" s="166">
        <v>12</v>
      </c>
      <c r="AA283" s="16">
        <f t="shared" si="78"/>
        <v>12</v>
      </c>
      <c r="AB283" s="166">
        <v>3.5</v>
      </c>
      <c r="AC283" s="16">
        <f t="shared" si="79"/>
        <v>3.5</v>
      </c>
      <c r="AD283" s="132"/>
      <c r="AE283" s="166">
        <v>10</v>
      </c>
      <c r="AF283" s="166">
        <v>11</v>
      </c>
      <c r="AG283" s="16">
        <f t="shared" si="80"/>
        <v>10.333333333333334</v>
      </c>
      <c r="AH283" s="166">
        <v>15.5</v>
      </c>
      <c r="AI283" s="166">
        <v>14.5</v>
      </c>
      <c r="AJ283" s="16">
        <f t="shared" si="81"/>
        <v>15.166666666666666</v>
      </c>
      <c r="AK283" s="166">
        <v>15.5</v>
      </c>
      <c r="AL283" s="166">
        <v>14.5</v>
      </c>
      <c r="AM283" s="16">
        <f t="shared" si="82"/>
        <v>15.166666666666666</v>
      </c>
      <c r="AN283" s="166">
        <v>8.5</v>
      </c>
      <c r="AO283" s="16">
        <f t="shared" si="83"/>
        <v>8.5</v>
      </c>
      <c r="AP283" s="166">
        <v>6.5</v>
      </c>
      <c r="AQ283" s="16">
        <f t="shared" si="84"/>
        <v>6.5</v>
      </c>
      <c r="AR283" s="166">
        <v>7</v>
      </c>
      <c r="AS283" s="16">
        <f t="shared" si="85"/>
        <v>7</v>
      </c>
      <c r="AT283" s="166">
        <v>11.5</v>
      </c>
      <c r="AU283" s="16">
        <f t="shared" si="86"/>
        <v>11.5</v>
      </c>
      <c r="AV283" s="166">
        <v>8.5</v>
      </c>
      <c r="AW283" s="16">
        <f t="shared" si="87"/>
        <v>8.5</v>
      </c>
      <c r="AX283" s="166">
        <v>5.5</v>
      </c>
      <c r="AY283" s="133">
        <f t="shared" si="88"/>
        <v>5.5</v>
      </c>
    </row>
    <row r="284" spans="1:51" ht="18" customHeight="1">
      <c r="A284" s="303"/>
      <c r="B284" s="149">
        <v>269</v>
      </c>
      <c r="C284" s="234" t="s">
        <v>1252</v>
      </c>
      <c r="D284" s="234" t="s">
        <v>1253</v>
      </c>
      <c r="E284" s="234" t="s">
        <v>1208</v>
      </c>
      <c r="F284" s="234" t="s">
        <v>629</v>
      </c>
      <c r="G284" s="234" t="s">
        <v>5</v>
      </c>
      <c r="H284" s="240" t="s">
        <v>1292</v>
      </c>
      <c r="I284" s="14">
        <v>10</v>
      </c>
      <c r="J284" s="14">
        <v>10</v>
      </c>
      <c r="K284" s="16">
        <f t="shared" si="72"/>
        <v>10</v>
      </c>
      <c r="L284" s="166">
        <v>2.5</v>
      </c>
      <c r="M284" s="166">
        <v>7</v>
      </c>
      <c r="N284" s="16">
        <f t="shared" si="73"/>
        <v>4</v>
      </c>
      <c r="O284" s="166">
        <v>7</v>
      </c>
      <c r="P284" s="166">
        <v>12.5</v>
      </c>
      <c r="Q284" s="16">
        <f t="shared" si="74"/>
        <v>8.8333333333333339</v>
      </c>
      <c r="R284" s="166">
        <v>13.5</v>
      </c>
      <c r="S284" s="16">
        <f t="shared" si="89"/>
        <v>13.5</v>
      </c>
      <c r="T284" s="166">
        <v>9</v>
      </c>
      <c r="U284" s="16">
        <f t="shared" si="75"/>
        <v>9</v>
      </c>
      <c r="V284" s="166">
        <v>11</v>
      </c>
      <c r="W284" s="16">
        <f t="shared" si="76"/>
        <v>11</v>
      </c>
      <c r="X284" s="166">
        <v>9</v>
      </c>
      <c r="Y284" s="16">
        <f t="shared" si="77"/>
        <v>9</v>
      </c>
      <c r="Z284" s="166">
        <v>10</v>
      </c>
      <c r="AA284" s="16">
        <f t="shared" si="78"/>
        <v>10</v>
      </c>
      <c r="AB284" s="166">
        <v>8.5</v>
      </c>
      <c r="AC284" s="16">
        <f t="shared" si="79"/>
        <v>8.5</v>
      </c>
      <c r="AD284" s="132"/>
      <c r="AE284" s="166">
        <v>13.5</v>
      </c>
      <c r="AF284" s="166">
        <v>11</v>
      </c>
      <c r="AG284" s="16">
        <f t="shared" si="80"/>
        <v>12.666666666666666</v>
      </c>
      <c r="AH284" s="166">
        <v>7.5</v>
      </c>
      <c r="AI284" s="166">
        <v>9</v>
      </c>
      <c r="AJ284" s="16">
        <f t="shared" si="81"/>
        <v>8</v>
      </c>
      <c r="AK284" s="166">
        <v>7</v>
      </c>
      <c r="AL284" s="166">
        <v>11</v>
      </c>
      <c r="AM284" s="16">
        <f t="shared" si="82"/>
        <v>8.3333333333333339</v>
      </c>
      <c r="AN284" s="166">
        <v>8</v>
      </c>
      <c r="AO284" s="16">
        <f t="shared" si="83"/>
        <v>8</v>
      </c>
      <c r="AP284" s="166">
        <v>13.5</v>
      </c>
      <c r="AQ284" s="16">
        <f t="shared" si="84"/>
        <v>13.5</v>
      </c>
      <c r="AR284" s="166">
        <v>15</v>
      </c>
      <c r="AS284" s="16">
        <f t="shared" si="85"/>
        <v>15</v>
      </c>
      <c r="AT284" s="166">
        <v>12.5</v>
      </c>
      <c r="AU284" s="16">
        <f t="shared" si="86"/>
        <v>12.5</v>
      </c>
      <c r="AV284" s="166">
        <v>13</v>
      </c>
      <c r="AW284" s="16">
        <f t="shared" si="87"/>
        <v>13</v>
      </c>
      <c r="AX284" s="166">
        <v>18</v>
      </c>
      <c r="AY284" s="133">
        <f t="shared" si="88"/>
        <v>18</v>
      </c>
    </row>
    <row r="285" spans="1:51" ht="18" customHeight="1">
      <c r="A285" s="303"/>
      <c r="B285" s="149">
        <v>270</v>
      </c>
      <c r="C285" s="234" t="s">
        <v>1254</v>
      </c>
      <c r="D285" s="234" t="s">
        <v>1255</v>
      </c>
      <c r="E285" s="234" t="s">
        <v>36</v>
      </c>
      <c r="F285" s="234" t="s">
        <v>1256</v>
      </c>
      <c r="G285" s="234" t="s">
        <v>1257</v>
      </c>
      <c r="H285" s="240" t="s">
        <v>1292</v>
      </c>
      <c r="I285" s="14">
        <v>8.5</v>
      </c>
      <c r="J285" s="14">
        <v>11</v>
      </c>
      <c r="K285" s="16">
        <f t="shared" si="72"/>
        <v>9.3333333333333339</v>
      </c>
      <c r="L285" s="166">
        <v>9.5</v>
      </c>
      <c r="M285" s="166">
        <v>7</v>
      </c>
      <c r="N285" s="16">
        <f t="shared" si="73"/>
        <v>8.6666666666666661</v>
      </c>
      <c r="O285" s="166">
        <v>4.5</v>
      </c>
      <c r="P285" s="166">
        <v>13</v>
      </c>
      <c r="Q285" s="16">
        <f t="shared" si="74"/>
        <v>7.333333333333333</v>
      </c>
      <c r="R285" s="166">
        <v>5</v>
      </c>
      <c r="S285" s="16">
        <f t="shared" si="89"/>
        <v>5</v>
      </c>
      <c r="T285" s="166">
        <v>7</v>
      </c>
      <c r="U285" s="16">
        <f t="shared" si="75"/>
        <v>7</v>
      </c>
      <c r="V285" s="166">
        <v>8</v>
      </c>
      <c r="W285" s="16">
        <f t="shared" si="76"/>
        <v>8</v>
      </c>
      <c r="X285" s="166">
        <v>2</v>
      </c>
      <c r="Y285" s="16">
        <f t="shared" si="77"/>
        <v>2</v>
      </c>
      <c r="Z285" s="166">
        <v>6</v>
      </c>
      <c r="AA285" s="16">
        <f t="shared" si="78"/>
        <v>6</v>
      </c>
      <c r="AB285" s="166">
        <v>11.5</v>
      </c>
      <c r="AC285" s="16">
        <f t="shared" si="79"/>
        <v>11.5</v>
      </c>
      <c r="AD285" s="132"/>
      <c r="AE285" s="166">
        <v>13.5</v>
      </c>
      <c r="AF285" s="166">
        <v>10.5</v>
      </c>
      <c r="AG285" s="16">
        <f t="shared" si="80"/>
        <v>12.5</v>
      </c>
      <c r="AH285" s="166">
        <v>15.5</v>
      </c>
      <c r="AI285" s="166">
        <v>13</v>
      </c>
      <c r="AJ285" s="16">
        <f t="shared" si="81"/>
        <v>14.666666666666666</v>
      </c>
      <c r="AK285" s="166">
        <v>12</v>
      </c>
      <c r="AL285" s="166">
        <v>10</v>
      </c>
      <c r="AM285" s="16">
        <f t="shared" si="82"/>
        <v>11.333333333333334</v>
      </c>
      <c r="AN285" s="166">
        <v>10</v>
      </c>
      <c r="AO285" s="16">
        <f t="shared" si="83"/>
        <v>10</v>
      </c>
      <c r="AP285" s="166">
        <v>12</v>
      </c>
      <c r="AQ285" s="16">
        <f t="shared" si="84"/>
        <v>12</v>
      </c>
      <c r="AR285" s="166">
        <v>2</v>
      </c>
      <c r="AS285" s="16">
        <f t="shared" si="85"/>
        <v>2</v>
      </c>
      <c r="AT285" s="166">
        <v>14.5</v>
      </c>
      <c r="AU285" s="16">
        <f t="shared" si="86"/>
        <v>14.5</v>
      </c>
      <c r="AV285" s="166">
        <v>15.5</v>
      </c>
      <c r="AW285" s="16">
        <f t="shared" si="87"/>
        <v>15.5</v>
      </c>
      <c r="AX285" s="166">
        <v>4.5</v>
      </c>
      <c r="AY285" s="133">
        <f t="shared" si="88"/>
        <v>4.5</v>
      </c>
    </row>
    <row r="286" spans="1:51" ht="18" customHeight="1">
      <c r="A286" s="303"/>
      <c r="B286" s="149">
        <v>271</v>
      </c>
      <c r="C286" s="234" t="s">
        <v>76</v>
      </c>
      <c r="D286" s="234" t="s">
        <v>77</v>
      </c>
      <c r="E286" s="234" t="s">
        <v>13</v>
      </c>
      <c r="F286" s="234" t="s">
        <v>491</v>
      </c>
      <c r="G286" s="234" t="s">
        <v>23</v>
      </c>
      <c r="H286" s="240" t="s">
        <v>1292</v>
      </c>
      <c r="I286" s="14">
        <v>9.5</v>
      </c>
      <c r="J286" s="14">
        <v>9.5</v>
      </c>
      <c r="K286" s="16">
        <f t="shared" si="72"/>
        <v>9.5</v>
      </c>
      <c r="L286" s="166">
        <v>7</v>
      </c>
      <c r="M286" s="166">
        <v>7</v>
      </c>
      <c r="N286" s="16">
        <f t="shared" si="73"/>
        <v>7</v>
      </c>
      <c r="O286" s="166">
        <v>13.83</v>
      </c>
      <c r="P286" s="166">
        <v>13.83</v>
      </c>
      <c r="Q286" s="16">
        <f t="shared" si="74"/>
        <v>13.83</v>
      </c>
      <c r="R286" s="166">
        <v>10</v>
      </c>
      <c r="S286" s="16">
        <f t="shared" si="89"/>
        <v>10</v>
      </c>
      <c r="T286" s="166">
        <v>12</v>
      </c>
      <c r="U286" s="16">
        <f t="shared" si="75"/>
        <v>12</v>
      </c>
      <c r="V286" s="166">
        <v>9</v>
      </c>
      <c r="W286" s="16">
        <f t="shared" si="76"/>
        <v>9</v>
      </c>
      <c r="X286" s="166">
        <v>5</v>
      </c>
      <c r="Y286" s="16">
        <f t="shared" si="77"/>
        <v>5</v>
      </c>
      <c r="Z286" s="166">
        <v>10</v>
      </c>
      <c r="AA286" s="16">
        <f t="shared" si="78"/>
        <v>10</v>
      </c>
      <c r="AB286" s="166">
        <v>13</v>
      </c>
      <c r="AC286" s="16">
        <f t="shared" si="79"/>
        <v>13</v>
      </c>
      <c r="AD286" s="132"/>
      <c r="AE286" s="166">
        <v>9.33</v>
      </c>
      <c r="AF286" s="166">
        <v>9.33</v>
      </c>
      <c r="AG286" s="16">
        <f t="shared" si="80"/>
        <v>9.33</v>
      </c>
      <c r="AH286" s="166">
        <v>13.5</v>
      </c>
      <c r="AI286" s="166">
        <v>13.5</v>
      </c>
      <c r="AJ286" s="16">
        <f t="shared" si="81"/>
        <v>13.5</v>
      </c>
      <c r="AK286" s="166">
        <v>10.67</v>
      </c>
      <c r="AL286" s="166">
        <v>10.67</v>
      </c>
      <c r="AM286" s="16">
        <f t="shared" si="82"/>
        <v>10.67</v>
      </c>
      <c r="AN286" s="166">
        <v>10</v>
      </c>
      <c r="AO286" s="16">
        <f t="shared" si="83"/>
        <v>10</v>
      </c>
      <c r="AP286" s="166">
        <v>5</v>
      </c>
      <c r="AQ286" s="16">
        <f t="shared" si="84"/>
        <v>5</v>
      </c>
      <c r="AR286" s="166">
        <v>10</v>
      </c>
      <c r="AS286" s="16">
        <f t="shared" si="85"/>
        <v>10</v>
      </c>
      <c r="AT286" s="166">
        <v>6.5</v>
      </c>
      <c r="AU286" s="16">
        <f t="shared" si="86"/>
        <v>6.5</v>
      </c>
      <c r="AV286" s="166">
        <v>10.5</v>
      </c>
      <c r="AW286" s="16">
        <f t="shared" si="87"/>
        <v>10.5</v>
      </c>
      <c r="AX286" s="166">
        <v>12</v>
      </c>
      <c r="AY286" s="133">
        <f t="shared" si="88"/>
        <v>12</v>
      </c>
    </row>
    <row r="287" spans="1:51" ht="18" customHeight="1">
      <c r="A287" s="303"/>
      <c r="B287" s="149">
        <v>272</v>
      </c>
      <c r="C287" s="234" t="s">
        <v>1258</v>
      </c>
      <c r="D287" s="234" t="s">
        <v>77</v>
      </c>
      <c r="E287" s="234" t="s">
        <v>1259</v>
      </c>
      <c r="F287" s="234" t="s">
        <v>1260</v>
      </c>
      <c r="G287" s="234" t="s">
        <v>561</v>
      </c>
      <c r="H287" s="240" t="s">
        <v>1292</v>
      </c>
      <c r="I287" s="14">
        <v>10</v>
      </c>
      <c r="J287" s="14">
        <v>10.5</v>
      </c>
      <c r="K287" s="16">
        <f t="shared" si="72"/>
        <v>10.166666666666666</v>
      </c>
      <c r="L287" s="166">
        <v>9.5</v>
      </c>
      <c r="M287" s="166">
        <v>7</v>
      </c>
      <c r="N287" s="16">
        <f t="shared" si="73"/>
        <v>8.6666666666666661</v>
      </c>
      <c r="O287" s="166">
        <v>7</v>
      </c>
      <c r="P287" s="166">
        <v>12</v>
      </c>
      <c r="Q287" s="16">
        <f t="shared" si="74"/>
        <v>8.6666666666666661</v>
      </c>
      <c r="R287" s="166">
        <v>6</v>
      </c>
      <c r="S287" s="16">
        <f t="shared" si="89"/>
        <v>6</v>
      </c>
      <c r="T287" s="166">
        <v>10</v>
      </c>
      <c r="U287" s="16">
        <f t="shared" si="75"/>
        <v>10</v>
      </c>
      <c r="V287" s="166">
        <v>8</v>
      </c>
      <c r="W287" s="16">
        <f t="shared" si="76"/>
        <v>8</v>
      </c>
      <c r="X287" s="166">
        <v>5</v>
      </c>
      <c r="Y287" s="16">
        <f t="shared" si="77"/>
        <v>5</v>
      </c>
      <c r="Z287" s="166">
        <v>5</v>
      </c>
      <c r="AA287" s="16">
        <f t="shared" si="78"/>
        <v>5</v>
      </c>
      <c r="AB287" s="166">
        <v>7</v>
      </c>
      <c r="AC287" s="16">
        <f t="shared" si="79"/>
        <v>7</v>
      </c>
      <c r="AD287" s="132"/>
      <c r="AE287" s="166">
        <v>10</v>
      </c>
      <c r="AF287" s="166">
        <v>10.5</v>
      </c>
      <c r="AG287" s="16">
        <f t="shared" si="80"/>
        <v>10.166666666666666</v>
      </c>
      <c r="AH287" s="166">
        <v>11.5</v>
      </c>
      <c r="AI287" s="166">
        <v>13</v>
      </c>
      <c r="AJ287" s="16">
        <f t="shared" si="81"/>
        <v>12</v>
      </c>
      <c r="AK287" s="166">
        <v>11</v>
      </c>
      <c r="AL287" s="166">
        <v>11</v>
      </c>
      <c r="AM287" s="16">
        <f t="shared" si="82"/>
        <v>11</v>
      </c>
      <c r="AN287" s="166">
        <v>10</v>
      </c>
      <c r="AO287" s="16">
        <f t="shared" si="83"/>
        <v>10</v>
      </c>
      <c r="AP287" s="166">
        <v>5</v>
      </c>
      <c r="AQ287" s="16">
        <f t="shared" si="84"/>
        <v>5</v>
      </c>
      <c r="AR287" s="166">
        <v>5</v>
      </c>
      <c r="AS287" s="16">
        <f t="shared" si="85"/>
        <v>5</v>
      </c>
      <c r="AT287" s="166">
        <v>10.5</v>
      </c>
      <c r="AU287" s="16">
        <f t="shared" si="86"/>
        <v>10.5</v>
      </c>
      <c r="AV287" s="166">
        <v>6.5</v>
      </c>
      <c r="AW287" s="16">
        <f t="shared" si="87"/>
        <v>6.5</v>
      </c>
      <c r="AX287" s="166">
        <v>12.5</v>
      </c>
      <c r="AY287" s="133">
        <f t="shared" si="88"/>
        <v>12.5</v>
      </c>
    </row>
    <row r="288" spans="1:51" ht="18" customHeight="1">
      <c r="A288" s="303"/>
      <c r="B288" s="149">
        <v>273</v>
      </c>
      <c r="C288" s="234" t="s">
        <v>1261</v>
      </c>
      <c r="D288" s="234" t="s">
        <v>1262</v>
      </c>
      <c r="E288" s="234" t="s">
        <v>257</v>
      </c>
      <c r="F288" s="234" t="s">
        <v>1263</v>
      </c>
      <c r="G288" s="234" t="s">
        <v>302</v>
      </c>
      <c r="H288" s="240" t="s">
        <v>1292</v>
      </c>
      <c r="I288" s="14">
        <v>11</v>
      </c>
      <c r="J288" s="14">
        <v>10</v>
      </c>
      <c r="K288" s="16">
        <f t="shared" si="72"/>
        <v>10.666666666666666</v>
      </c>
      <c r="L288" s="166">
        <v>15</v>
      </c>
      <c r="M288" s="166">
        <v>5</v>
      </c>
      <c r="N288" s="16">
        <f t="shared" si="73"/>
        <v>11.666666666666666</v>
      </c>
      <c r="O288" s="166">
        <v>10</v>
      </c>
      <c r="P288" s="166">
        <v>11</v>
      </c>
      <c r="Q288" s="16">
        <f t="shared" si="74"/>
        <v>10.333333333333334</v>
      </c>
      <c r="R288" s="166">
        <v>13</v>
      </c>
      <c r="S288" s="16">
        <f t="shared" si="89"/>
        <v>13</v>
      </c>
      <c r="T288" s="166">
        <v>7</v>
      </c>
      <c r="U288" s="16">
        <f t="shared" si="75"/>
        <v>7</v>
      </c>
      <c r="V288" s="166">
        <v>12</v>
      </c>
      <c r="W288" s="16">
        <f t="shared" si="76"/>
        <v>12</v>
      </c>
      <c r="X288" s="166">
        <v>12</v>
      </c>
      <c r="Y288" s="16">
        <f t="shared" si="77"/>
        <v>12</v>
      </c>
      <c r="Z288" s="166">
        <v>11.5</v>
      </c>
      <c r="AA288" s="16">
        <f t="shared" si="78"/>
        <v>11.5</v>
      </c>
      <c r="AB288" s="166">
        <v>7.5</v>
      </c>
      <c r="AC288" s="16">
        <f t="shared" si="79"/>
        <v>7.5</v>
      </c>
      <c r="AD288" s="132"/>
      <c r="AE288" s="166">
        <v>12.5</v>
      </c>
      <c r="AF288" s="166">
        <v>12</v>
      </c>
      <c r="AG288" s="16">
        <f t="shared" si="80"/>
        <v>12.333333333333334</v>
      </c>
      <c r="AH288" s="166">
        <v>14.5</v>
      </c>
      <c r="AI288" s="166">
        <v>11.5</v>
      </c>
      <c r="AJ288" s="16">
        <f t="shared" si="81"/>
        <v>13.5</v>
      </c>
      <c r="AK288" s="166">
        <v>10.5</v>
      </c>
      <c r="AL288" s="166">
        <v>12</v>
      </c>
      <c r="AM288" s="16">
        <f t="shared" si="82"/>
        <v>11</v>
      </c>
      <c r="AN288" s="166">
        <v>11.5</v>
      </c>
      <c r="AO288" s="16">
        <f t="shared" si="83"/>
        <v>11.5</v>
      </c>
      <c r="AP288" s="166">
        <v>15</v>
      </c>
      <c r="AQ288" s="16">
        <f t="shared" si="84"/>
        <v>15</v>
      </c>
      <c r="AR288" s="166">
        <v>13</v>
      </c>
      <c r="AS288" s="16">
        <f t="shared" si="85"/>
        <v>13</v>
      </c>
      <c r="AT288" s="166">
        <v>12</v>
      </c>
      <c r="AU288" s="16">
        <f t="shared" si="86"/>
        <v>12</v>
      </c>
      <c r="AV288" s="166">
        <v>15.5</v>
      </c>
      <c r="AW288" s="16">
        <f t="shared" si="87"/>
        <v>15.5</v>
      </c>
      <c r="AX288" s="166">
        <v>12.5</v>
      </c>
      <c r="AY288" s="133">
        <f t="shared" si="88"/>
        <v>12.5</v>
      </c>
    </row>
    <row r="289" spans="1:51" ht="18" customHeight="1">
      <c r="A289" s="303"/>
      <c r="B289" s="149">
        <v>274</v>
      </c>
      <c r="C289" s="234" t="s">
        <v>78</v>
      </c>
      <c r="D289" s="234" t="s">
        <v>79</v>
      </c>
      <c r="E289" s="234" t="s">
        <v>80</v>
      </c>
      <c r="F289" s="234" t="s">
        <v>492</v>
      </c>
      <c r="G289" s="234" t="s">
        <v>5</v>
      </c>
      <c r="H289" s="240" t="s">
        <v>1292</v>
      </c>
      <c r="I289" s="14">
        <v>11</v>
      </c>
      <c r="J289" s="14">
        <v>11</v>
      </c>
      <c r="K289" s="16">
        <f t="shared" si="72"/>
        <v>11</v>
      </c>
      <c r="L289" s="166">
        <v>6.5</v>
      </c>
      <c r="M289" s="166">
        <v>10</v>
      </c>
      <c r="N289" s="16">
        <f t="shared" si="73"/>
        <v>7.666666666666667</v>
      </c>
      <c r="O289" s="166" t="s">
        <v>1298</v>
      </c>
      <c r="P289" s="166">
        <v>12.5</v>
      </c>
      <c r="Q289" s="16" t="e">
        <f t="shared" si="74"/>
        <v>#VALUE!</v>
      </c>
      <c r="R289" s="166">
        <v>6</v>
      </c>
      <c r="S289" s="16">
        <f t="shared" si="89"/>
        <v>6</v>
      </c>
      <c r="T289" s="166">
        <v>10</v>
      </c>
      <c r="U289" s="16">
        <f t="shared" si="75"/>
        <v>10</v>
      </c>
      <c r="V289" s="166">
        <v>15</v>
      </c>
      <c r="W289" s="16">
        <f t="shared" si="76"/>
        <v>15</v>
      </c>
      <c r="X289" s="166">
        <v>5</v>
      </c>
      <c r="Y289" s="16">
        <f t="shared" si="77"/>
        <v>5</v>
      </c>
      <c r="Z289" s="166">
        <v>11</v>
      </c>
      <c r="AA289" s="16">
        <f t="shared" si="78"/>
        <v>11</v>
      </c>
      <c r="AB289" s="166">
        <v>10</v>
      </c>
      <c r="AC289" s="16">
        <f t="shared" si="79"/>
        <v>10</v>
      </c>
      <c r="AD289" s="132"/>
      <c r="AE289" s="166">
        <v>9</v>
      </c>
      <c r="AF289" s="166">
        <v>9</v>
      </c>
      <c r="AG289" s="16">
        <f t="shared" si="80"/>
        <v>9</v>
      </c>
      <c r="AH289" s="166">
        <v>10.67</v>
      </c>
      <c r="AI289" s="166">
        <v>10.67</v>
      </c>
      <c r="AJ289" s="16">
        <f t="shared" si="81"/>
        <v>10.67</v>
      </c>
      <c r="AK289" s="166">
        <v>10.5</v>
      </c>
      <c r="AL289" s="166">
        <v>10.5</v>
      </c>
      <c r="AM289" s="16">
        <f t="shared" si="82"/>
        <v>10.5</v>
      </c>
      <c r="AN289" s="166" t="s">
        <v>1298</v>
      </c>
      <c r="AO289" s="16" t="str">
        <f t="shared" si="83"/>
        <v>ABS</v>
      </c>
      <c r="AP289" s="166">
        <v>10</v>
      </c>
      <c r="AQ289" s="16">
        <f t="shared" si="84"/>
        <v>10</v>
      </c>
      <c r="AR289" s="166">
        <v>10</v>
      </c>
      <c r="AS289" s="16">
        <f t="shared" si="85"/>
        <v>10</v>
      </c>
      <c r="AT289" s="166">
        <v>10</v>
      </c>
      <c r="AU289" s="16">
        <f t="shared" si="86"/>
        <v>10</v>
      </c>
      <c r="AV289" s="166">
        <v>10</v>
      </c>
      <c r="AW289" s="16">
        <f t="shared" si="87"/>
        <v>10</v>
      </c>
      <c r="AX289" s="166">
        <v>12</v>
      </c>
      <c r="AY289" s="133">
        <f t="shared" si="88"/>
        <v>12</v>
      </c>
    </row>
    <row r="290" spans="1:51" ht="18" customHeight="1">
      <c r="A290" s="303"/>
      <c r="B290" s="149">
        <v>275</v>
      </c>
      <c r="C290" s="234" t="s">
        <v>1264</v>
      </c>
      <c r="D290" s="234" t="s">
        <v>1265</v>
      </c>
      <c r="E290" s="234" t="s">
        <v>47</v>
      </c>
      <c r="F290" s="234" t="s">
        <v>1266</v>
      </c>
      <c r="G290" s="234" t="s">
        <v>8</v>
      </c>
      <c r="H290" s="240" t="s">
        <v>1292</v>
      </c>
      <c r="I290" s="14">
        <v>9</v>
      </c>
      <c r="J290" s="14">
        <v>10</v>
      </c>
      <c r="K290" s="16">
        <f t="shared" si="72"/>
        <v>9.3333333333333339</v>
      </c>
      <c r="L290" s="166">
        <v>5.5</v>
      </c>
      <c r="M290" s="166">
        <v>5</v>
      </c>
      <c r="N290" s="16">
        <f t="shared" si="73"/>
        <v>5.333333333333333</v>
      </c>
      <c r="O290" s="166">
        <v>4.25</v>
      </c>
      <c r="P290" s="166">
        <v>11</v>
      </c>
      <c r="Q290" s="16">
        <f t="shared" si="74"/>
        <v>6.5</v>
      </c>
      <c r="R290" s="166">
        <v>7</v>
      </c>
      <c r="S290" s="16">
        <f t="shared" si="89"/>
        <v>7</v>
      </c>
      <c r="T290" s="166">
        <v>10.5</v>
      </c>
      <c r="U290" s="16">
        <f t="shared" si="75"/>
        <v>10.5</v>
      </c>
      <c r="V290" s="166">
        <v>6</v>
      </c>
      <c r="W290" s="16">
        <f t="shared" si="76"/>
        <v>6</v>
      </c>
      <c r="X290" s="166">
        <v>1</v>
      </c>
      <c r="Y290" s="16">
        <f t="shared" si="77"/>
        <v>1</v>
      </c>
      <c r="Z290" s="166">
        <v>5</v>
      </c>
      <c r="AA290" s="16">
        <f t="shared" si="78"/>
        <v>5</v>
      </c>
      <c r="AB290" s="166">
        <v>7</v>
      </c>
      <c r="AC290" s="16">
        <f t="shared" si="79"/>
        <v>7</v>
      </c>
      <c r="AD290" s="132"/>
      <c r="AE290" s="166">
        <v>5.5</v>
      </c>
      <c r="AF290" s="166">
        <v>10.5</v>
      </c>
      <c r="AG290" s="16">
        <f t="shared" si="80"/>
        <v>7.166666666666667</v>
      </c>
      <c r="AH290" s="166">
        <v>8.5</v>
      </c>
      <c r="AI290" s="166">
        <v>10</v>
      </c>
      <c r="AJ290" s="16">
        <f t="shared" si="81"/>
        <v>9</v>
      </c>
      <c r="AK290" s="166">
        <v>8</v>
      </c>
      <c r="AL290" s="166">
        <v>10.5</v>
      </c>
      <c r="AM290" s="16">
        <f t="shared" si="82"/>
        <v>8.8333333333333339</v>
      </c>
      <c r="AN290" s="166">
        <v>5</v>
      </c>
      <c r="AO290" s="16">
        <f t="shared" si="83"/>
        <v>5</v>
      </c>
      <c r="AP290" s="166">
        <v>8.5</v>
      </c>
      <c r="AQ290" s="16">
        <f t="shared" si="84"/>
        <v>8.5</v>
      </c>
      <c r="AR290" s="166">
        <v>5</v>
      </c>
      <c r="AS290" s="16">
        <f t="shared" si="85"/>
        <v>5</v>
      </c>
      <c r="AT290" s="166">
        <v>15</v>
      </c>
      <c r="AU290" s="16">
        <f t="shared" si="86"/>
        <v>15</v>
      </c>
      <c r="AV290" s="166">
        <v>10.5</v>
      </c>
      <c r="AW290" s="16">
        <f t="shared" si="87"/>
        <v>10.5</v>
      </c>
      <c r="AX290" s="166">
        <v>6</v>
      </c>
      <c r="AY290" s="133">
        <f t="shared" si="88"/>
        <v>6</v>
      </c>
    </row>
    <row r="291" spans="1:51" ht="18" customHeight="1">
      <c r="A291" s="303"/>
      <c r="B291" s="149">
        <v>276</v>
      </c>
      <c r="C291" s="234" t="s">
        <v>1267</v>
      </c>
      <c r="D291" s="234" t="s">
        <v>284</v>
      </c>
      <c r="E291" s="234" t="s">
        <v>1268</v>
      </c>
      <c r="F291" s="234" t="s">
        <v>464</v>
      </c>
      <c r="G291" s="234" t="s">
        <v>5</v>
      </c>
      <c r="H291" s="240" t="s">
        <v>1292</v>
      </c>
      <c r="I291" s="14">
        <v>10.5</v>
      </c>
      <c r="J291" s="14">
        <v>12</v>
      </c>
      <c r="K291" s="16">
        <f t="shared" si="72"/>
        <v>11</v>
      </c>
      <c r="L291" s="166">
        <v>6.5</v>
      </c>
      <c r="M291" s="166">
        <v>8</v>
      </c>
      <c r="N291" s="16">
        <f t="shared" si="73"/>
        <v>7</v>
      </c>
      <c r="O291" s="166">
        <v>2.75</v>
      </c>
      <c r="P291" s="166">
        <v>13</v>
      </c>
      <c r="Q291" s="16">
        <f t="shared" si="74"/>
        <v>6.166666666666667</v>
      </c>
      <c r="R291" s="166">
        <v>6.5</v>
      </c>
      <c r="S291" s="16">
        <f t="shared" si="89"/>
        <v>6.5</v>
      </c>
      <c r="T291" s="166">
        <v>12</v>
      </c>
      <c r="U291" s="16">
        <f t="shared" si="75"/>
        <v>12</v>
      </c>
      <c r="V291" s="166">
        <v>13</v>
      </c>
      <c r="W291" s="16">
        <f t="shared" si="76"/>
        <v>13</v>
      </c>
      <c r="X291" s="166">
        <v>10</v>
      </c>
      <c r="Y291" s="16">
        <f t="shared" si="77"/>
        <v>10</v>
      </c>
      <c r="Z291" s="166">
        <v>5</v>
      </c>
      <c r="AA291" s="16">
        <f t="shared" si="78"/>
        <v>5</v>
      </c>
      <c r="AB291" s="166">
        <v>10.5</v>
      </c>
      <c r="AC291" s="16">
        <f t="shared" si="79"/>
        <v>10.5</v>
      </c>
      <c r="AD291" s="132"/>
      <c r="AE291" s="166">
        <v>10</v>
      </c>
      <c r="AF291" s="166">
        <v>11</v>
      </c>
      <c r="AG291" s="16">
        <f t="shared" si="80"/>
        <v>10.333333333333334</v>
      </c>
      <c r="AH291" s="166">
        <v>15</v>
      </c>
      <c r="AI291" s="166">
        <v>11</v>
      </c>
      <c r="AJ291" s="16">
        <f t="shared" si="81"/>
        <v>13.666666666666666</v>
      </c>
      <c r="AK291" s="166">
        <v>14</v>
      </c>
      <c r="AL291" s="166">
        <v>11.5</v>
      </c>
      <c r="AM291" s="16">
        <f t="shared" si="82"/>
        <v>13.166666666666666</v>
      </c>
      <c r="AN291" s="166">
        <v>10</v>
      </c>
      <c r="AO291" s="16">
        <f t="shared" si="83"/>
        <v>10</v>
      </c>
      <c r="AP291" s="166">
        <v>10</v>
      </c>
      <c r="AQ291" s="16">
        <f t="shared" si="84"/>
        <v>10</v>
      </c>
      <c r="AR291" s="166">
        <v>10.5</v>
      </c>
      <c r="AS291" s="16">
        <f t="shared" si="85"/>
        <v>10.5</v>
      </c>
      <c r="AT291" s="166">
        <v>8.5</v>
      </c>
      <c r="AU291" s="16">
        <f t="shared" si="86"/>
        <v>8.5</v>
      </c>
      <c r="AV291" s="166">
        <v>12</v>
      </c>
      <c r="AW291" s="16">
        <f t="shared" si="87"/>
        <v>12</v>
      </c>
      <c r="AX291" s="166">
        <v>12.5</v>
      </c>
      <c r="AY291" s="133">
        <f t="shared" si="88"/>
        <v>12.5</v>
      </c>
    </row>
    <row r="292" spans="1:51" ht="18" customHeight="1">
      <c r="A292" s="303"/>
      <c r="B292" s="149">
        <v>277</v>
      </c>
      <c r="C292" s="234" t="s">
        <v>1269</v>
      </c>
      <c r="D292" s="234" t="s">
        <v>286</v>
      </c>
      <c r="E292" s="234" t="s">
        <v>42</v>
      </c>
      <c r="F292" s="234" t="s">
        <v>1270</v>
      </c>
      <c r="G292" s="234" t="s">
        <v>60</v>
      </c>
      <c r="H292" s="240" t="s">
        <v>1292</v>
      </c>
      <c r="I292" s="14">
        <v>7</v>
      </c>
      <c r="J292" s="14">
        <v>10</v>
      </c>
      <c r="K292" s="16">
        <f t="shared" si="72"/>
        <v>8</v>
      </c>
      <c r="L292" s="166">
        <v>1.5</v>
      </c>
      <c r="M292" s="166">
        <v>8</v>
      </c>
      <c r="N292" s="16">
        <f t="shared" si="73"/>
        <v>3.6666666666666665</v>
      </c>
      <c r="O292" s="166">
        <v>3</v>
      </c>
      <c r="P292" s="166">
        <v>14</v>
      </c>
      <c r="Q292" s="16">
        <f t="shared" si="74"/>
        <v>6.666666666666667</v>
      </c>
      <c r="R292" s="166">
        <v>7</v>
      </c>
      <c r="S292" s="16">
        <f t="shared" si="89"/>
        <v>7</v>
      </c>
      <c r="T292" s="166">
        <v>9</v>
      </c>
      <c r="U292" s="16">
        <f t="shared" si="75"/>
        <v>9</v>
      </c>
      <c r="V292" s="166">
        <v>6</v>
      </c>
      <c r="W292" s="16">
        <f t="shared" si="76"/>
        <v>6</v>
      </c>
      <c r="X292" s="166">
        <v>0</v>
      </c>
      <c r="Y292" s="16">
        <f t="shared" si="77"/>
        <v>0</v>
      </c>
      <c r="Z292" s="166">
        <v>11</v>
      </c>
      <c r="AA292" s="16">
        <f t="shared" si="78"/>
        <v>11</v>
      </c>
      <c r="AB292" s="166">
        <v>5.5</v>
      </c>
      <c r="AC292" s="16">
        <f t="shared" si="79"/>
        <v>5.5</v>
      </c>
      <c r="AD292" s="132"/>
      <c r="AE292" s="166">
        <v>12.5</v>
      </c>
      <c r="AF292" s="166">
        <v>11</v>
      </c>
      <c r="AG292" s="16">
        <f t="shared" si="80"/>
        <v>12</v>
      </c>
      <c r="AH292" s="166">
        <v>7</v>
      </c>
      <c r="AI292" s="166">
        <v>11</v>
      </c>
      <c r="AJ292" s="16">
        <f t="shared" si="81"/>
        <v>8.3333333333333339</v>
      </c>
      <c r="AK292" s="166">
        <v>7.5</v>
      </c>
      <c r="AL292" s="166">
        <v>13.5</v>
      </c>
      <c r="AM292" s="16">
        <f t="shared" si="82"/>
        <v>9.5</v>
      </c>
      <c r="AN292" s="166">
        <v>7</v>
      </c>
      <c r="AO292" s="16">
        <f t="shared" si="83"/>
        <v>7</v>
      </c>
      <c r="AP292" s="166">
        <v>6.5</v>
      </c>
      <c r="AQ292" s="16">
        <f t="shared" si="84"/>
        <v>6.5</v>
      </c>
      <c r="AR292" s="166">
        <v>6.5</v>
      </c>
      <c r="AS292" s="16">
        <f t="shared" si="85"/>
        <v>6.5</v>
      </c>
      <c r="AT292" s="166">
        <v>6.5</v>
      </c>
      <c r="AU292" s="16">
        <f t="shared" si="86"/>
        <v>6.5</v>
      </c>
      <c r="AV292" s="166">
        <v>11.5</v>
      </c>
      <c r="AW292" s="16">
        <f t="shared" si="87"/>
        <v>11.5</v>
      </c>
      <c r="AX292" s="166">
        <v>7.5</v>
      </c>
      <c r="AY292" s="133">
        <f t="shared" si="88"/>
        <v>7.5</v>
      </c>
    </row>
    <row r="293" spans="1:51" ht="18" customHeight="1">
      <c r="A293" s="303"/>
      <c r="B293" s="149">
        <v>278</v>
      </c>
      <c r="C293" s="234" t="s">
        <v>495</v>
      </c>
      <c r="D293" s="234" t="s">
        <v>497</v>
      </c>
      <c r="E293" s="234" t="s">
        <v>498</v>
      </c>
      <c r="F293" s="234" t="s">
        <v>496</v>
      </c>
      <c r="G293" s="234" t="s">
        <v>45</v>
      </c>
      <c r="H293" s="240" t="s">
        <v>1292</v>
      </c>
      <c r="I293" s="14">
        <v>8.5</v>
      </c>
      <c r="J293" s="14">
        <v>8.5</v>
      </c>
      <c r="K293" s="16">
        <f t="shared" si="72"/>
        <v>8.5</v>
      </c>
      <c r="L293" s="166">
        <v>9.67</v>
      </c>
      <c r="M293" s="166">
        <v>9.67</v>
      </c>
      <c r="N293" s="16">
        <f t="shared" si="73"/>
        <v>9.67</v>
      </c>
      <c r="O293" s="166">
        <v>12.33</v>
      </c>
      <c r="P293" s="166">
        <v>12.33</v>
      </c>
      <c r="Q293" s="16">
        <f t="shared" si="74"/>
        <v>12.33</v>
      </c>
      <c r="R293" s="166">
        <v>12</v>
      </c>
      <c r="S293" s="16">
        <f t="shared" si="89"/>
        <v>12</v>
      </c>
      <c r="T293" s="166">
        <v>7.5</v>
      </c>
      <c r="U293" s="16">
        <f t="shared" si="75"/>
        <v>7.5</v>
      </c>
      <c r="V293" s="166">
        <v>6</v>
      </c>
      <c r="W293" s="16">
        <f t="shared" si="76"/>
        <v>6</v>
      </c>
      <c r="X293" s="166">
        <v>1</v>
      </c>
      <c r="Y293" s="16">
        <f t="shared" si="77"/>
        <v>1</v>
      </c>
      <c r="Z293" s="166">
        <v>10</v>
      </c>
      <c r="AA293" s="16">
        <f t="shared" si="78"/>
        <v>10</v>
      </c>
      <c r="AB293" s="166">
        <v>10.5</v>
      </c>
      <c r="AC293" s="16">
        <f t="shared" si="79"/>
        <v>10.5</v>
      </c>
      <c r="AD293" s="132"/>
      <c r="AE293" s="166">
        <v>9.67</v>
      </c>
      <c r="AF293" s="166">
        <v>9.67</v>
      </c>
      <c r="AG293" s="16">
        <f t="shared" si="80"/>
        <v>9.67</v>
      </c>
      <c r="AH293" s="166">
        <v>10.83</v>
      </c>
      <c r="AI293" s="166">
        <v>10.83</v>
      </c>
      <c r="AJ293" s="16">
        <f t="shared" si="81"/>
        <v>10.83</v>
      </c>
      <c r="AK293" s="166">
        <v>12.17</v>
      </c>
      <c r="AL293" s="166">
        <v>12.17</v>
      </c>
      <c r="AM293" s="16">
        <f t="shared" si="82"/>
        <v>12.17</v>
      </c>
      <c r="AN293" s="166">
        <v>6.5</v>
      </c>
      <c r="AO293" s="16">
        <f t="shared" si="83"/>
        <v>6.5</v>
      </c>
      <c r="AP293" s="166">
        <v>7.5</v>
      </c>
      <c r="AQ293" s="16">
        <f t="shared" si="84"/>
        <v>7.5</v>
      </c>
      <c r="AR293" s="166">
        <v>11</v>
      </c>
      <c r="AS293" s="16">
        <f t="shared" si="85"/>
        <v>11</v>
      </c>
      <c r="AT293" s="166">
        <v>10</v>
      </c>
      <c r="AU293" s="16">
        <f t="shared" si="86"/>
        <v>10</v>
      </c>
      <c r="AV293" s="166">
        <v>10.5</v>
      </c>
      <c r="AW293" s="16">
        <f t="shared" si="87"/>
        <v>10.5</v>
      </c>
      <c r="AX293" s="166">
        <v>13</v>
      </c>
      <c r="AY293" s="133">
        <f t="shared" si="88"/>
        <v>13</v>
      </c>
    </row>
    <row r="294" spans="1:51" ht="18" customHeight="1">
      <c r="A294" s="303"/>
      <c r="B294" s="149">
        <v>279</v>
      </c>
      <c r="C294" s="234" t="s">
        <v>500</v>
      </c>
      <c r="D294" s="234" t="s">
        <v>502</v>
      </c>
      <c r="E294" s="234" t="s">
        <v>503</v>
      </c>
      <c r="F294" s="234" t="s">
        <v>501</v>
      </c>
      <c r="G294" s="234" t="s">
        <v>561</v>
      </c>
      <c r="H294" s="240" t="s">
        <v>1292</v>
      </c>
      <c r="I294" s="14">
        <v>10.17</v>
      </c>
      <c r="J294" s="14">
        <v>10.17</v>
      </c>
      <c r="K294" s="16">
        <f t="shared" si="72"/>
        <v>10.17</v>
      </c>
      <c r="L294" s="166">
        <v>14.5</v>
      </c>
      <c r="M294" s="166">
        <v>10</v>
      </c>
      <c r="N294" s="16">
        <f t="shared" si="73"/>
        <v>13</v>
      </c>
      <c r="O294" s="166">
        <v>1</v>
      </c>
      <c r="P294" s="166">
        <v>10</v>
      </c>
      <c r="Q294" s="16">
        <f t="shared" si="74"/>
        <v>4</v>
      </c>
      <c r="R294" s="166">
        <v>12</v>
      </c>
      <c r="S294" s="16">
        <f t="shared" si="89"/>
        <v>12</v>
      </c>
      <c r="T294" s="166">
        <v>9</v>
      </c>
      <c r="U294" s="16">
        <f t="shared" si="75"/>
        <v>9</v>
      </c>
      <c r="V294" s="166">
        <v>4.5</v>
      </c>
      <c r="W294" s="16">
        <f t="shared" si="76"/>
        <v>4.5</v>
      </c>
      <c r="X294" s="166">
        <v>1</v>
      </c>
      <c r="Y294" s="16">
        <f t="shared" si="77"/>
        <v>1</v>
      </c>
      <c r="Z294" s="166">
        <v>7.5</v>
      </c>
      <c r="AA294" s="16">
        <f t="shared" si="78"/>
        <v>7.5</v>
      </c>
      <c r="AB294" s="166">
        <v>13.5</v>
      </c>
      <c r="AC294" s="16">
        <f t="shared" si="79"/>
        <v>13.5</v>
      </c>
      <c r="AD294" s="132"/>
      <c r="AE294" s="166">
        <v>11.83</v>
      </c>
      <c r="AF294" s="166">
        <v>11.83</v>
      </c>
      <c r="AG294" s="16">
        <f t="shared" si="80"/>
        <v>11.83</v>
      </c>
      <c r="AH294" s="166">
        <v>11.17</v>
      </c>
      <c r="AI294" s="166">
        <v>11.17</v>
      </c>
      <c r="AJ294" s="16">
        <f t="shared" si="81"/>
        <v>11.17</v>
      </c>
      <c r="AK294" s="166">
        <v>10</v>
      </c>
      <c r="AL294" s="166">
        <v>10</v>
      </c>
      <c r="AM294" s="16">
        <f t="shared" si="82"/>
        <v>10</v>
      </c>
      <c r="AN294" s="166">
        <v>7</v>
      </c>
      <c r="AO294" s="16">
        <f t="shared" si="83"/>
        <v>7</v>
      </c>
      <c r="AP294" s="166">
        <v>10</v>
      </c>
      <c r="AQ294" s="16">
        <f t="shared" si="84"/>
        <v>10</v>
      </c>
      <c r="AR294" s="166">
        <v>2</v>
      </c>
      <c r="AS294" s="16">
        <f t="shared" si="85"/>
        <v>2</v>
      </c>
      <c r="AT294" s="166">
        <v>10.5</v>
      </c>
      <c r="AU294" s="16">
        <f t="shared" si="86"/>
        <v>10.5</v>
      </c>
      <c r="AV294" s="166">
        <v>13.5</v>
      </c>
      <c r="AW294" s="16">
        <f t="shared" si="87"/>
        <v>13.5</v>
      </c>
      <c r="AX294" s="166" t="s">
        <v>1298</v>
      </c>
      <c r="AY294" s="133" t="str">
        <f t="shared" si="88"/>
        <v>ABS</v>
      </c>
    </row>
    <row r="295" spans="1:51" ht="18" customHeight="1">
      <c r="A295" s="303"/>
      <c r="B295" s="149">
        <v>280</v>
      </c>
      <c r="C295" s="234" t="s">
        <v>1271</v>
      </c>
      <c r="D295" s="234" t="s">
        <v>1272</v>
      </c>
      <c r="E295" s="234" t="s">
        <v>1273</v>
      </c>
      <c r="F295" s="234" t="s">
        <v>1274</v>
      </c>
      <c r="G295" s="234" t="s">
        <v>48</v>
      </c>
      <c r="H295" s="240" t="s">
        <v>1292</v>
      </c>
      <c r="I295" s="14">
        <v>10</v>
      </c>
      <c r="J295" s="14">
        <v>11</v>
      </c>
      <c r="K295" s="16">
        <f t="shared" si="72"/>
        <v>10.333333333333334</v>
      </c>
      <c r="L295" s="166">
        <v>10</v>
      </c>
      <c r="M295" s="166">
        <v>5</v>
      </c>
      <c r="N295" s="16">
        <f t="shared" si="73"/>
        <v>8.3333333333333339</v>
      </c>
      <c r="O295" s="166">
        <v>7</v>
      </c>
      <c r="P295" s="166">
        <v>11.5</v>
      </c>
      <c r="Q295" s="16">
        <f t="shared" si="74"/>
        <v>8.5</v>
      </c>
      <c r="R295" s="166">
        <v>5</v>
      </c>
      <c r="S295" s="16">
        <f t="shared" si="89"/>
        <v>5</v>
      </c>
      <c r="T295" s="166">
        <v>3.5</v>
      </c>
      <c r="U295" s="16">
        <f t="shared" si="75"/>
        <v>3.5</v>
      </c>
      <c r="V295" s="166">
        <v>10.5</v>
      </c>
      <c r="W295" s="16">
        <f t="shared" si="76"/>
        <v>10.5</v>
      </c>
      <c r="X295" s="166">
        <v>0</v>
      </c>
      <c r="Y295" s="16">
        <f t="shared" si="77"/>
        <v>0</v>
      </c>
      <c r="Z295" s="166">
        <v>6</v>
      </c>
      <c r="AA295" s="16">
        <f t="shared" si="78"/>
        <v>6</v>
      </c>
      <c r="AB295" s="166">
        <v>6.5</v>
      </c>
      <c r="AC295" s="16">
        <f t="shared" si="79"/>
        <v>6.5</v>
      </c>
      <c r="AD295" s="132"/>
      <c r="AE295" s="166">
        <v>14</v>
      </c>
      <c r="AF295" s="166">
        <v>11</v>
      </c>
      <c r="AG295" s="16">
        <f t="shared" si="80"/>
        <v>13</v>
      </c>
      <c r="AH295" s="166">
        <v>15</v>
      </c>
      <c r="AI295" s="166">
        <v>10</v>
      </c>
      <c r="AJ295" s="16">
        <f t="shared" si="81"/>
        <v>13.333333333333334</v>
      </c>
      <c r="AK295" s="166">
        <v>11</v>
      </c>
      <c r="AL295" s="166">
        <v>13</v>
      </c>
      <c r="AM295" s="16">
        <f t="shared" si="82"/>
        <v>11.666666666666666</v>
      </c>
      <c r="AN295" s="166">
        <v>8.5</v>
      </c>
      <c r="AO295" s="16">
        <f t="shared" si="83"/>
        <v>8.5</v>
      </c>
      <c r="AP295" s="166">
        <v>10.5</v>
      </c>
      <c r="AQ295" s="16">
        <f t="shared" si="84"/>
        <v>10.5</v>
      </c>
      <c r="AR295" s="166">
        <v>10</v>
      </c>
      <c r="AS295" s="16">
        <f t="shared" si="85"/>
        <v>10</v>
      </c>
      <c r="AT295" s="166">
        <v>13</v>
      </c>
      <c r="AU295" s="16">
        <f t="shared" si="86"/>
        <v>13</v>
      </c>
      <c r="AV295" s="166">
        <v>8.5</v>
      </c>
      <c r="AW295" s="16">
        <f t="shared" si="87"/>
        <v>8.5</v>
      </c>
      <c r="AX295" s="166">
        <v>11.5</v>
      </c>
      <c r="AY295" s="133">
        <f t="shared" si="88"/>
        <v>11.5</v>
      </c>
    </row>
    <row r="296" spans="1:51" ht="18" customHeight="1">
      <c r="A296" s="303"/>
      <c r="B296" s="149">
        <v>281</v>
      </c>
      <c r="C296" s="234" t="s">
        <v>1275</v>
      </c>
      <c r="D296" s="234" t="s">
        <v>1276</v>
      </c>
      <c r="E296" s="234" t="s">
        <v>6</v>
      </c>
      <c r="F296" s="234" t="s">
        <v>1277</v>
      </c>
      <c r="G296" s="234" t="s">
        <v>5</v>
      </c>
      <c r="H296" s="240" t="s">
        <v>1292</v>
      </c>
      <c r="I296" s="14">
        <v>7.5</v>
      </c>
      <c r="J296" s="14">
        <v>10</v>
      </c>
      <c r="K296" s="16">
        <f t="shared" si="72"/>
        <v>8.3333333333333339</v>
      </c>
      <c r="L296" s="166">
        <v>9.5</v>
      </c>
      <c r="M296" s="166">
        <v>12</v>
      </c>
      <c r="N296" s="16">
        <f t="shared" si="73"/>
        <v>10.333333333333334</v>
      </c>
      <c r="O296" s="166">
        <v>9</v>
      </c>
      <c r="P296" s="166">
        <v>13</v>
      </c>
      <c r="Q296" s="16">
        <f t="shared" si="74"/>
        <v>10.333333333333334</v>
      </c>
      <c r="R296" s="166">
        <v>9</v>
      </c>
      <c r="S296" s="16">
        <f t="shared" si="89"/>
        <v>9</v>
      </c>
      <c r="T296" s="166">
        <v>11.5</v>
      </c>
      <c r="U296" s="16">
        <f t="shared" si="75"/>
        <v>11.5</v>
      </c>
      <c r="V296" s="166">
        <v>8.5</v>
      </c>
      <c r="W296" s="16">
        <f t="shared" si="76"/>
        <v>8.5</v>
      </c>
      <c r="X296" s="166">
        <v>4</v>
      </c>
      <c r="Y296" s="16">
        <f t="shared" si="77"/>
        <v>4</v>
      </c>
      <c r="Z296" s="166">
        <v>6</v>
      </c>
      <c r="AA296" s="16">
        <f t="shared" si="78"/>
        <v>6</v>
      </c>
      <c r="AB296" s="166">
        <v>4.5</v>
      </c>
      <c r="AC296" s="16">
        <f t="shared" si="79"/>
        <v>4.5</v>
      </c>
      <c r="AD296" s="132"/>
      <c r="AE296" s="166">
        <v>7.5</v>
      </c>
      <c r="AF296" s="166">
        <v>11</v>
      </c>
      <c r="AG296" s="16">
        <f t="shared" si="80"/>
        <v>8.6666666666666661</v>
      </c>
      <c r="AH296" s="166">
        <v>2</v>
      </c>
      <c r="AI296" s="166">
        <v>13</v>
      </c>
      <c r="AJ296" s="16">
        <f t="shared" si="81"/>
        <v>5.666666666666667</v>
      </c>
      <c r="AK296" s="166">
        <v>6</v>
      </c>
      <c r="AL296" s="166">
        <v>14</v>
      </c>
      <c r="AM296" s="16">
        <f t="shared" si="82"/>
        <v>8.6666666666666661</v>
      </c>
      <c r="AN296" s="166">
        <v>8.5</v>
      </c>
      <c r="AO296" s="16">
        <f t="shared" si="83"/>
        <v>8.5</v>
      </c>
      <c r="AP296" s="166">
        <v>10.5</v>
      </c>
      <c r="AQ296" s="16">
        <f t="shared" si="84"/>
        <v>10.5</v>
      </c>
      <c r="AR296" s="166">
        <v>11</v>
      </c>
      <c r="AS296" s="16">
        <f t="shared" si="85"/>
        <v>11</v>
      </c>
      <c r="AT296" s="166">
        <v>10</v>
      </c>
      <c r="AU296" s="16">
        <f t="shared" si="86"/>
        <v>10</v>
      </c>
      <c r="AV296" s="166">
        <v>6.5</v>
      </c>
      <c r="AW296" s="16">
        <f t="shared" si="87"/>
        <v>6.5</v>
      </c>
      <c r="AX296" s="166">
        <v>13.5</v>
      </c>
      <c r="AY296" s="133">
        <f t="shared" si="88"/>
        <v>13.5</v>
      </c>
    </row>
    <row r="297" spans="1:51" ht="18" customHeight="1">
      <c r="A297" s="303"/>
      <c r="B297" s="149">
        <v>282</v>
      </c>
      <c r="C297" s="234" t="s">
        <v>1278</v>
      </c>
      <c r="D297" s="234" t="s">
        <v>1276</v>
      </c>
      <c r="E297" s="234" t="s">
        <v>754</v>
      </c>
      <c r="F297" s="234" t="s">
        <v>1279</v>
      </c>
      <c r="G297" s="234" t="s">
        <v>244</v>
      </c>
      <c r="H297" s="240" t="s">
        <v>1292</v>
      </c>
      <c r="I297" s="14">
        <v>10</v>
      </c>
      <c r="J297" s="14">
        <v>10.5</v>
      </c>
      <c r="K297" s="16">
        <f t="shared" si="72"/>
        <v>10.166666666666666</v>
      </c>
      <c r="L297" s="166">
        <v>11</v>
      </c>
      <c r="M297" s="166">
        <v>6</v>
      </c>
      <c r="N297" s="16">
        <f t="shared" si="73"/>
        <v>9.3333333333333339</v>
      </c>
      <c r="O297" s="166">
        <v>4.5</v>
      </c>
      <c r="P297" s="166">
        <v>12.5</v>
      </c>
      <c r="Q297" s="16">
        <f t="shared" si="74"/>
        <v>7.166666666666667</v>
      </c>
      <c r="R297" s="166">
        <v>10</v>
      </c>
      <c r="S297" s="16">
        <f t="shared" si="89"/>
        <v>10</v>
      </c>
      <c r="T297" s="166">
        <v>13</v>
      </c>
      <c r="U297" s="16">
        <f t="shared" si="75"/>
        <v>13</v>
      </c>
      <c r="V297" s="166">
        <v>7</v>
      </c>
      <c r="W297" s="16">
        <f t="shared" si="76"/>
        <v>7</v>
      </c>
      <c r="X297" s="166">
        <v>4</v>
      </c>
      <c r="Y297" s="16">
        <f t="shared" si="77"/>
        <v>4</v>
      </c>
      <c r="Z297" s="166">
        <v>7</v>
      </c>
      <c r="AA297" s="16">
        <f t="shared" si="78"/>
        <v>7</v>
      </c>
      <c r="AB297" s="166">
        <v>14.5</v>
      </c>
      <c r="AC297" s="16">
        <f t="shared" si="79"/>
        <v>14.5</v>
      </c>
      <c r="AD297" s="132"/>
      <c r="AE297" s="166">
        <v>6.5</v>
      </c>
      <c r="AF297" s="166">
        <v>11.5</v>
      </c>
      <c r="AG297" s="16">
        <f t="shared" si="80"/>
        <v>8.1666666666666661</v>
      </c>
      <c r="AH297" s="166">
        <v>15.5</v>
      </c>
      <c r="AI297" s="166">
        <v>13</v>
      </c>
      <c r="AJ297" s="16">
        <f t="shared" si="81"/>
        <v>14.666666666666666</v>
      </c>
      <c r="AK297" s="166">
        <v>10</v>
      </c>
      <c r="AL297" s="166">
        <v>11.5</v>
      </c>
      <c r="AM297" s="16">
        <f t="shared" si="82"/>
        <v>10.5</v>
      </c>
      <c r="AN297" s="166">
        <v>6.5</v>
      </c>
      <c r="AO297" s="16">
        <f t="shared" si="83"/>
        <v>6.5</v>
      </c>
      <c r="AP297" s="166">
        <v>9</v>
      </c>
      <c r="AQ297" s="16">
        <f t="shared" si="84"/>
        <v>9</v>
      </c>
      <c r="AR297" s="166">
        <v>8.5</v>
      </c>
      <c r="AS297" s="16">
        <f t="shared" si="85"/>
        <v>8.5</v>
      </c>
      <c r="AT297" s="166">
        <v>11.5</v>
      </c>
      <c r="AU297" s="16">
        <f t="shared" si="86"/>
        <v>11.5</v>
      </c>
      <c r="AV297" s="166">
        <v>8</v>
      </c>
      <c r="AW297" s="16">
        <f t="shared" si="87"/>
        <v>8</v>
      </c>
      <c r="AX297" s="166">
        <v>9</v>
      </c>
      <c r="AY297" s="133">
        <f t="shared" si="88"/>
        <v>9</v>
      </c>
    </row>
    <row r="298" spans="1:51" ht="18" customHeight="1">
      <c r="A298" s="303"/>
      <c r="B298" s="149">
        <v>283</v>
      </c>
      <c r="C298" s="234" t="s">
        <v>1280</v>
      </c>
      <c r="D298" s="234" t="s">
        <v>1281</v>
      </c>
      <c r="E298" s="234" t="s">
        <v>1282</v>
      </c>
      <c r="F298" s="234" t="s">
        <v>493</v>
      </c>
      <c r="G298" s="234" t="s">
        <v>1283</v>
      </c>
      <c r="H298" s="240" t="s">
        <v>1292</v>
      </c>
      <c r="I298" s="14">
        <v>11</v>
      </c>
      <c r="J298" s="14">
        <v>11</v>
      </c>
      <c r="K298" s="16">
        <f t="shared" si="72"/>
        <v>11</v>
      </c>
      <c r="L298" s="166">
        <v>2.5</v>
      </c>
      <c r="M298" s="166">
        <v>10</v>
      </c>
      <c r="N298" s="16">
        <f t="shared" si="73"/>
        <v>5</v>
      </c>
      <c r="O298" s="166">
        <v>3</v>
      </c>
      <c r="P298" s="166">
        <v>11</v>
      </c>
      <c r="Q298" s="16">
        <f t="shared" si="74"/>
        <v>5.666666666666667</v>
      </c>
      <c r="R298" s="166">
        <v>6</v>
      </c>
      <c r="S298" s="16">
        <f t="shared" si="89"/>
        <v>6</v>
      </c>
      <c r="T298" s="166">
        <v>10</v>
      </c>
      <c r="U298" s="16">
        <f t="shared" si="75"/>
        <v>10</v>
      </c>
      <c r="V298" s="166">
        <v>3.5</v>
      </c>
      <c r="W298" s="16">
        <f t="shared" si="76"/>
        <v>3.5</v>
      </c>
      <c r="X298" s="166">
        <v>7.5</v>
      </c>
      <c r="Y298" s="16">
        <f t="shared" si="77"/>
        <v>7.5</v>
      </c>
      <c r="Z298" s="166">
        <v>13</v>
      </c>
      <c r="AA298" s="16">
        <f t="shared" si="78"/>
        <v>13</v>
      </c>
      <c r="AB298" s="166">
        <v>10</v>
      </c>
      <c r="AC298" s="16">
        <f t="shared" si="79"/>
        <v>10</v>
      </c>
      <c r="AD298" s="132"/>
      <c r="AE298" s="166">
        <v>8</v>
      </c>
      <c r="AF298" s="166">
        <v>11</v>
      </c>
      <c r="AG298" s="16">
        <f t="shared" si="80"/>
        <v>9</v>
      </c>
      <c r="AH298" s="166">
        <v>11.5</v>
      </c>
      <c r="AI298" s="166">
        <v>9</v>
      </c>
      <c r="AJ298" s="16">
        <f t="shared" si="81"/>
        <v>10.666666666666666</v>
      </c>
      <c r="AK298" s="166">
        <v>13</v>
      </c>
      <c r="AL298" s="166">
        <v>13</v>
      </c>
      <c r="AM298" s="16">
        <f t="shared" si="82"/>
        <v>13</v>
      </c>
      <c r="AN298" s="166">
        <v>5.5</v>
      </c>
      <c r="AO298" s="16">
        <f t="shared" si="83"/>
        <v>5.5</v>
      </c>
      <c r="AP298" s="166">
        <v>10</v>
      </c>
      <c r="AQ298" s="16">
        <f t="shared" si="84"/>
        <v>10</v>
      </c>
      <c r="AR298" s="166">
        <v>7.5</v>
      </c>
      <c r="AS298" s="16">
        <f t="shared" si="85"/>
        <v>7.5</v>
      </c>
      <c r="AT298" s="166">
        <v>10</v>
      </c>
      <c r="AU298" s="16">
        <f t="shared" si="86"/>
        <v>10</v>
      </c>
      <c r="AV298" s="166">
        <v>3.5</v>
      </c>
      <c r="AW298" s="16">
        <f t="shared" si="87"/>
        <v>3.5</v>
      </c>
      <c r="AX298" s="166">
        <v>13</v>
      </c>
      <c r="AY298" s="133">
        <f t="shared" si="88"/>
        <v>13</v>
      </c>
    </row>
    <row r="299" spans="1:51" ht="18" customHeight="1">
      <c r="A299" s="303"/>
      <c r="B299" s="149">
        <v>284</v>
      </c>
      <c r="C299" s="234" t="s">
        <v>1284</v>
      </c>
      <c r="D299" s="234" t="s">
        <v>1285</v>
      </c>
      <c r="E299" s="234" t="s">
        <v>13</v>
      </c>
      <c r="F299" s="234" t="s">
        <v>1286</v>
      </c>
      <c r="G299" s="234" t="s">
        <v>49</v>
      </c>
      <c r="H299" s="240" t="s">
        <v>1292</v>
      </c>
      <c r="I299" s="14">
        <v>5.5</v>
      </c>
      <c r="J299" s="14">
        <v>12</v>
      </c>
      <c r="K299" s="16">
        <f t="shared" si="72"/>
        <v>7.666666666666667</v>
      </c>
      <c r="L299" s="166">
        <v>5</v>
      </c>
      <c r="M299" s="166">
        <v>9</v>
      </c>
      <c r="N299" s="16">
        <f t="shared" si="73"/>
        <v>6.333333333333333</v>
      </c>
      <c r="O299" s="166">
        <v>3.75</v>
      </c>
      <c r="P299" s="166">
        <v>10</v>
      </c>
      <c r="Q299" s="16">
        <f t="shared" si="74"/>
        <v>5.833333333333333</v>
      </c>
      <c r="R299" s="166">
        <v>11.5</v>
      </c>
      <c r="S299" s="16">
        <f t="shared" si="89"/>
        <v>11.5</v>
      </c>
      <c r="T299" s="166">
        <v>8.5</v>
      </c>
      <c r="U299" s="16">
        <f t="shared" si="75"/>
        <v>8.5</v>
      </c>
      <c r="V299" s="166">
        <v>8</v>
      </c>
      <c r="W299" s="16">
        <f t="shared" si="76"/>
        <v>8</v>
      </c>
      <c r="X299" s="166">
        <v>1</v>
      </c>
      <c r="Y299" s="16">
        <f t="shared" si="77"/>
        <v>1</v>
      </c>
      <c r="Z299" s="166">
        <v>6.5</v>
      </c>
      <c r="AA299" s="16">
        <f t="shared" si="78"/>
        <v>6.5</v>
      </c>
      <c r="AB299" s="166">
        <v>5</v>
      </c>
      <c r="AC299" s="16">
        <f t="shared" si="79"/>
        <v>5</v>
      </c>
      <c r="AD299" s="132"/>
      <c r="AE299" s="166">
        <v>10</v>
      </c>
      <c r="AF299" s="166">
        <v>10.5</v>
      </c>
      <c r="AG299" s="16">
        <f t="shared" si="80"/>
        <v>10.166666666666666</v>
      </c>
      <c r="AH299" s="166">
        <v>4.5</v>
      </c>
      <c r="AI299" s="166">
        <v>10</v>
      </c>
      <c r="AJ299" s="16">
        <f t="shared" si="81"/>
        <v>6.333333333333333</v>
      </c>
      <c r="AK299" s="166">
        <v>4.5</v>
      </c>
      <c r="AL299" s="166">
        <v>11.5</v>
      </c>
      <c r="AM299" s="16">
        <f t="shared" si="82"/>
        <v>6.833333333333333</v>
      </c>
      <c r="AN299" s="166">
        <v>5.5</v>
      </c>
      <c r="AO299" s="16">
        <f t="shared" si="83"/>
        <v>5.5</v>
      </c>
      <c r="AP299" s="166">
        <v>3</v>
      </c>
      <c r="AQ299" s="16">
        <f t="shared" si="84"/>
        <v>3</v>
      </c>
      <c r="AR299" s="166">
        <v>3</v>
      </c>
      <c r="AS299" s="16">
        <f t="shared" si="85"/>
        <v>3</v>
      </c>
      <c r="AT299" s="166">
        <v>10</v>
      </c>
      <c r="AU299" s="16">
        <f t="shared" si="86"/>
        <v>10</v>
      </c>
      <c r="AV299" s="166">
        <v>0</v>
      </c>
      <c r="AW299" s="16">
        <f t="shared" si="87"/>
        <v>0</v>
      </c>
      <c r="AX299" s="166">
        <v>7</v>
      </c>
      <c r="AY299" s="133">
        <f t="shared" si="88"/>
        <v>7</v>
      </c>
    </row>
    <row r="300" spans="1:51" ht="18.75" thickBot="1">
      <c r="A300" s="304"/>
      <c r="B300" s="149">
        <v>285</v>
      </c>
      <c r="C300" s="234" t="s">
        <v>1287</v>
      </c>
      <c r="D300" s="234" t="s">
        <v>1288</v>
      </c>
      <c r="E300" s="234" t="s">
        <v>12</v>
      </c>
      <c r="F300" s="234" t="s">
        <v>1289</v>
      </c>
      <c r="G300" s="234" t="s">
        <v>385</v>
      </c>
      <c r="H300" s="240" t="s">
        <v>1292</v>
      </c>
      <c r="I300" s="14">
        <v>7</v>
      </c>
      <c r="J300" s="14">
        <v>12</v>
      </c>
      <c r="K300" s="16">
        <f t="shared" ref="K300" si="90">(I300*2+J300)/3</f>
        <v>8.6666666666666661</v>
      </c>
      <c r="L300" s="166">
        <v>4</v>
      </c>
      <c r="M300" s="166">
        <v>11</v>
      </c>
      <c r="N300" s="16">
        <f t="shared" ref="N300" si="91">(L300*2+M300)/3</f>
        <v>6.333333333333333</v>
      </c>
      <c r="O300" s="166">
        <v>3.5</v>
      </c>
      <c r="P300" s="166">
        <v>14.5</v>
      </c>
      <c r="Q300" s="16">
        <f t="shared" ref="Q300" si="92">(O300*2+P300)/3</f>
        <v>7.166666666666667</v>
      </c>
      <c r="R300" s="166">
        <v>6.5</v>
      </c>
      <c r="S300" s="16">
        <f t="shared" si="89"/>
        <v>6.5</v>
      </c>
      <c r="T300" s="166">
        <v>12</v>
      </c>
      <c r="U300" s="16">
        <f t="shared" si="75"/>
        <v>12</v>
      </c>
      <c r="V300" s="166">
        <v>6</v>
      </c>
      <c r="W300" s="16">
        <f t="shared" si="76"/>
        <v>6</v>
      </c>
      <c r="X300" s="166">
        <v>12</v>
      </c>
      <c r="Y300" s="16">
        <f t="shared" si="77"/>
        <v>12</v>
      </c>
      <c r="Z300" s="166">
        <v>16</v>
      </c>
      <c r="AA300" s="16">
        <f t="shared" si="78"/>
        <v>16</v>
      </c>
      <c r="AB300" s="166">
        <v>5</v>
      </c>
      <c r="AC300" s="16">
        <f t="shared" si="79"/>
        <v>5</v>
      </c>
      <c r="AD300" s="132"/>
      <c r="AE300" s="166">
        <v>10</v>
      </c>
      <c r="AF300" s="166">
        <v>10.5</v>
      </c>
      <c r="AG300" s="16">
        <f t="shared" ref="AG300" si="93">(AE300*2+AF300)/3</f>
        <v>10.166666666666666</v>
      </c>
      <c r="AH300" s="166">
        <v>4.5</v>
      </c>
      <c r="AI300" s="166">
        <v>14</v>
      </c>
      <c r="AJ300" s="16">
        <f t="shared" ref="AJ300" si="94">(AH300*2+AI300)/3</f>
        <v>7.666666666666667</v>
      </c>
      <c r="AK300" s="166">
        <v>11.5</v>
      </c>
      <c r="AL300" s="166">
        <v>12.5</v>
      </c>
      <c r="AM300" s="16">
        <f t="shared" ref="AM300" si="95">(AK300*2+AL300)/3</f>
        <v>11.833333333333334</v>
      </c>
      <c r="AN300" s="166">
        <v>8</v>
      </c>
      <c r="AO300" s="16">
        <f t="shared" si="83"/>
        <v>8</v>
      </c>
      <c r="AP300" s="166">
        <v>5.5</v>
      </c>
      <c r="AQ300" s="16">
        <f t="shared" si="84"/>
        <v>5.5</v>
      </c>
      <c r="AR300" s="166">
        <v>8.5</v>
      </c>
      <c r="AS300" s="16">
        <f t="shared" si="85"/>
        <v>8.5</v>
      </c>
      <c r="AT300" s="166">
        <v>7</v>
      </c>
      <c r="AU300" s="16">
        <f t="shared" si="86"/>
        <v>7</v>
      </c>
      <c r="AV300" s="166">
        <v>5.5</v>
      </c>
      <c r="AW300" s="16">
        <f t="shared" si="87"/>
        <v>5.5</v>
      </c>
      <c r="AX300" s="166">
        <v>13</v>
      </c>
      <c r="AY300" s="133">
        <f t="shared" si="88"/>
        <v>13</v>
      </c>
    </row>
  </sheetData>
  <mergeCells count="37">
    <mergeCell ref="A216:A243"/>
    <mergeCell ref="A244:A272"/>
    <mergeCell ref="A273:A300"/>
    <mergeCell ref="AT13:AY13"/>
    <mergeCell ref="AE14:AG14"/>
    <mergeCell ref="AH14:AJ14"/>
    <mergeCell ref="AK14:AM14"/>
    <mergeCell ref="AN14:AO14"/>
    <mergeCell ref="AP14:AQ14"/>
    <mergeCell ref="AR14:AS14"/>
    <mergeCell ref="AT14:AU14"/>
    <mergeCell ref="AV14:AW14"/>
    <mergeCell ref="AX14:AY14"/>
    <mergeCell ref="A16:A44"/>
    <mergeCell ref="A45:A74"/>
    <mergeCell ref="A75:A100"/>
    <mergeCell ref="D11:K11"/>
    <mergeCell ref="O14:Q14"/>
    <mergeCell ref="I13:Q13"/>
    <mergeCell ref="I14:K14"/>
    <mergeCell ref="L14:N14"/>
    <mergeCell ref="A101:A129"/>
    <mergeCell ref="A130:A159"/>
    <mergeCell ref="A160:A187"/>
    <mergeCell ref="A188:A215"/>
    <mergeCell ref="AL2:AR2"/>
    <mergeCell ref="R13:W13"/>
    <mergeCell ref="X13:AC13"/>
    <mergeCell ref="R14:S14"/>
    <mergeCell ref="T14:U14"/>
    <mergeCell ref="V14:W14"/>
    <mergeCell ref="X14:Y14"/>
    <mergeCell ref="AE13:AM13"/>
    <mergeCell ref="AN13:AS13"/>
    <mergeCell ref="Z14:AA14"/>
    <mergeCell ref="AB14:AC14"/>
    <mergeCell ref="B2:K2"/>
  </mergeCells>
  <pageMargins left="0.19685039370078741" right="0.19685039370078741" top="0.39" bottom="0.32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BM426"/>
  <sheetViews>
    <sheetView tabSelected="1" view="pageBreakPreview" topLeftCell="K280" zoomScale="98" zoomScaleSheetLayoutView="98" workbookViewId="0">
      <selection activeCell="A290" sqref="A290:XFD290"/>
    </sheetView>
  </sheetViews>
  <sheetFormatPr baseColWidth="10" defaultRowHeight="15"/>
  <cols>
    <col min="1" max="1" width="3.140625" style="41" customWidth="1"/>
    <col min="2" max="2" width="13.7109375" customWidth="1"/>
    <col min="3" max="3" width="18.5703125" customWidth="1"/>
    <col min="4" max="4" width="17.5703125" customWidth="1"/>
    <col min="5" max="5" width="14.42578125" hidden="1" customWidth="1"/>
    <col min="6" max="6" width="15.28515625" hidden="1" customWidth="1"/>
    <col min="7" max="7" width="6.42578125" customWidth="1"/>
    <col min="8" max="8" width="3.7109375" hidden="1" customWidth="1"/>
    <col min="9" max="9" width="6.42578125" customWidth="1"/>
    <col min="10" max="10" width="3.7109375" hidden="1" customWidth="1"/>
    <col min="11" max="11" width="6.42578125" customWidth="1"/>
    <col min="12" max="12" width="3" hidden="1" customWidth="1"/>
    <col min="13" max="13" width="6.42578125" customWidth="1"/>
    <col min="14" max="14" width="3.28515625" hidden="1" customWidth="1"/>
    <col min="15" max="15" width="6.42578125" customWidth="1"/>
    <col min="16" max="16" width="3.7109375" hidden="1" customWidth="1"/>
    <col min="17" max="17" width="6.42578125" customWidth="1"/>
    <col min="18" max="18" width="3.28515625" hidden="1" customWidth="1"/>
    <col min="19" max="19" width="6.42578125" customWidth="1"/>
    <col min="20" max="20" width="3.5703125" hidden="1" customWidth="1"/>
    <col min="21" max="21" width="6.42578125" customWidth="1"/>
    <col min="22" max="22" width="3.5703125" hidden="1" customWidth="1"/>
    <col min="23" max="23" width="6.42578125" customWidth="1"/>
    <col min="24" max="24" width="3.5703125" hidden="1" customWidth="1"/>
    <col min="25" max="25" width="6.42578125" customWidth="1"/>
    <col min="26" max="26" width="3.5703125" hidden="1" customWidth="1"/>
    <col min="27" max="27" width="6.42578125" customWidth="1"/>
    <col min="28" max="28" width="3.5703125" hidden="1" customWidth="1"/>
    <col min="29" max="29" width="6.42578125" customWidth="1"/>
    <col min="30" max="30" width="3.140625" hidden="1" customWidth="1"/>
    <col min="31" max="31" width="6.42578125" customWidth="1"/>
    <col min="32" max="32" width="3.85546875" customWidth="1"/>
    <col min="33" max="33" width="13.85546875" hidden="1" customWidth="1"/>
    <col min="34" max="34" width="6.42578125" customWidth="1"/>
    <col min="35" max="35" width="3" hidden="1" customWidth="1"/>
    <col min="36" max="36" width="6.42578125" customWidth="1"/>
    <col min="37" max="37" width="3.42578125" hidden="1" customWidth="1"/>
    <col min="38" max="38" width="5.5703125" customWidth="1"/>
    <col min="39" max="39" width="3.7109375" hidden="1" customWidth="1"/>
    <col min="40" max="40" width="5.5703125" customWidth="1"/>
    <col min="41" max="41" width="3.140625" hidden="1" customWidth="1"/>
    <col min="42" max="42" width="5.7109375" customWidth="1"/>
    <col min="43" max="43" width="3.28515625" hidden="1" customWidth="1"/>
    <col min="44" max="44" width="5.85546875" customWidth="1"/>
    <col min="45" max="45" width="2.85546875" hidden="1" customWidth="1"/>
    <col min="46" max="46" width="6.140625" customWidth="1"/>
    <col min="47" max="47" width="2.85546875" hidden="1" customWidth="1"/>
    <col min="48" max="48" width="5.7109375" customWidth="1"/>
    <col min="49" max="49" width="3.140625" hidden="1" customWidth="1"/>
    <col min="50" max="50" width="5.28515625" customWidth="1"/>
    <col min="51" max="51" width="3.140625" hidden="1" customWidth="1"/>
    <col min="52" max="52" width="5.85546875" customWidth="1"/>
    <col min="53" max="53" width="3.140625" hidden="1" customWidth="1"/>
    <col min="54" max="54" width="5.28515625" customWidth="1"/>
    <col min="55" max="55" width="2.42578125" hidden="1" customWidth="1"/>
    <col min="56" max="56" width="5.85546875" customWidth="1"/>
    <col min="57" max="57" width="2.85546875" hidden="1" customWidth="1"/>
    <col min="58" max="58" width="5.85546875" customWidth="1"/>
    <col min="59" max="59" width="2.85546875" hidden="1" customWidth="1"/>
    <col min="60" max="60" width="6.140625" customWidth="1"/>
    <col min="61" max="61" width="3.5703125" customWidth="1"/>
    <col min="62" max="62" width="4.85546875" customWidth="1"/>
    <col min="63" max="63" width="9.5703125" customWidth="1"/>
    <col min="65" max="65" width="15.42578125" bestFit="1" customWidth="1"/>
    <col min="66" max="66" width="11.28515625" customWidth="1"/>
    <col min="67" max="69" width="11.42578125" customWidth="1"/>
  </cols>
  <sheetData>
    <row r="1" spans="1:63">
      <c r="I1" s="1" t="s">
        <v>81</v>
      </c>
      <c r="J1" s="1"/>
      <c r="K1" s="1"/>
      <c r="L1" s="1"/>
      <c r="M1" s="2"/>
      <c r="N1" s="2"/>
      <c r="O1" s="2"/>
      <c r="P1" s="2"/>
    </row>
    <row r="2" spans="1:63" ht="15.75">
      <c r="J2" s="3"/>
      <c r="K2" s="20" t="s">
        <v>82</v>
      </c>
      <c r="L2" s="20"/>
      <c r="M2" s="20"/>
      <c r="N2" s="20"/>
      <c r="O2" s="20"/>
      <c r="P2" s="20"/>
      <c r="Q2" s="20"/>
      <c r="R2" s="20"/>
      <c r="S2" s="20"/>
      <c r="T2" s="20"/>
      <c r="AA2" s="74"/>
      <c r="AZ2" s="4"/>
    </row>
    <row r="3" spans="1:63" ht="15.75">
      <c r="J3" s="20" t="s">
        <v>119</v>
      </c>
      <c r="L3" s="20"/>
      <c r="M3" s="4" t="s">
        <v>83</v>
      </c>
      <c r="N3" s="20"/>
      <c r="O3" s="20"/>
      <c r="P3" s="20"/>
      <c r="Q3" s="20"/>
      <c r="R3" s="20"/>
      <c r="S3" s="20"/>
      <c r="T3" s="20"/>
      <c r="U3" s="20"/>
    </row>
    <row r="4" spans="1:63" ht="15.75">
      <c r="A4" s="4" t="s">
        <v>84</v>
      </c>
      <c r="B4" s="4"/>
      <c r="C4" s="4"/>
      <c r="D4" s="4"/>
      <c r="E4" s="4"/>
      <c r="F4" s="4"/>
      <c r="G4" s="4"/>
      <c r="H4" s="4"/>
      <c r="I4" s="4"/>
      <c r="K4" s="4"/>
    </row>
    <row r="5" spans="1:63" ht="15.75">
      <c r="A5" s="4" t="s">
        <v>1290</v>
      </c>
      <c r="B5" s="4"/>
      <c r="C5" s="4"/>
      <c r="D5" s="4"/>
      <c r="E5" s="4"/>
      <c r="F5" s="4"/>
      <c r="G5" s="4"/>
      <c r="H5" s="4"/>
      <c r="I5" s="5"/>
      <c r="J5" s="6"/>
      <c r="K5" s="4"/>
    </row>
    <row r="6" spans="1:63" ht="15.7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63" ht="33.75" customHeight="1">
      <c r="B7" s="4" t="s">
        <v>117</v>
      </c>
      <c r="D7" s="316" t="s">
        <v>1306</v>
      </c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316"/>
      <c r="AX7" s="316"/>
      <c r="AY7" s="316"/>
      <c r="AZ7" s="316"/>
    </row>
    <row r="8" spans="1:63" ht="15.75">
      <c r="B8" s="4" t="s">
        <v>85</v>
      </c>
    </row>
    <row r="9" spans="1:63" ht="15.75">
      <c r="B9" s="4"/>
    </row>
    <row r="10" spans="1:63" ht="21.75" customHeight="1">
      <c r="G10" s="320" t="s">
        <v>169</v>
      </c>
      <c r="H10" s="321"/>
      <c r="I10" s="321"/>
      <c r="J10" s="321"/>
      <c r="K10" s="321"/>
      <c r="L10" s="321"/>
      <c r="M10" s="321"/>
      <c r="N10" s="322"/>
      <c r="O10" s="320" t="s">
        <v>168</v>
      </c>
      <c r="P10" s="321"/>
      <c r="Q10" s="321"/>
      <c r="R10" s="321"/>
      <c r="S10" s="321"/>
      <c r="T10" s="321"/>
      <c r="U10" s="321"/>
      <c r="V10" s="322"/>
      <c r="W10" s="319" t="s">
        <v>96</v>
      </c>
      <c r="X10" s="319"/>
      <c r="Y10" s="319"/>
      <c r="Z10" s="319"/>
      <c r="AA10" s="319"/>
      <c r="AB10" s="319"/>
      <c r="AC10" s="319"/>
      <c r="AD10" s="45"/>
      <c r="AE10" s="9"/>
      <c r="AF10" s="9"/>
      <c r="AG10" s="9"/>
      <c r="AH10" s="320" t="s">
        <v>169</v>
      </c>
      <c r="AI10" s="321"/>
      <c r="AJ10" s="321"/>
      <c r="AK10" s="321"/>
      <c r="AL10" s="321"/>
      <c r="AM10" s="321"/>
      <c r="AN10" s="321"/>
      <c r="AO10" s="322"/>
      <c r="AP10" s="320" t="s">
        <v>168</v>
      </c>
      <c r="AQ10" s="321"/>
      <c r="AR10" s="321"/>
      <c r="AS10" s="321"/>
      <c r="AT10" s="321"/>
      <c r="AU10" s="321"/>
      <c r="AV10" s="321"/>
      <c r="AW10" s="322"/>
      <c r="AX10" s="319" t="s">
        <v>96</v>
      </c>
      <c r="AY10" s="319"/>
      <c r="AZ10" s="319"/>
      <c r="BA10" s="319"/>
      <c r="BB10" s="319"/>
      <c r="BC10" s="319"/>
      <c r="BD10" s="319"/>
      <c r="BE10" s="46"/>
    </row>
    <row r="11" spans="1:63" s="51" customFormat="1" ht="21" customHeight="1">
      <c r="A11" s="47" t="s">
        <v>17</v>
      </c>
      <c r="B11" s="47" t="s">
        <v>18</v>
      </c>
      <c r="C11" s="47" t="s">
        <v>1</v>
      </c>
      <c r="D11" s="47" t="s">
        <v>2</v>
      </c>
      <c r="E11" s="47" t="s">
        <v>120</v>
      </c>
      <c r="F11" s="47" t="s">
        <v>121</v>
      </c>
      <c r="G11" s="47" t="s">
        <v>90</v>
      </c>
      <c r="H11" s="47" t="s">
        <v>3</v>
      </c>
      <c r="I11" s="47" t="s">
        <v>97</v>
      </c>
      <c r="J11" s="47" t="s">
        <v>3</v>
      </c>
      <c r="K11" s="47" t="s">
        <v>91</v>
      </c>
      <c r="L11" s="47" t="s">
        <v>3</v>
      </c>
      <c r="M11" s="48" t="s">
        <v>98</v>
      </c>
      <c r="N11" s="49" t="s">
        <v>99</v>
      </c>
      <c r="O11" s="47" t="s">
        <v>100</v>
      </c>
      <c r="P11" s="47" t="s">
        <v>3</v>
      </c>
      <c r="Q11" s="47" t="s">
        <v>92</v>
      </c>
      <c r="R11" s="47" t="s">
        <v>3</v>
      </c>
      <c r="S11" s="47" t="s">
        <v>110</v>
      </c>
      <c r="T11" s="47" t="s">
        <v>3</v>
      </c>
      <c r="U11" s="48" t="s">
        <v>104</v>
      </c>
      <c r="V11" s="49" t="s">
        <v>99</v>
      </c>
      <c r="W11" s="47" t="s">
        <v>102</v>
      </c>
      <c r="X11" s="47" t="s">
        <v>3</v>
      </c>
      <c r="Y11" s="47" t="s">
        <v>170</v>
      </c>
      <c r="Z11" s="47" t="s">
        <v>3</v>
      </c>
      <c r="AA11" s="47" t="s">
        <v>171</v>
      </c>
      <c r="AB11" s="47" t="s">
        <v>3</v>
      </c>
      <c r="AC11" s="48" t="s">
        <v>115</v>
      </c>
      <c r="AD11" s="49" t="s">
        <v>99</v>
      </c>
      <c r="AE11" s="57" t="s">
        <v>114</v>
      </c>
      <c r="AF11" s="58" t="s">
        <v>172</v>
      </c>
      <c r="AG11" s="47" t="s">
        <v>109</v>
      </c>
      <c r="AH11" s="47" t="s">
        <v>105</v>
      </c>
      <c r="AI11" s="47" t="s">
        <v>3</v>
      </c>
      <c r="AJ11" s="47" t="s">
        <v>111</v>
      </c>
      <c r="AK11" s="47" t="s">
        <v>3</v>
      </c>
      <c r="AL11" s="47" t="s">
        <v>106</v>
      </c>
      <c r="AM11" s="47" t="s">
        <v>3</v>
      </c>
      <c r="AN11" s="47" t="s">
        <v>98</v>
      </c>
      <c r="AO11" s="47" t="s">
        <v>99</v>
      </c>
      <c r="AP11" s="47" t="s">
        <v>4</v>
      </c>
      <c r="AQ11" s="47" t="s">
        <v>3</v>
      </c>
      <c r="AR11" s="47" t="s">
        <v>112</v>
      </c>
      <c r="AS11" s="47" t="s">
        <v>3</v>
      </c>
      <c r="AT11" s="47" t="s">
        <v>93</v>
      </c>
      <c r="AU11" s="47" t="s">
        <v>3</v>
      </c>
      <c r="AV11" s="47" t="s">
        <v>101</v>
      </c>
      <c r="AW11" s="47" t="s">
        <v>99</v>
      </c>
      <c r="AX11" s="47" t="s">
        <v>94</v>
      </c>
      <c r="AY11" s="47" t="s">
        <v>3</v>
      </c>
      <c r="AZ11" s="47" t="s">
        <v>107</v>
      </c>
      <c r="BA11" s="47" t="s">
        <v>3</v>
      </c>
      <c r="BB11" s="47" t="s">
        <v>113</v>
      </c>
      <c r="BC11" s="47" t="s">
        <v>3</v>
      </c>
      <c r="BD11" s="47" t="s">
        <v>115</v>
      </c>
      <c r="BE11" s="47" t="s">
        <v>99</v>
      </c>
      <c r="BF11" s="47" t="s">
        <v>116</v>
      </c>
      <c r="BG11" s="50" t="s">
        <v>172</v>
      </c>
      <c r="BH11" s="47" t="s">
        <v>108</v>
      </c>
      <c r="BI11" s="47" t="s">
        <v>103</v>
      </c>
      <c r="BJ11" s="47" t="s">
        <v>543</v>
      </c>
      <c r="BK11" s="47" t="s">
        <v>109</v>
      </c>
    </row>
    <row r="12" spans="1:63" ht="20.25" customHeight="1">
      <c r="A12" s="250">
        <v>1</v>
      </c>
      <c r="B12" s="234" t="s">
        <v>559</v>
      </c>
      <c r="C12" s="234" t="s">
        <v>295</v>
      </c>
      <c r="D12" s="234" t="s">
        <v>402</v>
      </c>
      <c r="E12" s="234" t="s">
        <v>560</v>
      </c>
      <c r="F12" s="234" t="s">
        <v>561</v>
      </c>
      <c r="G12" s="134">
        <f>SaisieNote!K16</f>
        <v>9.8333333333333339</v>
      </c>
      <c r="H12" s="37">
        <f>IF(G12&gt;=9.995,5,0)</f>
        <v>0</v>
      </c>
      <c r="I12" s="36">
        <f>SaisieNote!N16</f>
        <v>10.333333333333334</v>
      </c>
      <c r="J12" s="37">
        <f>IF(I12&gt;=9.995,5,0)</f>
        <v>5</v>
      </c>
      <c r="K12" s="36">
        <f>SaisieNote!Q16</f>
        <v>3.6666666666666665</v>
      </c>
      <c r="L12" s="37">
        <f>IF(K12&gt;=9.995,5,0)</f>
        <v>0</v>
      </c>
      <c r="M12" s="53">
        <f>((G12*4)+(I12*4)+(K12*4))/12</f>
        <v>7.9444444444444455</v>
      </c>
      <c r="N12" s="39">
        <f>IF(M12&gt;=9.995,15,H12+J12+L12)</f>
        <v>5</v>
      </c>
      <c r="O12" s="36">
        <f>SaisieNote!S16</f>
        <v>7</v>
      </c>
      <c r="P12" s="37">
        <f>IF(O12&gt;=9.995,3,0)</f>
        <v>0</v>
      </c>
      <c r="Q12" s="36">
        <f>SaisieNote!U16</f>
        <v>10</v>
      </c>
      <c r="R12" s="37">
        <f>IF(Q12&gt;=9.995,3,0)</f>
        <v>3</v>
      </c>
      <c r="S12" s="36">
        <f>SaisieNote!W16</f>
        <v>5.5</v>
      </c>
      <c r="T12" s="37">
        <f>IF(S12&gt;=9.995,3,0)</f>
        <v>0</v>
      </c>
      <c r="U12" s="53">
        <f>((O12*3)+(Q12*3)+(S12*3))/9</f>
        <v>7.5</v>
      </c>
      <c r="V12" s="39">
        <f>IF(U12&gt;=9.995,9,P12+R12+T12)</f>
        <v>3</v>
      </c>
      <c r="W12" s="36">
        <f>SaisieNote!Y16</f>
        <v>7</v>
      </c>
      <c r="X12" s="37">
        <f>IF(W12&gt;=9.995,2,0)</f>
        <v>0</v>
      </c>
      <c r="Y12" s="36">
        <f>SaisieNote!AA16</f>
        <v>10</v>
      </c>
      <c r="Z12" s="37">
        <f>IF(Y12&gt;=9.995,2,0)</f>
        <v>2</v>
      </c>
      <c r="AA12" s="36">
        <f>SaisieNote!AC16</f>
        <v>3</v>
      </c>
      <c r="AB12" s="37">
        <f>IF(AA12&gt;=9.995,2,0)</f>
        <v>0</v>
      </c>
      <c r="AC12" s="53">
        <f>((W12*2)+(Y12*2)+(AA12*2))/6</f>
        <v>6.666666666666667</v>
      </c>
      <c r="AD12" s="39">
        <f>IF(AC12&gt;=9.995,6,X12+Z12+AB12)</f>
        <v>2</v>
      </c>
      <c r="AE12" s="54">
        <f>((M12*12)+(U12*9)+(AC12*6))/27</f>
        <v>7.5123456790123457</v>
      </c>
      <c r="AF12" s="60">
        <f>IF(AE12&gt;=9.995,30,N12+V12+AD12)</f>
        <v>10</v>
      </c>
      <c r="AG12" s="73" t="str">
        <f t="shared" ref="AG12" si="0">IF(AE12&gt;=9.995,"Admis(e)","Rattrapage")</f>
        <v>Rattrapage</v>
      </c>
      <c r="AH12" s="52">
        <f>SaisieNote!AG16</f>
        <v>10.5</v>
      </c>
      <c r="AI12" s="37">
        <f>IF(AH12&gt;=9.995,5,0)</f>
        <v>5</v>
      </c>
      <c r="AJ12" s="19">
        <f>SaisieNote!AJ16</f>
        <v>3.3333333333333335</v>
      </c>
      <c r="AK12" s="37">
        <f>IF(AJ12&gt;=9.995,5,0)</f>
        <v>0</v>
      </c>
      <c r="AL12" s="19">
        <f>SaisieNote!AM16</f>
        <v>6.333333333333333</v>
      </c>
      <c r="AM12" s="75">
        <f>IF(AL12&gt;=9.995,5,0)</f>
        <v>0</v>
      </c>
      <c r="AN12" s="53">
        <f>((AH12*4)+(AJ12*4)+(AL12*4))/12</f>
        <v>6.7222222222222223</v>
      </c>
      <c r="AO12" s="76">
        <f>IF(AN12&gt;=9.995,15,AI12+AK12+AM12)</f>
        <v>5</v>
      </c>
      <c r="AP12" s="167">
        <f>SaisieNote!AO16</f>
        <v>5.5</v>
      </c>
      <c r="AQ12" s="262">
        <f>IF(AP12&gt;=9.995,3,0)</f>
        <v>0</v>
      </c>
      <c r="AR12" s="167">
        <f>SaisieNote!AQ16</f>
        <v>6</v>
      </c>
      <c r="AS12" s="262">
        <f>IF(AR12&gt;=9.995,3,0)</f>
        <v>0</v>
      </c>
      <c r="AT12" s="167">
        <f>SaisieNote!AS16</f>
        <v>1</v>
      </c>
      <c r="AU12" s="75">
        <f>IF(AT12&gt;=9.995,3,0)</f>
        <v>0</v>
      </c>
      <c r="AV12" s="53">
        <f>((AP12*3)+(AR12*3)+(AT12*3))/9</f>
        <v>4.166666666666667</v>
      </c>
      <c r="AW12" s="76">
        <f>IF(AV12&gt;=9.995,9,AQ12+AS12+AU12)</f>
        <v>0</v>
      </c>
      <c r="AX12" s="19">
        <f>SaisieNote!AU16</f>
        <v>7</v>
      </c>
      <c r="AY12" s="75">
        <f>IF(AX12&gt;=9.995,2,0)</f>
        <v>0</v>
      </c>
      <c r="AZ12" s="19">
        <f>SaisieNote!AW16</f>
        <v>3.5</v>
      </c>
      <c r="BA12" s="75">
        <f>IF(AZ12&gt;=9.995,2,0)</f>
        <v>0</v>
      </c>
      <c r="BB12" s="19">
        <f>SaisieNote!AY16</f>
        <v>10</v>
      </c>
      <c r="BC12" s="75">
        <f>IF(BB12&gt;=9.995,2,0)</f>
        <v>2</v>
      </c>
      <c r="BD12" s="53">
        <f>((AX12*2)+(AZ12*2)+(BB12*2))/6</f>
        <v>6.833333333333333</v>
      </c>
      <c r="BE12" s="76">
        <f>IF(BD12&gt;=9.995,6,AY12+BA12+BC12)</f>
        <v>2</v>
      </c>
      <c r="BF12" s="54">
        <f>((AN12*12)+(AV12*9)+(BD12*6))/27</f>
        <v>5.8950617283950626</v>
      </c>
      <c r="BG12" s="55">
        <f>IF(BF12&gt;=9.995,30,AO12+AW12+BE12)</f>
        <v>7</v>
      </c>
      <c r="BH12" s="56">
        <f>(AE12+BF12)/2</f>
        <v>6.7037037037037042</v>
      </c>
      <c r="BI12" s="55">
        <f>IF(BH12&gt;=9.995,60,AF12+BG12)</f>
        <v>17</v>
      </c>
      <c r="BJ12" s="55">
        <f>IF(BK12="Admis(e)",180, BI12)</f>
        <v>17</v>
      </c>
      <c r="BK12" s="73" t="str">
        <f t="shared" ref="BK12" si="1">IF(BH12&gt;=9.995,"Admis(e)","Rattrapage")</f>
        <v>Rattrapage</v>
      </c>
    </row>
    <row r="13" spans="1:63" ht="20.25" customHeight="1">
      <c r="A13" s="265">
        <v>2</v>
      </c>
      <c r="B13" s="266" t="s">
        <v>562</v>
      </c>
      <c r="C13" s="266" t="s">
        <v>296</v>
      </c>
      <c r="D13" s="266" t="s">
        <v>61</v>
      </c>
      <c r="E13" s="266" t="s">
        <v>563</v>
      </c>
      <c r="F13" s="266" t="s">
        <v>8</v>
      </c>
      <c r="G13" s="278">
        <f>SaisieNote!K17</f>
        <v>11.166666666666666</v>
      </c>
      <c r="H13" s="268">
        <f t="shared" ref="H13:H40" si="2">IF(G13&gt;=9.995,5,0)</f>
        <v>5</v>
      </c>
      <c r="I13" s="267">
        <f>SaisieNote!N17</f>
        <v>8.5</v>
      </c>
      <c r="J13" s="268">
        <f t="shared" ref="J13:J40" si="3">IF(I13&gt;=9.995,5,0)</f>
        <v>0</v>
      </c>
      <c r="K13" s="267">
        <f>SaisieNote!Q17</f>
        <v>6.333333333333333</v>
      </c>
      <c r="L13" s="268">
        <f t="shared" ref="L13:L40" si="4">IF(K13&gt;=9.995,5,0)</f>
        <v>0</v>
      </c>
      <c r="M13" s="269">
        <f t="shared" ref="M13:M39" si="5">((G13*4)+(I13*4)+(K13*4))/12</f>
        <v>8.6666666666666661</v>
      </c>
      <c r="N13" s="268">
        <f t="shared" ref="N13:N39" si="6">IF(M13&gt;=9.995,15,H13+J13+L13)</f>
        <v>5</v>
      </c>
      <c r="O13" s="267">
        <f>SaisieNote!S17</f>
        <v>6.5</v>
      </c>
      <c r="P13" s="268">
        <f t="shared" ref="P13:P40" si="7">IF(O13&gt;=9.995,3,0)</f>
        <v>0</v>
      </c>
      <c r="Q13" s="267">
        <f>SaisieNote!U17</f>
        <v>10</v>
      </c>
      <c r="R13" s="268">
        <f t="shared" ref="R13:R40" si="8">IF(Q13&gt;=9.995,3,0)</f>
        <v>3</v>
      </c>
      <c r="S13" s="267">
        <f>SaisieNote!W17</f>
        <v>6.5</v>
      </c>
      <c r="T13" s="268">
        <f t="shared" ref="T13:T40" si="9">IF(S13&gt;=9.995,3,0)</f>
        <v>0</v>
      </c>
      <c r="U13" s="269">
        <f t="shared" ref="U13:U39" si="10">((O13*3)+(Q13*3)+(S13*3))/9</f>
        <v>7.666666666666667</v>
      </c>
      <c r="V13" s="268">
        <f t="shared" ref="V13:V39" si="11">IF(U13&gt;=9.995,9,P13+R13+T13)</f>
        <v>3</v>
      </c>
      <c r="W13" s="267">
        <f>SaisieNote!Y17</f>
        <v>6.5</v>
      </c>
      <c r="X13" s="268">
        <f t="shared" ref="X13:X40" si="12">IF(W13&gt;=9.995,2,0)</f>
        <v>0</v>
      </c>
      <c r="Y13" s="267">
        <f>SaisieNote!AA17</f>
        <v>5.5</v>
      </c>
      <c r="Z13" s="268">
        <f t="shared" ref="Z13:Z40" si="13">IF(Y13&gt;=9.995,2,0)</f>
        <v>0</v>
      </c>
      <c r="AA13" s="267">
        <f>SaisieNote!AC17</f>
        <v>5.5</v>
      </c>
      <c r="AB13" s="268">
        <f t="shared" ref="AB13:AB40" si="14">IF(AA13&gt;=9.995,2,0)</f>
        <v>0</v>
      </c>
      <c r="AC13" s="269">
        <f t="shared" ref="AC13:AC39" si="15">((W13*2)+(Y13*2)+(AA13*2))/6</f>
        <v>5.833333333333333</v>
      </c>
      <c r="AD13" s="268">
        <f t="shared" ref="AD13:AD39" si="16">IF(AC13&gt;=9.995,6,X13+Z13+AB13)</f>
        <v>0</v>
      </c>
      <c r="AE13" s="269">
        <f t="shared" ref="AE13:AE39" si="17">((M13*12)+(U13*9)+(AC13*6))/27</f>
        <v>7.7037037037037033</v>
      </c>
      <c r="AF13" s="270">
        <f t="shared" ref="AF13:AF39" si="18">IF(AE13&gt;=9.995,30,N13+V13+AD13)</f>
        <v>8</v>
      </c>
      <c r="AG13" s="271" t="str">
        <f t="shared" ref="AG13:AG39" si="19">IF(AE13&gt;=9.995,"Admis(e)","Rattrapage")</f>
        <v>Rattrapage</v>
      </c>
      <c r="AH13" s="269">
        <f>SaisieNote!AG17</f>
        <v>10.333333333333334</v>
      </c>
      <c r="AI13" s="268">
        <f t="shared" ref="AI13:AI40" si="20">IF(AH13&gt;=9.995,5,0)</f>
        <v>5</v>
      </c>
      <c r="AJ13" s="277">
        <f>SaisieNote!AJ17</f>
        <v>6.833333333333333</v>
      </c>
      <c r="AK13" s="268">
        <f t="shared" ref="AK13:AK40" si="21">IF(AJ13&gt;=9.995,5,0)</f>
        <v>0</v>
      </c>
      <c r="AL13" s="277">
        <f>SaisieNote!AM17</f>
        <v>8.5</v>
      </c>
      <c r="AM13" s="273">
        <f t="shared" ref="AM13:AM40" si="22">IF(AL13&gt;=9.995,5,0)</f>
        <v>0</v>
      </c>
      <c r="AN13" s="269">
        <f t="shared" ref="AN13:AN39" si="23">((AH13*4)+(AJ13*4)+(AL13*4))/12</f>
        <v>8.5555555555555554</v>
      </c>
      <c r="AO13" s="274">
        <f t="shared" ref="AO13:AO39" si="24">IF(AN13&gt;=9.995,15,AI13+AK13+AM13)</f>
        <v>5</v>
      </c>
      <c r="AP13" s="269">
        <f>SaisieNote!AO17</f>
        <v>6.5</v>
      </c>
      <c r="AQ13" s="272">
        <f t="shared" ref="AQ13:AQ40" si="25">IF(AP13&gt;=9.995,3,0)</f>
        <v>0</v>
      </c>
      <c r="AR13" s="269">
        <f>SaisieNote!AQ17</f>
        <v>6</v>
      </c>
      <c r="AS13" s="272">
        <f t="shared" ref="AS13:AS40" si="26">IF(AR13&gt;=9.995,3,0)</f>
        <v>0</v>
      </c>
      <c r="AT13" s="269">
        <f>SaisieNote!AS17</f>
        <v>2</v>
      </c>
      <c r="AU13" s="273">
        <f t="shared" ref="AU13:AU40" si="27">IF(AT13&gt;=9.995,3,0)</f>
        <v>0</v>
      </c>
      <c r="AV13" s="269">
        <f t="shared" ref="AV13:AV39" si="28">((AP13*3)+(AR13*3)+(AT13*3))/9</f>
        <v>4.833333333333333</v>
      </c>
      <c r="AW13" s="274">
        <f t="shared" ref="AW13:AW39" si="29">IF(AV13&gt;=9.995,9,AQ13+AS13+AU13)</f>
        <v>0</v>
      </c>
      <c r="AX13" s="277">
        <f>SaisieNote!AU17</f>
        <v>10</v>
      </c>
      <c r="AY13" s="273">
        <f t="shared" ref="AY13:AY40" si="30">IF(AX13&gt;=9.995,2,0)</f>
        <v>2</v>
      </c>
      <c r="AZ13" s="277">
        <f>SaisieNote!AW17</f>
        <v>4</v>
      </c>
      <c r="BA13" s="273">
        <f t="shared" ref="BA13:BA40" si="31">IF(AZ13&gt;=9.995,2,0)</f>
        <v>0</v>
      </c>
      <c r="BB13" s="277">
        <f>SaisieNote!AY17</f>
        <v>2.5</v>
      </c>
      <c r="BC13" s="273">
        <f t="shared" ref="BC13:BC40" si="32">IF(BB13&gt;=9.995,2,0)</f>
        <v>0</v>
      </c>
      <c r="BD13" s="269">
        <f t="shared" ref="BD13:BD39" si="33">((AX13*2)+(AZ13*2)+(BB13*2))/6</f>
        <v>5.5</v>
      </c>
      <c r="BE13" s="274">
        <f t="shared" ref="BE13:BE39" si="34">IF(BD13&gt;=9.995,6,AY13+BA13+BC13)</f>
        <v>2</v>
      </c>
      <c r="BF13" s="269">
        <f t="shared" ref="BF13:BF39" si="35">((AN13*12)+(AV13*9)+(BD13*6))/27</f>
        <v>6.6358024691358022</v>
      </c>
      <c r="BG13" s="276">
        <f t="shared" ref="BG13:BG39" si="36">IF(BF13&gt;=9.995,30,AO13+AW13+BE13)</f>
        <v>7</v>
      </c>
      <c r="BH13" s="277">
        <f t="shared" ref="BH13:BH39" si="37">(AE13+BF13)/2</f>
        <v>7.1697530864197532</v>
      </c>
      <c r="BI13" s="276">
        <f t="shared" ref="BI13:BI39" si="38">IF(BH13&gt;=9.995,60,AF13+BG13)</f>
        <v>15</v>
      </c>
      <c r="BJ13" s="276">
        <f t="shared" ref="BJ13:BJ40" si="39">IF(BK13="Admis(e)",180, BI13)</f>
        <v>15</v>
      </c>
      <c r="BK13" s="271" t="str">
        <f t="shared" ref="BK13:BK39" si="40">IF(BH13&gt;=9.995,"Admis(e)","Rattrapage")</f>
        <v>Rattrapage</v>
      </c>
    </row>
    <row r="14" spans="1:63" ht="20.25" customHeight="1">
      <c r="A14" s="250">
        <v>3</v>
      </c>
      <c r="B14" s="234" t="s">
        <v>19</v>
      </c>
      <c r="C14" s="234" t="s">
        <v>20</v>
      </c>
      <c r="D14" s="234" t="s">
        <v>21</v>
      </c>
      <c r="E14" s="234" t="s">
        <v>297</v>
      </c>
      <c r="F14" s="234" t="s">
        <v>5</v>
      </c>
      <c r="G14" s="134">
        <f>SaisieNote!K18</f>
        <v>9</v>
      </c>
      <c r="H14" s="37">
        <f t="shared" si="2"/>
        <v>0</v>
      </c>
      <c r="I14" s="36">
        <f>SaisieNote!N18</f>
        <v>8</v>
      </c>
      <c r="J14" s="37">
        <f t="shared" si="3"/>
        <v>0</v>
      </c>
      <c r="K14" s="36">
        <f>SaisieNote!Q18</f>
        <v>14.5</v>
      </c>
      <c r="L14" s="37">
        <f t="shared" si="4"/>
        <v>5</v>
      </c>
      <c r="M14" s="53">
        <f t="shared" si="5"/>
        <v>10.5</v>
      </c>
      <c r="N14" s="39">
        <f t="shared" si="6"/>
        <v>15</v>
      </c>
      <c r="O14" s="36">
        <f>SaisieNote!S18</f>
        <v>5</v>
      </c>
      <c r="P14" s="37">
        <f t="shared" si="7"/>
        <v>0</v>
      </c>
      <c r="Q14" s="36">
        <f>SaisieNote!U18</f>
        <v>10</v>
      </c>
      <c r="R14" s="37">
        <f t="shared" si="8"/>
        <v>3</v>
      </c>
      <c r="S14" s="36">
        <f>SaisieNote!W18</f>
        <v>14.5</v>
      </c>
      <c r="T14" s="37">
        <f t="shared" si="9"/>
        <v>3</v>
      </c>
      <c r="U14" s="53">
        <f t="shared" si="10"/>
        <v>9.8333333333333339</v>
      </c>
      <c r="V14" s="39">
        <f t="shared" si="11"/>
        <v>6</v>
      </c>
      <c r="W14" s="36">
        <f>SaisieNote!Y18</f>
        <v>10</v>
      </c>
      <c r="X14" s="37">
        <f t="shared" si="12"/>
        <v>2</v>
      </c>
      <c r="Y14" s="36">
        <f>SaisieNote!AA18</f>
        <v>10</v>
      </c>
      <c r="Z14" s="37">
        <f t="shared" si="13"/>
        <v>2</v>
      </c>
      <c r="AA14" s="36">
        <f>SaisieNote!AC18</f>
        <v>8</v>
      </c>
      <c r="AB14" s="37">
        <f t="shared" si="14"/>
        <v>0</v>
      </c>
      <c r="AC14" s="53">
        <f t="shared" si="15"/>
        <v>9.3333333333333339</v>
      </c>
      <c r="AD14" s="39">
        <f t="shared" si="16"/>
        <v>4</v>
      </c>
      <c r="AE14" s="54">
        <f t="shared" si="17"/>
        <v>10.018518518518519</v>
      </c>
      <c r="AF14" s="60">
        <f t="shared" si="18"/>
        <v>30</v>
      </c>
      <c r="AG14" s="73" t="str">
        <f t="shared" si="19"/>
        <v>Admis(e)</v>
      </c>
      <c r="AH14" s="52">
        <f>SaisieNote!AG18</f>
        <v>10.5</v>
      </c>
      <c r="AI14" s="37">
        <f t="shared" si="20"/>
        <v>5</v>
      </c>
      <c r="AJ14" s="19">
        <f>SaisieNote!AJ18</f>
        <v>7.5</v>
      </c>
      <c r="AK14" s="37">
        <f t="shared" si="21"/>
        <v>0</v>
      </c>
      <c r="AL14" s="19">
        <f>SaisieNote!AM18</f>
        <v>11.17</v>
      </c>
      <c r="AM14" s="75">
        <f t="shared" si="22"/>
        <v>5</v>
      </c>
      <c r="AN14" s="53">
        <f t="shared" si="23"/>
        <v>9.7233333333333345</v>
      </c>
      <c r="AO14" s="76">
        <f t="shared" si="24"/>
        <v>10</v>
      </c>
      <c r="AP14" s="167">
        <f>SaisieNote!AO18</f>
        <v>10</v>
      </c>
      <c r="AQ14" s="262">
        <f t="shared" si="25"/>
        <v>3</v>
      </c>
      <c r="AR14" s="167">
        <f>SaisieNote!AQ18</f>
        <v>10</v>
      </c>
      <c r="AS14" s="262">
        <f t="shared" si="26"/>
        <v>3</v>
      </c>
      <c r="AT14" s="167">
        <f>SaisieNote!AS18</f>
        <v>5</v>
      </c>
      <c r="AU14" s="75">
        <f t="shared" si="27"/>
        <v>0</v>
      </c>
      <c r="AV14" s="53">
        <f t="shared" si="28"/>
        <v>8.3333333333333339</v>
      </c>
      <c r="AW14" s="76">
        <f t="shared" si="29"/>
        <v>6</v>
      </c>
      <c r="AX14" s="19">
        <f>SaisieNote!AU18</f>
        <v>7</v>
      </c>
      <c r="AY14" s="75">
        <f t="shared" si="30"/>
        <v>0</v>
      </c>
      <c r="AZ14" s="19">
        <f>SaisieNote!AW18</f>
        <v>2</v>
      </c>
      <c r="BA14" s="75">
        <f t="shared" si="31"/>
        <v>0</v>
      </c>
      <c r="BB14" s="19">
        <f>SaisieNote!AY18</f>
        <v>8.5</v>
      </c>
      <c r="BC14" s="75">
        <f t="shared" si="32"/>
        <v>0</v>
      </c>
      <c r="BD14" s="53">
        <f t="shared" si="33"/>
        <v>5.833333333333333</v>
      </c>
      <c r="BE14" s="76">
        <f t="shared" si="34"/>
        <v>0</v>
      </c>
      <c r="BF14" s="54">
        <f t="shared" si="35"/>
        <v>8.3955555555555552</v>
      </c>
      <c r="BG14" s="55">
        <f t="shared" si="36"/>
        <v>16</v>
      </c>
      <c r="BH14" s="56">
        <f t="shared" si="37"/>
        <v>9.2070370370370362</v>
      </c>
      <c r="BI14" s="55">
        <f t="shared" si="38"/>
        <v>46</v>
      </c>
      <c r="BJ14" s="55">
        <f t="shared" si="39"/>
        <v>46</v>
      </c>
      <c r="BK14" s="73" t="str">
        <f t="shared" si="40"/>
        <v>Rattrapage</v>
      </c>
    </row>
    <row r="15" spans="1:63" ht="20.25" customHeight="1">
      <c r="A15" s="250">
        <v>4</v>
      </c>
      <c r="B15" s="234" t="s">
        <v>564</v>
      </c>
      <c r="C15" s="234" t="s">
        <v>565</v>
      </c>
      <c r="D15" s="234" t="s">
        <v>566</v>
      </c>
      <c r="E15" s="234" t="s">
        <v>567</v>
      </c>
      <c r="F15" s="234" t="s">
        <v>32</v>
      </c>
      <c r="G15" s="134">
        <f>SaisieNote!K19</f>
        <v>8.6666666666666661</v>
      </c>
      <c r="H15" s="37">
        <f t="shared" si="2"/>
        <v>0</v>
      </c>
      <c r="I15" s="36">
        <f>SaisieNote!N19</f>
        <v>4.833333333333333</v>
      </c>
      <c r="J15" s="37">
        <f t="shared" si="3"/>
        <v>0</v>
      </c>
      <c r="K15" s="36">
        <f>SaisieNote!Q19</f>
        <v>5.833333333333333</v>
      </c>
      <c r="L15" s="37">
        <f t="shared" si="4"/>
        <v>0</v>
      </c>
      <c r="M15" s="53">
        <f t="shared" si="5"/>
        <v>6.4444444444444438</v>
      </c>
      <c r="N15" s="39">
        <f t="shared" si="6"/>
        <v>0</v>
      </c>
      <c r="O15" s="36">
        <f>SaisieNote!S19</f>
        <v>8.5</v>
      </c>
      <c r="P15" s="37">
        <f t="shared" si="7"/>
        <v>0</v>
      </c>
      <c r="Q15" s="36">
        <f>SaisieNote!U19</f>
        <v>10</v>
      </c>
      <c r="R15" s="37">
        <f t="shared" si="8"/>
        <v>3</v>
      </c>
      <c r="S15" s="36" t="str">
        <f>SaisieNote!W19</f>
        <v>ABS</v>
      </c>
      <c r="T15" s="37">
        <f t="shared" si="9"/>
        <v>3</v>
      </c>
      <c r="U15" s="53" t="e">
        <f t="shared" si="10"/>
        <v>#VALUE!</v>
      </c>
      <c r="V15" s="39" t="e">
        <f t="shared" si="11"/>
        <v>#VALUE!</v>
      </c>
      <c r="W15" s="36">
        <f>SaisieNote!Y19</f>
        <v>5.5</v>
      </c>
      <c r="X15" s="37">
        <f t="shared" si="12"/>
        <v>0</v>
      </c>
      <c r="Y15" s="36">
        <f>SaisieNote!AA19</f>
        <v>5</v>
      </c>
      <c r="Z15" s="37">
        <f t="shared" si="13"/>
        <v>0</v>
      </c>
      <c r="AA15" s="36">
        <f>SaisieNote!AC19</f>
        <v>7</v>
      </c>
      <c r="AB15" s="37">
        <f t="shared" si="14"/>
        <v>0</v>
      </c>
      <c r="AC15" s="53">
        <f t="shared" si="15"/>
        <v>5.833333333333333</v>
      </c>
      <c r="AD15" s="39">
        <f t="shared" si="16"/>
        <v>0</v>
      </c>
      <c r="AE15" s="54" t="e">
        <f t="shared" si="17"/>
        <v>#VALUE!</v>
      </c>
      <c r="AF15" s="60" t="e">
        <f t="shared" si="18"/>
        <v>#VALUE!</v>
      </c>
      <c r="AG15" s="260" t="s">
        <v>1305</v>
      </c>
      <c r="AH15" s="52">
        <f>SaisieNote!AG19</f>
        <v>10.666666666666666</v>
      </c>
      <c r="AI15" s="37">
        <f t="shared" si="20"/>
        <v>5</v>
      </c>
      <c r="AJ15" s="19">
        <f>SaisieNote!AJ19</f>
        <v>8.6666666666666661</v>
      </c>
      <c r="AK15" s="37">
        <f t="shared" si="21"/>
        <v>0</v>
      </c>
      <c r="AL15" s="19" t="e">
        <f>SaisieNote!AM19</f>
        <v>#VALUE!</v>
      </c>
      <c r="AM15" s="75" t="e">
        <f t="shared" si="22"/>
        <v>#VALUE!</v>
      </c>
      <c r="AN15" s="53" t="e">
        <f t="shared" si="23"/>
        <v>#VALUE!</v>
      </c>
      <c r="AO15" s="76" t="e">
        <f t="shared" si="24"/>
        <v>#VALUE!</v>
      </c>
      <c r="AP15" s="167">
        <f>SaisieNote!AO19</f>
        <v>1.5</v>
      </c>
      <c r="AQ15" s="262">
        <f t="shared" si="25"/>
        <v>0</v>
      </c>
      <c r="AR15" s="167" t="str">
        <f>SaisieNote!AQ19</f>
        <v>ABS</v>
      </c>
      <c r="AS15" s="262">
        <f t="shared" si="26"/>
        <v>3</v>
      </c>
      <c r="AT15" s="167">
        <f>SaisieNote!AS19</f>
        <v>10.5</v>
      </c>
      <c r="AU15" s="75">
        <f t="shared" si="27"/>
        <v>3</v>
      </c>
      <c r="AV15" s="53" t="e">
        <f t="shared" si="28"/>
        <v>#VALUE!</v>
      </c>
      <c r="AW15" s="76" t="e">
        <f t="shared" si="29"/>
        <v>#VALUE!</v>
      </c>
      <c r="AX15" s="19">
        <f>SaisieNote!AU19</f>
        <v>7</v>
      </c>
      <c r="AY15" s="75">
        <f t="shared" si="30"/>
        <v>0</v>
      </c>
      <c r="AZ15" s="19">
        <f>SaisieNote!AW19</f>
        <v>10</v>
      </c>
      <c r="BA15" s="75">
        <f t="shared" si="31"/>
        <v>2</v>
      </c>
      <c r="BB15" s="19">
        <f>SaisieNote!AY19</f>
        <v>1</v>
      </c>
      <c r="BC15" s="75">
        <f t="shared" si="32"/>
        <v>0</v>
      </c>
      <c r="BD15" s="53">
        <f t="shared" si="33"/>
        <v>6</v>
      </c>
      <c r="BE15" s="76">
        <f t="shared" si="34"/>
        <v>2</v>
      </c>
      <c r="BF15" s="54" t="e">
        <f t="shared" si="35"/>
        <v>#VALUE!</v>
      </c>
      <c r="BG15" s="55" t="e">
        <f t="shared" si="36"/>
        <v>#VALUE!</v>
      </c>
      <c r="BH15" s="56" t="e">
        <f t="shared" si="37"/>
        <v>#VALUE!</v>
      </c>
      <c r="BI15" s="55" t="e">
        <f t="shared" si="38"/>
        <v>#VALUE!</v>
      </c>
      <c r="BJ15" s="55" t="e">
        <f t="shared" si="39"/>
        <v>#VALUE!</v>
      </c>
      <c r="BK15" s="73" t="s">
        <v>1305</v>
      </c>
    </row>
    <row r="16" spans="1:63" ht="20.25" customHeight="1">
      <c r="A16" s="250">
        <v>5</v>
      </c>
      <c r="B16" s="234" t="s">
        <v>568</v>
      </c>
      <c r="C16" s="234" t="s">
        <v>569</v>
      </c>
      <c r="D16" s="234" t="s">
        <v>303</v>
      </c>
      <c r="E16" s="234" t="s">
        <v>570</v>
      </c>
      <c r="F16" s="234" t="s">
        <v>5</v>
      </c>
      <c r="G16" s="134">
        <f>SaisieNote!K20</f>
        <v>7.666666666666667</v>
      </c>
      <c r="H16" s="37">
        <f t="shared" si="2"/>
        <v>0</v>
      </c>
      <c r="I16" s="36">
        <f>SaisieNote!N20</f>
        <v>6.166666666666667</v>
      </c>
      <c r="J16" s="37">
        <f t="shared" si="3"/>
        <v>0</v>
      </c>
      <c r="K16" s="36">
        <f>SaisieNote!Q20</f>
        <v>4.5</v>
      </c>
      <c r="L16" s="37">
        <f t="shared" si="4"/>
        <v>0</v>
      </c>
      <c r="M16" s="53">
        <f t="shared" si="5"/>
        <v>6.1111111111111116</v>
      </c>
      <c r="N16" s="39">
        <f t="shared" si="6"/>
        <v>0</v>
      </c>
      <c r="O16" s="36">
        <f>SaisieNote!S20</f>
        <v>4</v>
      </c>
      <c r="P16" s="37">
        <f t="shared" si="7"/>
        <v>0</v>
      </c>
      <c r="Q16" s="36">
        <f>SaisieNote!U20</f>
        <v>7.5</v>
      </c>
      <c r="R16" s="37">
        <f t="shared" si="8"/>
        <v>0</v>
      </c>
      <c r="S16" s="36">
        <f>SaisieNote!W20</f>
        <v>2</v>
      </c>
      <c r="T16" s="37">
        <f t="shared" si="9"/>
        <v>0</v>
      </c>
      <c r="U16" s="53">
        <f t="shared" si="10"/>
        <v>4.5</v>
      </c>
      <c r="V16" s="39">
        <f t="shared" si="11"/>
        <v>0</v>
      </c>
      <c r="W16" s="36">
        <f>SaisieNote!Y20</f>
        <v>0</v>
      </c>
      <c r="X16" s="37">
        <f t="shared" si="12"/>
        <v>0</v>
      </c>
      <c r="Y16" s="36">
        <f>SaisieNote!AA20</f>
        <v>1</v>
      </c>
      <c r="Z16" s="37">
        <f t="shared" si="13"/>
        <v>0</v>
      </c>
      <c r="AA16" s="36">
        <f>SaisieNote!AC20</f>
        <v>6.5</v>
      </c>
      <c r="AB16" s="37">
        <f t="shared" si="14"/>
        <v>0</v>
      </c>
      <c r="AC16" s="53">
        <f t="shared" si="15"/>
        <v>2.5</v>
      </c>
      <c r="AD16" s="39">
        <f t="shared" si="16"/>
        <v>0</v>
      </c>
      <c r="AE16" s="54">
        <f t="shared" si="17"/>
        <v>4.7716049382716053</v>
      </c>
      <c r="AF16" s="60">
        <f t="shared" si="18"/>
        <v>0</v>
      </c>
      <c r="AG16" s="73" t="str">
        <f t="shared" si="19"/>
        <v>Rattrapage</v>
      </c>
      <c r="AH16" s="52">
        <f>SaisieNote!AG20</f>
        <v>6.166666666666667</v>
      </c>
      <c r="AI16" s="37">
        <f t="shared" si="20"/>
        <v>0</v>
      </c>
      <c r="AJ16" s="19">
        <f>SaisieNote!AJ20</f>
        <v>4</v>
      </c>
      <c r="AK16" s="37">
        <f t="shared" si="21"/>
        <v>0</v>
      </c>
      <c r="AL16" s="19">
        <f>SaisieNote!AM20</f>
        <v>4.833333333333333</v>
      </c>
      <c r="AM16" s="75">
        <f t="shared" si="22"/>
        <v>0</v>
      </c>
      <c r="AN16" s="53">
        <f t="shared" si="23"/>
        <v>5</v>
      </c>
      <c r="AO16" s="76">
        <f t="shared" si="24"/>
        <v>0</v>
      </c>
      <c r="AP16" s="167">
        <f>SaisieNote!AO20</f>
        <v>4.5</v>
      </c>
      <c r="AQ16" s="262">
        <f t="shared" si="25"/>
        <v>0</v>
      </c>
      <c r="AR16" s="167">
        <f>SaisieNote!AQ20</f>
        <v>1.5</v>
      </c>
      <c r="AS16" s="262">
        <f t="shared" si="26"/>
        <v>0</v>
      </c>
      <c r="AT16" s="167">
        <f>SaisieNote!AS20</f>
        <v>1.5</v>
      </c>
      <c r="AU16" s="75">
        <f t="shared" si="27"/>
        <v>0</v>
      </c>
      <c r="AV16" s="53">
        <f t="shared" si="28"/>
        <v>2.5</v>
      </c>
      <c r="AW16" s="76">
        <f t="shared" si="29"/>
        <v>0</v>
      </c>
      <c r="AX16" s="19">
        <f>SaisieNote!AU20</f>
        <v>7</v>
      </c>
      <c r="AY16" s="75">
        <f t="shared" si="30"/>
        <v>0</v>
      </c>
      <c r="AZ16" s="19">
        <f>SaisieNote!AW20</f>
        <v>6</v>
      </c>
      <c r="BA16" s="75">
        <f t="shared" si="31"/>
        <v>0</v>
      </c>
      <c r="BB16" s="19">
        <f>SaisieNote!AY20</f>
        <v>3</v>
      </c>
      <c r="BC16" s="75">
        <f t="shared" si="32"/>
        <v>0</v>
      </c>
      <c r="BD16" s="53">
        <f t="shared" si="33"/>
        <v>5.333333333333333</v>
      </c>
      <c r="BE16" s="76">
        <f t="shared" si="34"/>
        <v>0</v>
      </c>
      <c r="BF16" s="54">
        <f t="shared" si="35"/>
        <v>4.2407407407407405</v>
      </c>
      <c r="BG16" s="55">
        <f t="shared" si="36"/>
        <v>0</v>
      </c>
      <c r="BH16" s="56">
        <f t="shared" si="37"/>
        <v>4.5061728395061724</v>
      </c>
      <c r="BI16" s="55">
        <f t="shared" si="38"/>
        <v>0</v>
      </c>
      <c r="BJ16" s="55">
        <f t="shared" si="39"/>
        <v>0</v>
      </c>
      <c r="BK16" s="73" t="str">
        <f t="shared" si="40"/>
        <v>Rattrapage</v>
      </c>
    </row>
    <row r="17" spans="1:63" s="210" customFormat="1" ht="20.25" customHeight="1">
      <c r="A17" s="250">
        <v>6</v>
      </c>
      <c r="B17" s="234" t="s">
        <v>571</v>
      </c>
      <c r="C17" s="234" t="s">
        <v>569</v>
      </c>
      <c r="D17" s="234" t="s">
        <v>572</v>
      </c>
      <c r="E17" s="234" t="s">
        <v>573</v>
      </c>
      <c r="F17" s="234" t="s">
        <v>5</v>
      </c>
      <c r="G17" s="134">
        <f>SaisieNote!K21</f>
        <v>11.166666666666666</v>
      </c>
      <c r="H17" s="37">
        <f t="shared" si="2"/>
        <v>5</v>
      </c>
      <c r="I17" s="36">
        <f>SaisieNote!N21</f>
        <v>9</v>
      </c>
      <c r="J17" s="37">
        <f t="shared" si="3"/>
        <v>0</v>
      </c>
      <c r="K17" s="36">
        <f>SaisieNote!Q21</f>
        <v>6.5</v>
      </c>
      <c r="L17" s="37">
        <f t="shared" si="4"/>
        <v>0</v>
      </c>
      <c r="M17" s="53">
        <f t="shared" si="5"/>
        <v>8.8888888888888875</v>
      </c>
      <c r="N17" s="39">
        <f t="shared" si="6"/>
        <v>5</v>
      </c>
      <c r="O17" s="36">
        <f>SaisieNote!S21</f>
        <v>10</v>
      </c>
      <c r="P17" s="37">
        <f t="shared" si="7"/>
        <v>3</v>
      </c>
      <c r="Q17" s="36">
        <f>SaisieNote!U21</f>
        <v>6</v>
      </c>
      <c r="R17" s="37">
        <f t="shared" si="8"/>
        <v>0</v>
      </c>
      <c r="S17" s="36">
        <f>SaisieNote!W21</f>
        <v>4.5</v>
      </c>
      <c r="T17" s="37">
        <f t="shared" si="9"/>
        <v>0</v>
      </c>
      <c r="U17" s="53">
        <f t="shared" si="10"/>
        <v>6.833333333333333</v>
      </c>
      <c r="V17" s="39">
        <f t="shared" si="11"/>
        <v>3</v>
      </c>
      <c r="W17" s="36">
        <f>SaisieNote!Y21</f>
        <v>3</v>
      </c>
      <c r="X17" s="37">
        <f t="shared" si="12"/>
        <v>0</v>
      </c>
      <c r="Y17" s="36">
        <f>SaisieNote!AA21</f>
        <v>5.5</v>
      </c>
      <c r="Z17" s="37">
        <f t="shared" si="13"/>
        <v>0</v>
      </c>
      <c r="AA17" s="36">
        <f>SaisieNote!AC21</f>
        <v>6</v>
      </c>
      <c r="AB17" s="37">
        <f t="shared" si="14"/>
        <v>0</v>
      </c>
      <c r="AC17" s="53">
        <f t="shared" si="15"/>
        <v>4.833333333333333</v>
      </c>
      <c r="AD17" s="39">
        <f t="shared" si="16"/>
        <v>0</v>
      </c>
      <c r="AE17" s="54">
        <f t="shared" si="17"/>
        <v>7.3024691358024691</v>
      </c>
      <c r="AF17" s="60">
        <f t="shared" si="18"/>
        <v>8</v>
      </c>
      <c r="AG17" s="73" t="str">
        <f t="shared" si="19"/>
        <v>Rattrapage</v>
      </c>
      <c r="AH17" s="52" t="e">
        <f>SaisieNote!AG21</f>
        <v>#VALUE!</v>
      </c>
      <c r="AI17" s="37" t="e">
        <f t="shared" si="20"/>
        <v>#VALUE!</v>
      </c>
      <c r="AJ17" s="19">
        <f>SaisieNote!AJ21</f>
        <v>9</v>
      </c>
      <c r="AK17" s="37">
        <f t="shared" si="21"/>
        <v>0</v>
      </c>
      <c r="AL17" s="19">
        <f>SaisieNote!AM21</f>
        <v>7.333333333333333</v>
      </c>
      <c r="AM17" s="75">
        <f t="shared" si="22"/>
        <v>0</v>
      </c>
      <c r="AN17" s="53" t="e">
        <f t="shared" si="23"/>
        <v>#VALUE!</v>
      </c>
      <c r="AO17" s="76" t="e">
        <f t="shared" si="24"/>
        <v>#VALUE!</v>
      </c>
      <c r="AP17" s="167">
        <f>SaisieNote!AO21</f>
        <v>8.5</v>
      </c>
      <c r="AQ17" s="262">
        <f t="shared" si="25"/>
        <v>0</v>
      </c>
      <c r="AR17" s="167">
        <f>SaisieNote!AQ21</f>
        <v>10.5</v>
      </c>
      <c r="AS17" s="262">
        <f t="shared" si="26"/>
        <v>3</v>
      </c>
      <c r="AT17" s="167">
        <f>SaisieNote!AS21</f>
        <v>5</v>
      </c>
      <c r="AU17" s="75">
        <f t="shared" si="27"/>
        <v>0</v>
      </c>
      <c r="AV17" s="53">
        <f t="shared" si="28"/>
        <v>8</v>
      </c>
      <c r="AW17" s="76">
        <f t="shared" si="29"/>
        <v>3</v>
      </c>
      <c r="AX17" s="19">
        <f>SaisieNote!AU21</f>
        <v>10</v>
      </c>
      <c r="AY17" s="75">
        <f t="shared" si="30"/>
        <v>2</v>
      </c>
      <c r="AZ17" s="19">
        <f>SaisieNote!AW21</f>
        <v>2</v>
      </c>
      <c r="BA17" s="75">
        <f t="shared" si="31"/>
        <v>0</v>
      </c>
      <c r="BB17" s="19">
        <f>SaisieNote!AY21</f>
        <v>5.5</v>
      </c>
      <c r="BC17" s="75">
        <f t="shared" si="32"/>
        <v>0</v>
      </c>
      <c r="BD17" s="53">
        <f t="shared" si="33"/>
        <v>5.833333333333333</v>
      </c>
      <c r="BE17" s="76">
        <f t="shared" si="34"/>
        <v>2</v>
      </c>
      <c r="BF17" s="54" t="e">
        <f t="shared" si="35"/>
        <v>#VALUE!</v>
      </c>
      <c r="BG17" s="55" t="e">
        <f t="shared" si="36"/>
        <v>#VALUE!</v>
      </c>
      <c r="BH17" s="56" t="e">
        <f t="shared" si="37"/>
        <v>#VALUE!</v>
      </c>
      <c r="BI17" s="55" t="e">
        <f t="shared" si="38"/>
        <v>#VALUE!</v>
      </c>
      <c r="BJ17" s="55" t="e">
        <f t="shared" si="39"/>
        <v>#VALUE!</v>
      </c>
      <c r="BK17" s="73" t="s">
        <v>1305</v>
      </c>
    </row>
    <row r="18" spans="1:63" s="210" customFormat="1" ht="20.25" customHeight="1">
      <c r="A18" s="250">
        <v>7</v>
      </c>
      <c r="B18" s="234" t="s">
        <v>574</v>
      </c>
      <c r="C18" s="234" t="s">
        <v>575</v>
      </c>
      <c r="D18" s="234" t="s">
        <v>21</v>
      </c>
      <c r="E18" s="234" t="s">
        <v>576</v>
      </c>
      <c r="F18" s="234" t="s">
        <v>5</v>
      </c>
      <c r="G18" s="134">
        <f>SaisieNote!K22</f>
        <v>11</v>
      </c>
      <c r="H18" s="37">
        <f t="shared" si="2"/>
        <v>5</v>
      </c>
      <c r="I18" s="36">
        <f>SaisieNote!N22</f>
        <v>6.666666666666667</v>
      </c>
      <c r="J18" s="37">
        <f t="shared" si="3"/>
        <v>0</v>
      </c>
      <c r="K18" s="36">
        <f>SaisieNote!Q22</f>
        <v>4.5</v>
      </c>
      <c r="L18" s="37">
        <f t="shared" si="4"/>
        <v>0</v>
      </c>
      <c r="M18" s="53">
        <f t="shared" si="5"/>
        <v>7.3888888888888893</v>
      </c>
      <c r="N18" s="39">
        <f t="shared" si="6"/>
        <v>5</v>
      </c>
      <c r="O18" s="36">
        <f>SaisieNote!S22</f>
        <v>9</v>
      </c>
      <c r="P18" s="37">
        <f t="shared" si="7"/>
        <v>0</v>
      </c>
      <c r="Q18" s="36">
        <f>SaisieNote!U22</f>
        <v>11.5</v>
      </c>
      <c r="R18" s="37">
        <f t="shared" si="8"/>
        <v>3</v>
      </c>
      <c r="S18" s="36">
        <f>SaisieNote!W22</f>
        <v>4</v>
      </c>
      <c r="T18" s="37">
        <f t="shared" si="9"/>
        <v>0</v>
      </c>
      <c r="U18" s="53">
        <f t="shared" si="10"/>
        <v>8.1666666666666661</v>
      </c>
      <c r="V18" s="39">
        <f t="shared" si="11"/>
        <v>3</v>
      </c>
      <c r="W18" s="36">
        <f>SaisieNote!Y22</f>
        <v>6.5</v>
      </c>
      <c r="X18" s="37">
        <f t="shared" si="12"/>
        <v>0</v>
      </c>
      <c r="Y18" s="36">
        <f>SaisieNote!AA22</f>
        <v>7</v>
      </c>
      <c r="Z18" s="37">
        <f t="shared" si="13"/>
        <v>0</v>
      </c>
      <c r="AA18" s="36">
        <f>SaisieNote!AC22</f>
        <v>3.5</v>
      </c>
      <c r="AB18" s="37">
        <f t="shared" si="14"/>
        <v>0</v>
      </c>
      <c r="AC18" s="53">
        <f t="shared" si="15"/>
        <v>5.666666666666667</v>
      </c>
      <c r="AD18" s="39">
        <f t="shared" si="16"/>
        <v>0</v>
      </c>
      <c r="AE18" s="54">
        <f t="shared" si="17"/>
        <v>7.2654320987654328</v>
      </c>
      <c r="AF18" s="60">
        <f t="shared" si="18"/>
        <v>8</v>
      </c>
      <c r="AG18" s="73" t="str">
        <f t="shared" si="19"/>
        <v>Rattrapage</v>
      </c>
      <c r="AH18" s="52">
        <f>SaisieNote!AG22</f>
        <v>10.5</v>
      </c>
      <c r="AI18" s="37">
        <f t="shared" si="20"/>
        <v>5</v>
      </c>
      <c r="AJ18" s="19">
        <f>SaisieNote!AJ22</f>
        <v>6.666666666666667</v>
      </c>
      <c r="AK18" s="37">
        <f t="shared" si="21"/>
        <v>0</v>
      </c>
      <c r="AL18" s="19">
        <f>SaisieNote!AM22</f>
        <v>9</v>
      </c>
      <c r="AM18" s="75">
        <f t="shared" si="22"/>
        <v>0</v>
      </c>
      <c r="AN18" s="53">
        <f t="shared" si="23"/>
        <v>8.7222222222222232</v>
      </c>
      <c r="AO18" s="76">
        <f t="shared" si="24"/>
        <v>5</v>
      </c>
      <c r="AP18" s="167">
        <f>SaisieNote!AO22</f>
        <v>6</v>
      </c>
      <c r="AQ18" s="262">
        <f t="shared" si="25"/>
        <v>0</v>
      </c>
      <c r="AR18" s="167">
        <f>SaisieNote!AQ22</f>
        <v>6.5</v>
      </c>
      <c r="AS18" s="262">
        <f t="shared" si="26"/>
        <v>0</v>
      </c>
      <c r="AT18" s="167">
        <f>SaisieNote!AS22</f>
        <v>6</v>
      </c>
      <c r="AU18" s="75">
        <f t="shared" si="27"/>
        <v>0</v>
      </c>
      <c r="AV18" s="53">
        <f t="shared" si="28"/>
        <v>6.166666666666667</v>
      </c>
      <c r="AW18" s="76">
        <f t="shared" si="29"/>
        <v>0</v>
      </c>
      <c r="AX18" s="19">
        <f>SaisieNote!AU22</f>
        <v>10</v>
      </c>
      <c r="AY18" s="75">
        <f t="shared" si="30"/>
        <v>2</v>
      </c>
      <c r="AZ18" s="19">
        <f>SaisieNote!AW22</f>
        <v>1</v>
      </c>
      <c r="BA18" s="75">
        <f t="shared" si="31"/>
        <v>0</v>
      </c>
      <c r="BB18" s="19">
        <f>SaisieNote!AY22</f>
        <v>2</v>
      </c>
      <c r="BC18" s="75">
        <f t="shared" si="32"/>
        <v>0</v>
      </c>
      <c r="BD18" s="53">
        <f t="shared" si="33"/>
        <v>4.333333333333333</v>
      </c>
      <c r="BE18" s="76">
        <f t="shared" si="34"/>
        <v>2</v>
      </c>
      <c r="BF18" s="54">
        <f t="shared" si="35"/>
        <v>6.8950617283950626</v>
      </c>
      <c r="BG18" s="55">
        <f t="shared" si="36"/>
        <v>7</v>
      </c>
      <c r="BH18" s="56">
        <f t="shared" si="37"/>
        <v>7.0802469135802477</v>
      </c>
      <c r="BI18" s="55">
        <f t="shared" si="38"/>
        <v>15</v>
      </c>
      <c r="BJ18" s="55">
        <f t="shared" si="39"/>
        <v>15</v>
      </c>
      <c r="BK18" s="73" t="str">
        <f t="shared" si="40"/>
        <v>Rattrapage</v>
      </c>
    </row>
    <row r="19" spans="1:63" ht="20.25" customHeight="1">
      <c r="A19" s="265">
        <v>8</v>
      </c>
      <c r="B19" s="266" t="s">
        <v>577</v>
      </c>
      <c r="C19" s="266" t="s">
        <v>578</v>
      </c>
      <c r="D19" s="266" t="s">
        <v>579</v>
      </c>
      <c r="E19" s="266" t="s">
        <v>580</v>
      </c>
      <c r="F19" s="266" t="s">
        <v>244</v>
      </c>
      <c r="G19" s="278">
        <f>SaisieNote!K23</f>
        <v>9.6666666666666661</v>
      </c>
      <c r="H19" s="268">
        <f t="shared" si="2"/>
        <v>0</v>
      </c>
      <c r="I19" s="267">
        <f>SaisieNote!N23</f>
        <v>4</v>
      </c>
      <c r="J19" s="268">
        <f t="shared" si="3"/>
        <v>0</v>
      </c>
      <c r="K19" s="267">
        <f>SaisieNote!Q23</f>
        <v>2.6666666666666665</v>
      </c>
      <c r="L19" s="268">
        <f t="shared" si="4"/>
        <v>0</v>
      </c>
      <c r="M19" s="269">
        <f t="shared" si="5"/>
        <v>5.4444444444444438</v>
      </c>
      <c r="N19" s="268">
        <f t="shared" si="6"/>
        <v>0</v>
      </c>
      <c r="O19" s="267">
        <f>SaisieNote!S23</f>
        <v>2</v>
      </c>
      <c r="P19" s="268">
        <f t="shared" si="7"/>
        <v>0</v>
      </c>
      <c r="Q19" s="267">
        <f>SaisieNote!U23</f>
        <v>6</v>
      </c>
      <c r="R19" s="268">
        <f t="shared" si="8"/>
        <v>0</v>
      </c>
      <c r="S19" s="267">
        <f>SaisieNote!W23</f>
        <v>5</v>
      </c>
      <c r="T19" s="268">
        <f t="shared" si="9"/>
        <v>0</v>
      </c>
      <c r="U19" s="269">
        <f t="shared" si="10"/>
        <v>4.333333333333333</v>
      </c>
      <c r="V19" s="268">
        <f t="shared" si="11"/>
        <v>0</v>
      </c>
      <c r="W19" s="267">
        <f>SaisieNote!Y23</f>
        <v>1</v>
      </c>
      <c r="X19" s="268">
        <f t="shared" si="12"/>
        <v>0</v>
      </c>
      <c r="Y19" s="267">
        <f>SaisieNote!AA23</f>
        <v>2.5</v>
      </c>
      <c r="Z19" s="268">
        <f t="shared" si="13"/>
        <v>0</v>
      </c>
      <c r="AA19" s="267">
        <f>SaisieNote!AC23</f>
        <v>3</v>
      </c>
      <c r="AB19" s="268">
        <f t="shared" si="14"/>
        <v>0</v>
      </c>
      <c r="AC19" s="269">
        <f t="shared" si="15"/>
        <v>2.1666666666666665</v>
      </c>
      <c r="AD19" s="268">
        <f t="shared" si="16"/>
        <v>0</v>
      </c>
      <c r="AE19" s="269">
        <f t="shared" si="17"/>
        <v>4.3456790123456788</v>
      </c>
      <c r="AF19" s="270">
        <f t="shared" si="18"/>
        <v>0</v>
      </c>
      <c r="AG19" s="271" t="str">
        <f t="shared" si="19"/>
        <v>Rattrapage</v>
      </c>
      <c r="AH19" s="269">
        <f>SaisieNote!AG23</f>
        <v>7.5</v>
      </c>
      <c r="AI19" s="268">
        <f t="shared" si="20"/>
        <v>0</v>
      </c>
      <c r="AJ19" s="277">
        <f>SaisieNote!AJ23</f>
        <v>5.333333333333333</v>
      </c>
      <c r="AK19" s="268">
        <f t="shared" si="21"/>
        <v>0</v>
      </c>
      <c r="AL19" s="277">
        <f>SaisieNote!AM23</f>
        <v>7.5</v>
      </c>
      <c r="AM19" s="273">
        <f t="shared" si="22"/>
        <v>0</v>
      </c>
      <c r="AN19" s="269">
        <f t="shared" si="23"/>
        <v>6.7777777777777777</v>
      </c>
      <c r="AO19" s="274">
        <f t="shared" si="24"/>
        <v>0</v>
      </c>
      <c r="AP19" s="269">
        <f>SaisieNote!AO23</f>
        <v>6.5</v>
      </c>
      <c r="AQ19" s="272">
        <f t="shared" si="25"/>
        <v>0</v>
      </c>
      <c r="AR19" s="269">
        <f>SaisieNote!AQ23</f>
        <v>1</v>
      </c>
      <c r="AS19" s="272">
        <f t="shared" si="26"/>
        <v>0</v>
      </c>
      <c r="AT19" s="269">
        <f>SaisieNote!AS23</f>
        <v>3</v>
      </c>
      <c r="AU19" s="273">
        <f t="shared" si="27"/>
        <v>0</v>
      </c>
      <c r="AV19" s="269">
        <f t="shared" si="28"/>
        <v>3.5</v>
      </c>
      <c r="AW19" s="274">
        <f t="shared" si="29"/>
        <v>0</v>
      </c>
      <c r="AX19" s="277">
        <f>SaisieNote!AU23</f>
        <v>6</v>
      </c>
      <c r="AY19" s="273">
        <f t="shared" si="30"/>
        <v>0</v>
      </c>
      <c r="AZ19" s="277">
        <f>SaisieNote!AW23</f>
        <v>11</v>
      </c>
      <c r="BA19" s="273">
        <f t="shared" si="31"/>
        <v>2</v>
      </c>
      <c r="BB19" s="277">
        <f>SaisieNote!AY23</f>
        <v>3</v>
      </c>
      <c r="BC19" s="273">
        <f t="shared" si="32"/>
        <v>0</v>
      </c>
      <c r="BD19" s="269">
        <f t="shared" si="33"/>
        <v>6.666666666666667</v>
      </c>
      <c r="BE19" s="274">
        <f t="shared" si="34"/>
        <v>2</v>
      </c>
      <c r="BF19" s="269">
        <f t="shared" si="35"/>
        <v>5.6604938271604928</v>
      </c>
      <c r="BG19" s="276">
        <f t="shared" si="36"/>
        <v>2</v>
      </c>
      <c r="BH19" s="277">
        <f t="shared" si="37"/>
        <v>5.0030864197530853</v>
      </c>
      <c r="BI19" s="276">
        <f t="shared" si="38"/>
        <v>2</v>
      </c>
      <c r="BJ19" s="276">
        <f t="shared" si="39"/>
        <v>2</v>
      </c>
      <c r="BK19" s="271" t="str">
        <f t="shared" si="40"/>
        <v>Rattrapage</v>
      </c>
    </row>
    <row r="20" spans="1:63" ht="20.25" customHeight="1">
      <c r="A20" s="250">
        <v>9</v>
      </c>
      <c r="B20" s="234" t="s">
        <v>581</v>
      </c>
      <c r="C20" s="234" t="s">
        <v>231</v>
      </c>
      <c r="D20" s="234" t="s">
        <v>28</v>
      </c>
      <c r="E20" s="234" t="s">
        <v>582</v>
      </c>
      <c r="F20" s="234" t="s">
        <v>5</v>
      </c>
      <c r="G20" s="134">
        <f>SaisieNote!K24</f>
        <v>5.666666666666667</v>
      </c>
      <c r="H20" s="37">
        <f t="shared" si="2"/>
        <v>0</v>
      </c>
      <c r="I20" s="36">
        <f>SaisieNote!N24</f>
        <v>8.1666666666666661</v>
      </c>
      <c r="J20" s="37">
        <f t="shared" si="3"/>
        <v>0</v>
      </c>
      <c r="K20" s="36">
        <f>SaisieNote!Q24</f>
        <v>5.333333333333333</v>
      </c>
      <c r="L20" s="37">
        <f t="shared" si="4"/>
        <v>0</v>
      </c>
      <c r="M20" s="53">
        <f t="shared" si="5"/>
        <v>6.3888888888888884</v>
      </c>
      <c r="N20" s="39">
        <f t="shared" si="6"/>
        <v>0</v>
      </c>
      <c r="O20" s="36">
        <f>SaisieNote!S24</f>
        <v>5</v>
      </c>
      <c r="P20" s="37">
        <f t="shared" si="7"/>
        <v>0</v>
      </c>
      <c r="Q20" s="36">
        <f>SaisieNote!U24</f>
        <v>7.5</v>
      </c>
      <c r="R20" s="37">
        <f t="shared" si="8"/>
        <v>0</v>
      </c>
      <c r="S20" s="36">
        <f>SaisieNote!W24</f>
        <v>8</v>
      </c>
      <c r="T20" s="37">
        <f t="shared" si="9"/>
        <v>0</v>
      </c>
      <c r="U20" s="53">
        <f t="shared" si="10"/>
        <v>6.833333333333333</v>
      </c>
      <c r="V20" s="39">
        <f t="shared" si="11"/>
        <v>0</v>
      </c>
      <c r="W20" s="36">
        <f>SaisieNote!Y24</f>
        <v>8</v>
      </c>
      <c r="X20" s="37">
        <f t="shared" si="12"/>
        <v>0</v>
      </c>
      <c r="Y20" s="36">
        <f>SaisieNote!AA24</f>
        <v>5</v>
      </c>
      <c r="Z20" s="37">
        <f t="shared" si="13"/>
        <v>0</v>
      </c>
      <c r="AA20" s="36">
        <f>SaisieNote!AC24</f>
        <v>4.5</v>
      </c>
      <c r="AB20" s="37">
        <f t="shared" si="14"/>
        <v>0</v>
      </c>
      <c r="AC20" s="53">
        <f t="shared" si="15"/>
        <v>5.833333333333333</v>
      </c>
      <c r="AD20" s="39">
        <f t="shared" si="16"/>
        <v>0</v>
      </c>
      <c r="AE20" s="54">
        <f t="shared" si="17"/>
        <v>6.4135802469135799</v>
      </c>
      <c r="AF20" s="60">
        <f t="shared" si="18"/>
        <v>0</v>
      </c>
      <c r="AG20" s="73" t="str">
        <f t="shared" si="19"/>
        <v>Rattrapage</v>
      </c>
      <c r="AH20" s="52">
        <f>SaisieNote!AG24</f>
        <v>10.833333333333334</v>
      </c>
      <c r="AI20" s="37">
        <f t="shared" si="20"/>
        <v>5</v>
      </c>
      <c r="AJ20" s="19">
        <f>SaisieNote!AJ24</f>
        <v>5.333333333333333</v>
      </c>
      <c r="AK20" s="37">
        <f t="shared" si="21"/>
        <v>0</v>
      </c>
      <c r="AL20" s="19">
        <f>SaisieNote!AM24</f>
        <v>11.5</v>
      </c>
      <c r="AM20" s="75">
        <f t="shared" si="22"/>
        <v>5</v>
      </c>
      <c r="AN20" s="53">
        <f t="shared" si="23"/>
        <v>9.2222222222222232</v>
      </c>
      <c r="AO20" s="76">
        <f t="shared" si="24"/>
        <v>10</v>
      </c>
      <c r="AP20" s="167">
        <f>SaisieNote!AO24</f>
        <v>4</v>
      </c>
      <c r="AQ20" s="262">
        <f t="shared" si="25"/>
        <v>0</v>
      </c>
      <c r="AR20" s="167">
        <f>SaisieNote!AQ24</f>
        <v>5.5</v>
      </c>
      <c r="AS20" s="262">
        <f t="shared" si="26"/>
        <v>0</v>
      </c>
      <c r="AT20" s="167">
        <f>SaisieNote!AS24</f>
        <v>8</v>
      </c>
      <c r="AU20" s="75">
        <f t="shared" si="27"/>
        <v>0</v>
      </c>
      <c r="AV20" s="53">
        <f t="shared" si="28"/>
        <v>5.833333333333333</v>
      </c>
      <c r="AW20" s="76">
        <f t="shared" si="29"/>
        <v>0</v>
      </c>
      <c r="AX20" s="19">
        <f>SaisieNote!AU24</f>
        <v>8.5</v>
      </c>
      <c r="AY20" s="75">
        <f t="shared" si="30"/>
        <v>0</v>
      </c>
      <c r="AZ20" s="19">
        <f>SaisieNote!AW24</f>
        <v>3</v>
      </c>
      <c r="BA20" s="75">
        <f t="shared" si="31"/>
        <v>0</v>
      </c>
      <c r="BB20" s="19">
        <f>SaisieNote!AY24</f>
        <v>9</v>
      </c>
      <c r="BC20" s="75">
        <f t="shared" si="32"/>
        <v>0</v>
      </c>
      <c r="BD20" s="53">
        <f t="shared" si="33"/>
        <v>6.833333333333333</v>
      </c>
      <c r="BE20" s="76">
        <f t="shared" si="34"/>
        <v>0</v>
      </c>
      <c r="BF20" s="54">
        <f t="shared" si="35"/>
        <v>7.5617283950617287</v>
      </c>
      <c r="BG20" s="55">
        <f t="shared" si="36"/>
        <v>10</v>
      </c>
      <c r="BH20" s="56">
        <f t="shared" si="37"/>
        <v>6.9876543209876543</v>
      </c>
      <c r="BI20" s="55">
        <f t="shared" si="38"/>
        <v>10</v>
      </c>
      <c r="BJ20" s="55">
        <f t="shared" si="39"/>
        <v>10</v>
      </c>
      <c r="BK20" s="73" t="str">
        <f t="shared" si="40"/>
        <v>Rattrapage</v>
      </c>
    </row>
    <row r="21" spans="1:63" ht="20.25" customHeight="1">
      <c r="A21" s="250">
        <v>10</v>
      </c>
      <c r="B21" s="234" t="s">
        <v>583</v>
      </c>
      <c r="C21" s="234" t="s">
        <v>584</v>
      </c>
      <c r="D21" s="234" t="s">
        <v>585</v>
      </c>
      <c r="E21" s="234" t="s">
        <v>586</v>
      </c>
      <c r="F21" s="234" t="s">
        <v>68</v>
      </c>
      <c r="G21" s="134">
        <f>SaisieNote!K25</f>
        <v>10.5</v>
      </c>
      <c r="H21" s="37">
        <f t="shared" si="2"/>
        <v>5</v>
      </c>
      <c r="I21" s="36">
        <f>SaisieNote!N25</f>
        <v>9.3333333333333339</v>
      </c>
      <c r="J21" s="37">
        <f t="shared" si="3"/>
        <v>0</v>
      </c>
      <c r="K21" s="36">
        <f>SaisieNote!Q25</f>
        <v>6.333333333333333</v>
      </c>
      <c r="L21" s="37">
        <f t="shared" si="4"/>
        <v>0</v>
      </c>
      <c r="M21" s="53">
        <f t="shared" si="5"/>
        <v>8.7222222222222232</v>
      </c>
      <c r="N21" s="39">
        <f t="shared" si="6"/>
        <v>5</v>
      </c>
      <c r="O21" s="36">
        <f>SaisieNote!S25</f>
        <v>6</v>
      </c>
      <c r="P21" s="37">
        <f t="shared" si="7"/>
        <v>0</v>
      </c>
      <c r="Q21" s="36">
        <f>SaisieNote!U25</f>
        <v>3.5</v>
      </c>
      <c r="R21" s="37">
        <f t="shared" si="8"/>
        <v>0</v>
      </c>
      <c r="S21" s="36">
        <f>SaisieNote!W25</f>
        <v>7.5</v>
      </c>
      <c r="T21" s="37">
        <f t="shared" si="9"/>
        <v>0</v>
      </c>
      <c r="U21" s="53">
        <f t="shared" si="10"/>
        <v>5.666666666666667</v>
      </c>
      <c r="V21" s="39">
        <f t="shared" si="11"/>
        <v>0</v>
      </c>
      <c r="W21" s="36">
        <f>SaisieNote!Y25</f>
        <v>1</v>
      </c>
      <c r="X21" s="37">
        <f t="shared" si="12"/>
        <v>0</v>
      </c>
      <c r="Y21" s="36">
        <f>SaisieNote!AA25</f>
        <v>2</v>
      </c>
      <c r="Z21" s="37">
        <f t="shared" si="13"/>
        <v>0</v>
      </c>
      <c r="AA21" s="36">
        <f>SaisieNote!AC25</f>
        <v>8</v>
      </c>
      <c r="AB21" s="37">
        <f t="shared" si="14"/>
        <v>0</v>
      </c>
      <c r="AC21" s="53">
        <f t="shared" si="15"/>
        <v>3.6666666666666665</v>
      </c>
      <c r="AD21" s="39">
        <f t="shared" si="16"/>
        <v>0</v>
      </c>
      <c r="AE21" s="54">
        <f t="shared" si="17"/>
        <v>6.5802469135802477</v>
      </c>
      <c r="AF21" s="60">
        <f t="shared" si="18"/>
        <v>5</v>
      </c>
      <c r="AG21" s="73" t="str">
        <f t="shared" si="19"/>
        <v>Rattrapage</v>
      </c>
      <c r="AH21" s="52">
        <f>SaisieNote!AG25</f>
        <v>11</v>
      </c>
      <c r="AI21" s="37">
        <f t="shared" si="20"/>
        <v>5</v>
      </c>
      <c r="AJ21" s="19">
        <f>SaisieNote!AJ25</f>
        <v>5.166666666666667</v>
      </c>
      <c r="AK21" s="37">
        <f t="shared" si="21"/>
        <v>0</v>
      </c>
      <c r="AL21" s="19">
        <f>SaisieNote!AM25</f>
        <v>9.1666666666666661</v>
      </c>
      <c r="AM21" s="75">
        <f t="shared" si="22"/>
        <v>0</v>
      </c>
      <c r="AN21" s="53">
        <f t="shared" si="23"/>
        <v>8.4444444444444446</v>
      </c>
      <c r="AO21" s="76">
        <f t="shared" si="24"/>
        <v>5</v>
      </c>
      <c r="AP21" s="167">
        <f>SaisieNote!AO25</f>
        <v>10</v>
      </c>
      <c r="AQ21" s="262">
        <f t="shared" si="25"/>
        <v>3</v>
      </c>
      <c r="AR21" s="167">
        <f>SaisieNote!AQ25</f>
        <v>6.5</v>
      </c>
      <c r="AS21" s="262">
        <f t="shared" si="26"/>
        <v>0</v>
      </c>
      <c r="AT21" s="167">
        <f>SaisieNote!AS25</f>
        <v>1.5</v>
      </c>
      <c r="AU21" s="75">
        <f t="shared" si="27"/>
        <v>0</v>
      </c>
      <c r="AV21" s="53">
        <f t="shared" si="28"/>
        <v>6</v>
      </c>
      <c r="AW21" s="76">
        <f t="shared" si="29"/>
        <v>3</v>
      </c>
      <c r="AX21" s="19">
        <f>SaisieNote!AU25</f>
        <v>10</v>
      </c>
      <c r="AY21" s="75">
        <f t="shared" si="30"/>
        <v>2</v>
      </c>
      <c r="AZ21" s="19">
        <f>SaisieNote!AW25</f>
        <v>5</v>
      </c>
      <c r="BA21" s="75">
        <f t="shared" si="31"/>
        <v>0</v>
      </c>
      <c r="BB21" s="19">
        <f>SaisieNote!AY25</f>
        <v>6</v>
      </c>
      <c r="BC21" s="75">
        <f t="shared" si="32"/>
        <v>0</v>
      </c>
      <c r="BD21" s="53">
        <f t="shared" si="33"/>
        <v>7</v>
      </c>
      <c r="BE21" s="76">
        <f t="shared" si="34"/>
        <v>2</v>
      </c>
      <c r="BF21" s="54">
        <f t="shared" si="35"/>
        <v>7.3086419753086425</v>
      </c>
      <c r="BG21" s="55">
        <f t="shared" si="36"/>
        <v>10</v>
      </c>
      <c r="BH21" s="56">
        <f t="shared" si="37"/>
        <v>6.9444444444444446</v>
      </c>
      <c r="BI21" s="55">
        <f t="shared" si="38"/>
        <v>15</v>
      </c>
      <c r="BJ21" s="55">
        <f t="shared" si="39"/>
        <v>15</v>
      </c>
      <c r="BK21" s="73" t="str">
        <f t="shared" si="40"/>
        <v>Rattrapage</v>
      </c>
    </row>
    <row r="22" spans="1:63" ht="20.25" customHeight="1">
      <c r="A22" s="250">
        <v>11</v>
      </c>
      <c r="B22" s="234" t="s">
        <v>587</v>
      </c>
      <c r="C22" s="234" t="s">
        <v>588</v>
      </c>
      <c r="D22" s="234" t="s">
        <v>51</v>
      </c>
      <c r="E22" s="234" t="s">
        <v>589</v>
      </c>
      <c r="F22" s="234" t="s">
        <v>45</v>
      </c>
      <c r="G22" s="134">
        <f>SaisieNote!K26</f>
        <v>12.5</v>
      </c>
      <c r="H22" s="37">
        <f t="shared" si="2"/>
        <v>5</v>
      </c>
      <c r="I22" s="36">
        <f>SaisieNote!N26</f>
        <v>5.666666666666667</v>
      </c>
      <c r="J22" s="37">
        <f t="shared" si="3"/>
        <v>0</v>
      </c>
      <c r="K22" s="36">
        <f>SaisieNote!Q26</f>
        <v>6.166666666666667</v>
      </c>
      <c r="L22" s="37">
        <f t="shared" si="4"/>
        <v>0</v>
      </c>
      <c r="M22" s="53">
        <f t="shared" si="5"/>
        <v>8.1111111111111125</v>
      </c>
      <c r="N22" s="39">
        <f t="shared" si="6"/>
        <v>5</v>
      </c>
      <c r="O22" s="36">
        <f>SaisieNote!S26</f>
        <v>10</v>
      </c>
      <c r="P22" s="37">
        <f t="shared" si="7"/>
        <v>3</v>
      </c>
      <c r="Q22" s="36">
        <f>SaisieNote!U26</f>
        <v>3</v>
      </c>
      <c r="R22" s="37">
        <f t="shared" si="8"/>
        <v>0</v>
      </c>
      <c r="S22" s="36">
        <f>SaisieNote!W26</f>
        <v>8</v>
      </c>
      <c r="T22" s="37">
        <f t="shared" si="9"/>
        <v>0</v>
      </c>
      <c r="U22" s="53">
        <f t="shared" si="10"/>
        <v>7</v>
      </c>
      <c r="V22" s="39">
        <f t="shared" si="11"/>
        <v>3</v>
      </c>
      <c r="W22" s="36">
        <f>SaisieNote!Y26</f>
        <v>3.5</v>
      </c>
      <c r="X22" s="37">
        <f t="shared" si="12"/>
        <v>0</v>
      </c>
      <c r="Y22" s="36">
        <f>SaisieNote!AA26</f>
        <v>1</v>
      </c>
      <c r="Z22" s="37">
        <f t="shared" si="13"/>
        <v>0</v>
      </c>
      <c r="AA22" s="36">
        <f>SaisieNote!AC26</f>
        <v>10</v>
      </c>
      <c r="AB22" s="37">
        <f t="shared" si="14"/>
        <v>2</v>
      </c>
      <c r="AC22" s="53">
        <f t="shared" si="15"/>
        <v>4.833333333333333</v>
      </c>
      <c r="AD22" s="39">
        <f t="shared" si="16"/>
        <v>2</v>
      </c>
      <c r="AE22" s="54">
        <f t="shared" si="17"/>
        <v>7.0123456790123457</v>
      </c>
      <c r="AF22" s="60">
        <f t="shared" si="18"/>
        <v>10</v>
      </c>
      <c r="AG22" s="73" t="str">
        <f t="shared" si="19"/>
        <v>Rattrapage</v>
      </c>
      <c r="AH22" s="52">
        <f>SaisieNote!AG26</f>
        <v>11.833333333333334</v>
      </c>
      <c r="AI22" s="37">
        <f t="shared" si="20"/>
        <v>5</v>
      </c>
      <c r="AJ22" s="19">
        <f>SaisieNote!AJ26</f>
        <v>4.833333333333333</v>
      </c>
      <c r="AK22" s="37">
        <f t="shared" si="21"/>
        <v>0</v>
      </c>
      <c r="AL22" s="19">
        <f>SaisieNote!AM26</f>
        <v>7.666666666666667</v>
      </c>
      <c r="AM22" s="75">
        <f t="shared" si="22"/>
        <v>0</v>
      </c>
      <c r="AN22" s="53">
        <f t="shared" si="23"/>
        <v>8.1111111111111125</v>
      </c>
      <c r="AO22" s="76">
        <f t="shared" si="24"/>
        <v>5</v>
      </c>
      <c r="AP22" s="167">
        <f>SaisieNote!AO26</f>
        <v>10</v>
      </c>
      <c r="AQ22" s="262">
        <f t="shared" si="25"/>
        <v>3</v>
      </c>
      <c r="AR22" s="167">
        <f>SaisieNote!AQ26</f>
        <v>11</v>
      </c>
      <c r="AS22" s="262">
        <f t="shared" si="26"/>
        <v>3</v>
      </c>
      <c r="AT22" s="167">
        <f>SaisieNote!AS26</f>
        <v>5</v>
      </c>
      <c r="AU22" s="75">
        <f t="shared" si="27"/>
        <v>0</v>
      </c>
      <c r="AV22" s="53">
        <f t="shared" si="28"/>
        <v>8.6666666666666661</v>
      </c>
      <c r="AW22" s="76">
        <f t="shared" si="29"/>
        <v>6</v>
      </c>
      <c r="AX22" s="19">
        <f>SaisieNote!AU26</f>
        <v>12</v>
      </c>
      <c r="AY22" s="75">
        <f t="shared" si="30"/>
        <v>2</v>
      </c>
      <c r="AZ22" s="19">
        <f>SaisieNote!AW26</f>
        <v>15</v>
      </c>
      <c r="BA22" s="75">
        <f t="shared" si="31"/>
        <v>2</v>
      </c>
      <c r="BB22" s="19">
        <f>SaisieNote!AY26</f>
        <v>10</v>
      </c>
      <c r="BC22" s="75">
        <f t="shared" si="32"/>
        <v>2</v>
      </c>
      <c r="BD22" s="53">
        <f t="shared" si="33"/>
        <v>12.333333333333334</v>
      </c>
      <c r="BE22" s="76">
        <f t="shared" si="34"/>
        <v>6</v>
      </c>
      <c r="BF22" s="54">
        <f t="shared" si="35"/>
        <v>9.2345679012345681</v>
      </c>
      <c r="BG22" s="55">
        <f t="shared" si="36"/>
        <v>17</v>
      </c>
      <c r="BH22" s="56">
        <f t="shared" si="37"/>
        <v>8.1234567901234573</v>
      </c>
      <c r="BI22" s="55">
        <f t="shared" si="38"/>
        <v>27</v>
      </c>
      <c r="BJ22" s="55">
        <f t="shared" si="39"/>
        <v>27</v>
      </c>
      <c r="BK22" s="73" t="str">
        <f t="shared" si="40"/>
        <v>Rattrapage</v>
      </c>
    </row>
    <row r="23" spans="1:63" ht="20.25" customHeight="1">
      <c r="A23" s="250">
        <v>12</v>
      </c>
      <c r="B23" s="234" t="s">
        <v>298</v>
      </c>
      <c r="C23" s="234" t="s">
        <v>301</v>
      </c>
      <c r="D23" s="234" t="s">
        <v>22</v>
      </c>
      <c r="E23" s="234" t="s">
        <v>299</v>
      </c>
      <c r="F23" s="234" t="s">
        <v>300</v>
      </c>
      <c r="G23" s="134">
        <f>SaisieNote!K27</f>
        <v>10.5</v>
      </c>
      <c r="H23" s="37">
        <f t="shared" si="2"/>
        <v>5</v>
      </c>
      <c r="I23" s="36">
        <f>SaisieNote!N27</f>
        <v>11.17</v>
      </c>
      <c r="J23" s="37">
        <f t="shared" si="3"/>
        <v>5</v>
      </c>
      <c r="K23" s="36">
        <f>SaisieNote!Q27</f>
        <v>4.666666666666667</v>
      </c>
      <c r="L23" s="37">
        <f t="shared" si="4"/>
        <v>0</v>
      </c>
      <c r="M23" s="53">
        <f t="shared" si="5"/>
        <v>8.7788888888888899</v>
      </c>
      <c r="N23" s="39">
        <f t="shared" si="6"/>
        <v>10</v>
      </c>
      <c r="O23" s="36">
        <f>SaisieNote!S27</f>
        <v>10.5</v>
      </c>
      <c r="P23" s="37">
        <f t="shared" si="7"/>
        <v>3</v>
      </c>
      <c r="Q23" s="36">
        <f>SaisieNote!U27</f>
        <v>2</v>
      </c>
      <c r="R23" s="37">
        <f t="shared" si="8"/>
        <v>0</v>
      </c>
      <c r="S23" s="36">
        <f>SaisieNote!W27</f>
        <v>10</v>
      </c>
      <c r="T23" s="37">
        <f t="shared" si="9"/>
        <v>3</v>
      </c>
      <c r="U23" s="53">
        <f t="shared" si="10"/>
        <v>7.5</v>
      </c>
      <c r="V23" s="39">
        <f t="shared" si="11"/>
        <v>6</v>
      </c>
      <c r="W23" s="36">
        <f>SaisieNote!Y27</f>
        <v>2</v>
      </c>
      <c r="X23" s="37">
        <f t="shared" si="12"/>
        <v>0</v>
      </c>
      <c r="Y23" s="36">
        <f>SaisieNote!AA27</f>
        <v>10</v>
      </c>
      <c r="Z23" s="37">
        <f t="shared" si="13"/>
        <v>2</v>
      </c>
      <c r="AA23" s="36">
        <f>SaisieNote!AC27</f>
        <v>12.5</v>
      </c>
      <c r="AB23" s="37">
        <f t="shared" si="14"/>
        <v>2</v>
      </c>
      <c r="AC23" s="53">
        <f t="shared" si="15"/>
        <v>8.1666666666666661</v>
      </c>
      <c r="AD23" s="39">
        <f t="shared" si="16"/>
        <v>4</v>
      </c>
      <c r="AE23" s="54">
        <f t="shared" si="17"/>
        <v>8.2165432098765443</v>
      </c>
      <c r="AF23" s="60">
        <f t="shared" si="18"/>
        <v>20</v>
      </c>
      <c r="AG23" s="73" t="str">
        <f t="shared" si="19"/>
        <v>Rattrapage</v>
      </c>
      <c r="AH23" s="52">
        <f>SaisieNote!AG27</f>
        <v>11</v>
      </c>
      <c r="AI23" s="37">
        <f t="shared" si="20"/>
        <v>5</v>
      </c>
      <c r="AJ23" s="19">
        <f>SaisieNote!AJ27</f>
        <v>12</v>
      </c>
      <c r="AK23" s="37">
        <f t="shared" si="21"/>
        <v>5</v>
      </c>
      <c r="AL23" s="19">
        <f>SaisieNote!AM27</f>
        <v>13.17</v>
      </c>
      <c r="AM23" s="75">
        <f t="shared" si="22"/>
        <v>5</v>
      </c>
      <c r="AN23" s="53">
        <f t="shared" si="23"/>
        <v>12.056666666666667</v>
      </c>
      <c r="AO23" s="76">
        <f t="shared" si="24"/>
        <v>15</v>
      </c>
      <c r="AP23" s="167">
        <f>SaisieNote!AO27</f>
        <v>4.5</v>
      </c>
      <c r="AQ23" s="262">
        <f t="shared" si="25"/>
        <v>0</v>
      </c>
      <c r="AR23" s="167">
        <f>SaisieNote!AQ27</f>
        <v>7</v>
      </c>
      <c r="AS23" s="262">
        <f t="shared" si="26"/>
        <v>0</v>
      </c>
      <c r="AT23" s="167">
        <f>SaisieNote!AS27</f>
        <v>10</v>
      </c>
      <c r="AU23" s="75">
        <f t="shared" si="27"/>
        <v>3</v>
      </c>
      <c r="AV23" s="53">
        <f t="shared" si="28"/>
        <v>7.166666666666667</v>
      </c>
      <c r="AW23" s="76">
        <f t="shared" si="29"/>
        <v>3</v>
      </c>
      <c r="AX23" s="19">
        <f>SaisieNote!AU27</f>
        <v>7.5</v>
      </c>
      <c r="AY23" s="75">
        <f t="shared" si="30"/>
        <v>0</v>
      </c>
      <c r="AZ23" s="19">
        <f>SaisieNote!AW27</f>
        <v>14</v>
      </c>
      <c r="BA23" s="75">
        <f t="shared" si="31"/>
        <v>2</v>
      </c>
      <c r="BB23" s="19">
        <f>SaisieNote!AY27</f>
        <v>10.5</v>
      </c>
      <c r="BC23" s="75">
        <f t="shared" si="32"/>
        <v>2</v>
      </c>
      <c r="BD23" s="53">
        <f t="shared" si="33"/>
        <v>10.666666666666666</v>
      </c>
      <c r="BE23" s="76">
        <f t="shared" si="34"/>
        <v>6</v>
      </c>
      <c r="BF23" s="54">
        <f t="shared" si="35"/>
        <v>10.117777777777778</v>
      </c>
      <c r="BG23" s="55">
        <f t="shared" si="36"/>
        <v>30</v>
      </c>
      <c r="BH23" s="56">
        <f t="shared" si="37"/>
        <v>9.1671604938271614</v>
      </c>
      <c r="BI23" s="55">
        <f t="shared" si="38"/>
        <v>50</v>
      </c>
      <c r="BJ23" s="55">
        <f t="shared" si="39"/>
        <v>50</v>
      </c>
      <c r="BK23" s="73" t="str">
        <f t="shared" si="40"/>
        <v>Rattrapage</v>
      </c>
    </row>
    <row r="24" spans="1:63" ht="20.25" customHeight="1">
      <c r="A24" s="250">
        <v>13</v>
      </c>
      <c r="B24" s="234" t="s">
        <v>590</v>
      </c>
      <c r="C24" s="234" t="s">
        <v>591</v>
      </c>
      <c r="D24" s="234" t="s">
        <v>592</v>
      </c>
      <c r="E24" s="234" t="s">
        <v>593</v>
      </c>
      <c r="F24" s="234" t="s">
        <v>60</v>
      </c>
      <c r="G24" s="134">
        <f>SaisieNote!K28</f>
        <v>8.8333333333333339</v>
      </c>
      <c r="H24" s="37">
        <f t="shared" si="2"/>
        <v>0</v>
      </c>
      <c r="I24" s="36">
        <f>SaisieNote!N28</f>
        <v>7</v>
      </c>
      <c r="J24" s="37">
        <f t="shared" si="3"/>
        <v>0</v>
      </c>
      <c r="K24" s="36">
        <f>SaisieNote!Q28</f>
        <v>7.333333333333333</v>
      </c>
      <c r="L24" s="37">
        <f t="shared" si="4"/>
        <v>0</v>
      </c>
      <c r="M24" s="53">
        <f t="shared" si="5"/>
        <v>7.7222222222222223</v>
      </c>
      <c r="N24" s="39">
        <f t="shared" si="6"/>
        <v>0</v>
      </c>
      <c r="O24" s="36">
        <f>SaisieNote!S28</f>
        <v>11.5</v>
      </c>
      <c r="P24" s="37">
        <f t="shared" si="7"/>
        <v>3</v>
      </c>
      <c r="Q24" s="36">
        <f>SaisieNote!U28</f>
        <v>11</v>
      </c>
      <c r="R24" s="37">
        <f t="shared" si="8"/>
        <v>3</v>
      </c>
      <c r="S24" s="36">
        <f>SaisieNote!W28</f>
        <v>8.5</v>
      </c>
      <c r="T24" s="37">
        <f t="shared" si="9"/>
        <v>0</v>
      </c>
      <c r="U24" s="53">
        <f t="shared" si="10"/>
        <v>10.333333333333334</v>
      </c>
      <c r="V24" s="39">
        <f t="shared" si="11"/>
        <v>9</v>
      </c>
      <c r="W24" s="36">
        <f>SaisieNote!Y28</f>
        <v>8.5</v>
      </c>
      <c r="X24" s="37">
        <f t="shared" si="12"/>
        <v>0</v>
      </c>
      <c r="Y24" s="36">
        <f>SaisieNote!AA28</f>
        <v>6.5</v>
      </c>
      <c r="Z24" s="37">
        <f t="shared" si="13"/>
        <v>0</v>
      </c>
      <c r="AA24" s="36">
        <f>SaisieNote!AC28</f>
        <v>6</v>
      </c>
      <c r="AB24" s="37">
        <f t="shared" si="14"/>
        <v>0</v>
      </c>
      <c r="AC24" s="53">
        <f t="shared" si="15"/>
        <v>7</v>
      </c>
      <c r="AD24" s="39">
        <f t="shared" si="16"/>
        <v>0</v>
      </c>
      <c r="AE24" s="54">
        <f t="shared" si="17"/>
        <v>8.4320987654320998</v>
      </c>
      <c r="AF24" s="60">
        <f t="shared" si="18"/>
        <v>9</v>
      </c>
      <c r="AG24" s="73" t="str">
        <f t="shared" si="19"/>
        <v>Rattrapage</v>
      </c>
      <c r="AH24" s="52">
        <f>SaisieNote!AG28</f>
        <v>9.3333333333333339</v>
      </c>
      <c r="AI24" s="37">
        <f t="shared" si="20"/>
        <v>0</v>
      </c>
      <c r="AJ24" s="19">
        <f>SaisieNote!AJ28</f>
        <v>8.6666666666666661</v>
      </c>
      <c r="AK24" s="37">
        <f t="shared" si="21"/>
        <v>0</v>
      </c>
      <c r="AL24" s="19">
        <f>SaisieNote!AM28</f>
        <v>12</v>
      </c>
      <c r="AM24" s="75">
        <f t="shared" si="22"/>
        <v>5</v>
      </c>
      <c r="AN24" s="53">
        <f t="shared" si="23"/>
        <v>10</v>
      </c>
      <c r="AO24" s="76">
        <f t="shared" si="24"/>
        <v>15</v>
      </c>
      <c r="AP24" s="167">
        <f>SaisieNote!AO28</f>
        <v>8.5</v>
      </c>
      <c r="AQ24" s="262">
        <f t="shared" si="25"/>
        <v>0</v>
      </c>
      <c r="AR24" s="167">
        <f>SaisieNote!AQ28</f>
        <v>10</v>
      </c>
      <c r="AS24" s="262">
        <f t="shared" si="26"/>
        <v>3</v>
      </c>
      <c r="AT24" s="167">
        <f>SaisieNote!AS28</f>
        <v>8.5</v>
      </c>
      <c r="AU24" s="75">
        <f t="shared" si="27"/>
        <v>0</v>
      </c>
      <c r="AV24" s="53">
        <f t="shared" si="28"/>
        <v>9</v>
      </c>
      <c r="AW24" s="76">
        <f t="shared" si="29"/>
        <v>3</v>
      </c>
      <c r="AX24" s="19">
        <f>SaisieNote!AU28</f>
        <v>13.5</v>
      </c>
      <c r="AY24" s="75">
        <f t="shared" si="30"/>
        <v>2</v>
      </c>
      <c r="AZ24" s="19">
        <f>SaisieNote!AW28</f>
        <v>10</v>
      </c>
      <c r="BA24" s="75">
        <f t="shared" si="31"/>
        <v>2</v>
      </c>
      <c r="BB24" s="19">
        <f>SaisieNote!AY28</f>
        <v>11</v>
      </c>
      <c r="BC24" s="75">
        <f t="shared" si="32"/>
        <v>2</v>
      </c>
      <c r="BD24" s="53">
        <f t="shared" si="33"/>
        <v>11.5</v>
      </c>
      <c r="BE24" s="76">
        <f t="shared" si="34"/>
        <v>6</v>
      </c>
      <c r="BF24" s="54">
        <f t="shared" si="35"/>
        <v>10</v>
      </c>
      <c r="BG24" s="55">
        <f t="shared" si="36"/>
        <v>30</v>
      </c>
      <c r="BH24" s="56">
        <f t="shared" si="37"/>
        <v>9.2160493827160508</v>
      </c>
      <c r="BI24" s="55">
        <f t="shared" si="38"/>
        <v>39</v>
      </c>
      <c r="BJ24" s="55">
        <f t="shared" si="39"/>
        <v>39</v>
      </c>
      <c r="BK24" s="73" t="str">
        <f t="shared" si="40"/>
        <v>Rattrapage</v>
      </c>
    </row>
    <row r="25" spans="1:63" ht="20.25" customHeight="1">
      <c r="A25" s="250">
        <v>14</v>
      </c>
      <c r="B25" s="234" t="s">
        <v>594</v>
      </c>
      <c r="C25" s="234" t="s">
        <v>595</v>
      </c>
      <c r="D25" s="234" t="s">
        <v>596</v>
      </c>
      <c r="E25" s="234" t="s">
        <v>597</v>
      </c>
      <c r="F25" s="234" t="s">
        <v>244</v>
      </c>
      <c r="G25" s="134">
        <f>SaisieNote!K29</f>
        <v>11.833333333333334</v>
      </c>
      <c r="H25" s="37">
        <f t="shared" si="2"/>
        <v>5</v>
      </c>
      <c r="I25" s="36">
        <f>SaisieNote!N29</f>
        <v>14</v>
      </c>
      <c r="J25" s="37">
        <f t="shared" si="3"/>
        <v>5</v>
      </c>
      <c r="K25" s="36">
        <f>SaisieNote!Q29</f>
        <v>5.5</v>
      </c>
      <c r="L25" s="37">
        <f t="shared" si="4"/>
        <v>0</v>
      </c>
      <c r="M25" s="53">
        <f t="shared" si="5"/>
        <v>10.444444444444445</v>
      </c>
      <c r="N25" s="39">
        <f t="shared" si="6"/>
        <v>15</v>
      </c>
      <c r="O25" s="36">
        <f>SaisieNote!S29</f>
        <v>11</v>
      </c>
      <c r="P25" s="37">
        <f t="shared" si="7"/>
        <v>3</v>
      </c>
      <c r="Q25" s="36">
        <f>SaisieNote!U29</f>
        <v>11.5</v>
      </c>
      <c r="R25" s="37">
        <f t="shared" si="8"/>
        <v>3</v>
      </c>
      <c r="S25" s="36">
        <f>SaisieNote!W29</f>
        <v>9</v>
      </c>
      <c r="T25" s="37">
        <f t="shared" si="9"/>
        <v>0</v>
      </c>
      <c r="U25" s="53">
        <f t="shared" si="10"/>
        <v>10.5</v>
      </c>
      <c r="V25" s="39">
        <f t="shared" si="11"/>
        <v>9</v>
      </c>
      <c r="W25" s="36">
        <f>SaisieNote!Y29</f>
        <v>2</v>
      </c>
      <c r="X25" s="37">
        <f t="shared" si="12"/>
        <v>0</v>
      </c>
      <c r="Y25" s="36">
        <f>SaisieNote!AA29</f>
        <v>9.5</v>
      </c>
      <c r="Z25" s="37">
        <f t="shared" si="13"/>
        <v>0</v>
      </c>
      <c r="AA25" s="36">
        <f>SaisieNote!AC29</f>
        <v>7.5</v>
      </c>
      <c r="AB25" s="37">
        <f t="shared" si="14"/>
        <v>0</v>
      </c>
      <c r="AC25" s="53">
        <f t="shared" si="15"/>
        <v>6.333333333333333</v>
      </c>
      <c r="AD25" s="39">
        <f t="shared" si="16"/>
        <v>0</v>
      </c>
      <c r="AE25" s="54">
        <f t="shared" si="17"/>
        <v>9.5493827160493847</v>
      </c>
      <c r="AF25" s="60">
        <f t="shared" si="18"/>
        <v>24</v>
      </c>
      <c r="AG25" s="73" t="str">
        <f t="shared" si="19"/>
        <v>Rattrapage</v>
      </c>
      <c r="AH25" s="52">
        <f>SaisieNote!AG29</f>
        <v>10.833333333333334</v>
      </c>
      <c r="AI25" s="37">
        <f t="shared" si="20"/>
        <v>5</v>
      </c>
      <c r="AJ25" s="19">
        <f>SaisieNote!AJ29</f>
        <v>8.6666666666666661</v>
      </c>
      <c r="AK25" s="37">
        <f t="shared" si="21"/>
        <v>0</v>
      </c>
      <c r="AL25" s="19">
        <f>SaisieNote!AM29</f>
        <v>10</v>
      </c>
      <c r="AM25" s="75">
        <f t="shared" si="22"/>
        <v>5</v>
      </c>
      <c r="AN25" s="53">
        <f t="shared" si="23"/>
        <v>9.8333333333333339</v>
      </c>
      <c r="AO25" s="76">
        <f t="shared" si="24"/>
        <v>10</v>
      </c>
      <c r="AP25" s="167">
        <f>SaisieNote!AO29</f>
        <v>4.5</v>
      </c>
      <c r="AQ25" s="262">
        <f t="shared" si="25"/>
        <v>0</v>
      </c>
      <c r="AR25" s="167">
        <f>SaisieNote!AQ29</f>
        <v>6</v>
      </c>
      <c r="AS25" s="262">
        <f t="shared" si="26"/>
        <v>0</v>
      </c>
      <c r="AT25" s="167">
        <f>SaisieNote!AS29</f>
        <v>13.5</v>
      </c>
      <c r="AU25" s="75">
        <f t="shared" si="27"/>
        <v>3</v>
      </c>
      <c r="AV25" s="53">
        <f t="shared" si="28"/>
        <v>8</v>
      </c>
      <c r="AW25" s="76">
        <f t="shared" si="29"/>
        <v>3</v>
      </c>
      <c r="AX25" s="19">
        <f>SaisieNote!AU29</f>
        <v>10</v>
      </c>
      <c r="AY25" s="75">
        <f t="shared" si="30"/>
        <v>2</v>
      </c>
      <c r="AZ25" s="19">
        <f>SaisieNote!AW29</f>
        <v>12.5</v>
      </c>
      <c r="BA25" s="75">
        <f t="shared" si="31"/>
        <v>2</v>
      </c>
      <c r="BB25" s="19">
        <f>SaisieNote!AY29</f>
        <v>15</v>
      </c>
      <c r="BC25" s="75">
        <f t="shared" si="32"/>
        <v>2</v>
      </c>
      <c r="BD25" s="53">
        <f t="shared" si="33"/>
        <v>12.5</v>
      </c>
      <c r="BE25" s="76">
        <f t="shared" si="34"/>
        <v>6</v>
      </c>
      <c r="BF25" s="54">
        <f t="shared" si="35"/>
        <v>9.8148148148148149</v>
      </c>
      <c r="BG25" s="55">
        <f t="shared" si="36"/>
        <v>19</v>
      </c>
      <c r="BH25" s="56">
        <f t="shared" si="37"/>
        <v>9.6820987654320998</v>
      </c>
      <c r="BI25" s="55">
        <f t="shared" si="38"/>
        <v>43</v>
      </c>
      <c r="BJ25" s="55">
        <f t="shared" si="39"/>
        <v>43</v>
      </c>
      <c r="BK25" s="73" t="str">
        <f t="shared" si="40"/>
        <v>Rattrapage</v>
      </c>
    </row>
    <row r="26" spans="1:63" ht="20.25" customHeight="1">
      <c r="A26" s="250">
        <v>15</v>
      </c>
      <c r="B26" s="234" t="s">
        <v>598</v>
      </c>
      <c r="C26" s="234" t="s">
        <v>599</v>
      </c>
      <c r="D26" s="234" t="s">
        <v>600</v>
      </c>
      <c r="E26" s="234" t="s">
        <v>601</v>
      </c>
      <c r="F26" s="234" t="s">
        <v>602</v>
      </c>
      <c r="G26" s="134">
        <f>SaisieNote!K30</f>
        <v>12.333333333333334</v>
      </c>
      <c r="H26" s="37">
        <f t="shared" si="2"/>
        <v>5</v>
      </c>
      <c r="I26" s="36">
        <f>SaisieNote!N30</f>
        <v>13.833333333333334</v>
      </c>
      <c r="J26" s="37">
        <f t="shared" si="3"/>
        <v>5</v>
      </c>
      <c r="K26" s="36">
        <f>SaisieNote!Q30</f>
        <v>11.833333333333334</v>
      </c>
      <c r="L26" s="37">
        <f t="shared" si="4"/>
        <v>5</v>
      </c>
      <c r="M26" s="53">
        <f t="shared" si="5"/>
        <v>12.666666666666666</v>
      </c>
      <c r="N26" s="39">
        <f t="shared" si="6"/>
        <v>15</v>
      </c>
      <c r="O26" s="36">
        <f>SaisieNote!S30</f>
        <v>10</v>
      </c>
      <c r="P26" s="37">
        <f t="shared" si="7"/>
        <v>3</v>
      </c>
      <c r="Q26" s="36">
        <f>SaisieNote!U30</f>
        <v>10.5</v>
      </c>
      <c r="R26" s="37">
        <f t="shared" si="8"/>
        <v>3</v>
      </c>
      <c r="S26" s="36">
        <f>SaisieNote!W30</f>
        <v>13</v>
      </c>
      <c r="T26" s="37">
        <f t="shared" si="9"/>
        <v>3</v>
      </c>
      <c r="U26" s="53">
        <f t="shared" si="10"/>
        <v>11.166666666666666</v>
      </c>
      <c r="V26" s="39">
        <f t="shared" si="11"/>
        <v>9</v>
      </c>
      <c r="W26" s="36">
        <f>SaisieNote!Y30</f>
        <v>10.5</v>
      </c>
      <c r="X26" s="37">
        <f t="shared" si="12"/>
        <v>2</v>
      </c>
      <c r="Y26" s="36">
        <f>SaisieNote!AA30</f>
        <v>17.5</v>
      </c>
      <c r="Z26" s="37">
        <f t="shared" si="13"/>
        <v>2</v>
      </c>
      <c r="AA26" s="36">
        <f>SaisieNote!AC30</f>
        <v>6</v>
      </c>
      <c r="AB26" s="37">
        <f t="shared" si="14"/>
        <v>0</v>
      </c>
      <c r="AC26" s="53">
        <f t="shared" si="15"/>
        <v>11.333333333333334</v>
      </c>
      <c r="AD26" s="39">
        <f t="shared" si="16"/>
        <v>6</v>
      </c>
      <c r="AE26" s="54">
        <f t="shared" si="17"/>
        <v>11.87037037037037</v>
      </c>
      <c r="AF26" s="60">
        <f t="shared" si="18"/>
        <v>30</v>
      </c>
      <c r="AG26" s="73" t="str">
        <f t="shared" si="19"/>
        <v>Admis(e)</v>
      </c>
      <c r="AH26" s="52">
        <f>SaisieNote!AG30</f>
        <v>11.833333333333334</v>
      </c>
      <c r="AI26" s="37">
        <f t="shared" si="20"/>
        <v>5</v>
      </c>
      <c r="AJ26" s="19">
        <f>SaisieNote!AJ30</f>
        <v>14.666666666666666</v>
      </c>
      <c r="AK26" s="37">
        <f t="shared" si="21"/>
        <v>5</v>
      </c>
      <c r="AL26" s="19">
        <f>SaisieNote!AM30</f>
        <v>14.666666666666666</v>
      </c>
      <c r="AM26" s="75">
        <f t="shared" si="22"/>
        <v>5</v>
      </c>
      <c r="AN26" s="53">
        <f t="shared" si="23"/>
        <v>13.722222222222221</v>
      </c>
      <c r="AO26" s="76">
        <f t="shared" si="24"/>
        <v>15</v>
      </c>
      <c r="AP26" s="167">
        <f>SaisieNote!AO30</f>
        <v>6.5</v>
      </c>
      <c r="AQ26" s="262">
        <f t="shared" si="25"/>
        <v>0</v>
      </c>
      <c r="AR26" s="167">
        <f>SaisieNote!AQ30</f>
        <v>8.5</v>
      </c>
      <c r="AS26" s="262">
        <f t="shared" si="26"/>
        <v>0</v>
      </c>
      <c r="AT26" s="167">
        <f>SaisieNote!AS30</f>
        <v>10</v>
      </c>
      <c r="AU26" s="75">
        <f t="shared" si="27"/>
        <v>3</v>
      </c>
      <c r="AV26" s="53">
        <f t="shared" si="28"/>
        <v>8.3333333333333339</v>
      </c>
      <c r="AW26" s="76">
        <f t="shared" si="29"/>
        <v>3</v>
      </c>
      <c r="AX26" s="19">
        <f>SaisieNote!AU30</f>
        <v>14</v>
      </c>
      <c r="AY26" s="75">
        <f t="shared" si="30"/>
        <v>2</v>
      </c>
      <c r="AZ26" s="19">
        <f>SaisieNote!AW30</f>
        <v>10</v>
      </c>
      <c r="BA26" s="75">
        <f t="shared" si="31"/>
        <v>2</v>
      </c>
      <c r="BB26" s="19">
        <f>SaisieNote!AY30</f>
        <v>13</v>
      </c>
      <c r="BC26" s="75">
        <f t="shared" si="32"/>
        <v>2</v>
      </c>
      <c r="BD26" s="53">
        <f t="shared" si="33"/>
        <v>12.333333333333334</v>
      </c>
      <c r="BE26" s="76">
        <f t="shared" si="34"/>
        <v>6</v>
      </c>
      <c r="BF26" s="54">
        <f t="shared" si="35"/>
        <v>11.617283950617283</v>
      </c>
      <c r="BG26" s="55">
        <f t="shared" si="36"/>
        <v>30</v>
      </c>
      <c r="BH26" s="56">
        <f t="shared" si="37"/>
        <v>11.743827160493826</v>
      </c>
      <c r="BI26" s="55">
        <f t="shared" si="38"/>
        <v>60</v>
      </c>
      <c r="BJ26" s="55">
        <f t="shared" si="39"/>
        <v>180</v>
      </c>
      <c r="BK26" s="73" t="str">
        <f t="shared" si="40"/>
        <v>Admis(e)</v>
      </c>
    </row>
    <row r="27" spans="1:63" ht="20.25" customHeight="1">
      <c r="A27" s="250">
        <v>16</v>
      </c>
      <c r="B27" s="234" t="s">
        <v>603</v>
      </c>
      <c r="C27" s="234" t="s">
        <v>604</v>
      </c>
      <c r="D27" s="234" t="s">
        <v>277</v>
      </c>
      <c r="E27" s="234" t="s">
        <v>605</v>
      </c>
      <c r="F27" s="234" t="s">
        <v>561</v>
      </c>
      <c r="G27" s="134">
        <f>SaisieNote!K31</f>
        <v>11.666666666666666</v>
      </c>
      <c r="H27" s="37">
        <f t="shared" si="2"/>
        <v>5</v>
      </c>
      <c r="I27" s="36">
        <f>SaisieNote!N31</f>
        <v>10.666666666666666</v>
      </c>
      <c r="J27" s="37">
        <f t="shared" si="3"/>
        <v>5</v>
      </c>
      <c r="K27" s="36">
        <f>SaisieNote!Q31</f>
        <v>14.333333333333334</v>
      </c>
      <c r="L27" s="37">
        <f t="shared" si="4"/>
        <v>5</v>
      </c>
      <c r="M27" s="53">
        <f t="shared" si="5"/>
        <v>12.222222222222221</v>
      </c>
      <c r="N27" s="39">
        <f t="shared" si="6"/>
        <v>15</v>
      </c>
      <c r="O27" s="36">
        <f>SaisieNote!S31</f>
        <v>6</v>
      </c>
      <c r="P27" s="37">
        <f t="shared" si="7"/>
        <v>0</v>
      </c>
      <c r="Q27" s="36">
        <f>SaisieNote!U31</f>
        <v>12.5</v>
      </c>
      <c r="R27" s="37">
        <f t="shared" si="8"/>
        <v>3</v>
      </c>
      <c r="S27" s="36">
        <f>SaisieNote!W31</f>
        <v>6.5</v>
      </c>
      <c r="T27" s="37">
        <f t="shared" si="9"/>
        <v>0</v>
      </c>
      <c r="U27" s="53">
        <f t="shared" si="10"/>
        <v>8.3333333333333339</v>
      </c>
      <c r="V27" s="39">
        <f t="shared" si="11"/>
        <v>3</v>
      </c>
      <c r="W27" s="36">
        <f>SaisieNote!Y31</f>
        <v>3</v>
      </c>
      <c r="X27" s="37">
        <f t="shared" si="12"/>
        <v>0</v>
      </c>
      <c r="Y27" s="36">
        <f>SaisieNote!AA31</f>
        <v>5.5</v>
      </c>
      <c r="Z27" s="37">
        <f t="shared" si="13"/>
        <v>0</v>
      </c>
      <c r="AA27" s="36">
        <f>SaisieNote!AC31</f>
        <v>11</v>
      </c>
      <c r="AB27" s="37">
        <f t="shared" si="14"/>
        <v>2</v>
      </c>
      <c r="AC27" s="53">
        <f t="shared" si="15"/>
        <v>6.5</v>
      </c>
      <c r="AD27" s="39">
        <f t="shared" si="16"/>
        <v>2</v>
      </c>
      <c r="AE27" s="54">
        <f t="shared" si="17"/>
        <v>9.6543209876543195</v>
      </c>
      <c r="AF27" s="60">
        <f t="shared" si="18"/>
        <v>20</v>
      </c>
      <c r="AG27" s="73" t="str">
        <f t="shared" si="19"/>
        <v>Rattrapage</v>
      </c>
      <c r="AH27" s="52">
        <f>SaisieNote!AG31</f>
        <v>12.333333333333334</v>
      </c>
      <c r="AI27" s="37">
        <f t="shared" si="20"/>
        <v>5</v>
      </c>
      <c r="AJ27" s="19">
        <f>SaisieNote!AJ31</f>
        <v>8.1666666666666661</v>
      </c>
      <c r="AK27" s="37">
        <f t="shared" si="21"/>
        <v>0</v>
      </c>
      <c r="AL27" s="19">
        <f>SaisieNote!AM31</f>
        <v>12.666666666666666</v>
      </c>
      <c r="AM27" s="75">
        <f t="shared" si="22"/>
        <v>5</v>
      </c>
      <c r="AN27" s="53">
        <f t="shared" si="23"/>
        <v>11.055555555555555</v>
      </c>
      <c r="AO27" s="76">
        <f t="shared" si="24"/>
        <v>15</v>
      </c>
      <c r="AP27" s="167">
        <f>SaisieNote!AO31</f>
        <v>10</v>
      </c>
      <c r="AQ27" s="262">
        <f t="shared" si="25"/>
        <v>3</v>
      </c>
      <c r="AR27" s="167">
        <f>SaisieNote!AQ31</f>
        <v>6.5</v>
      </c>
      <c r="AS27" s="262">
        <f t="shared" si="26"/>
        <v>0</v>
      </c>
      <c r="AT27" s="167">
        <f>SaisieNote!AS31</f>
        <v>7</v>
      </c>
      <c r="AU27" s="75">
        <f t="shared" si="27"/>
        <v>0</v>
      </c>
      <c r="AV27" s="53">
        <f t="shared" si="28"/>
        <v>7.833333333333333</v>
      </c>
      <c r="AW27" s="76">
        <f t="shared" si="29"/>
        <v>3</v>
      </c>
      <c r="AX27" s="19">
        <f>SaisieNote!AU31</f>
        <v>14</v>
      </c>
      <c r="AY27" s="75">
        <f t="shared" si="30"/>
        <v>2</v>
      </c>
      <c r="AZ27" s="19">
        <f>SaisieNote!AW31</f>
        <v>12</v>
      </c>
      <c r="BA27" s="75">
        <f t="shared" si="31"/>
        <v>2</v>
      </c>
      <c r="BB27" s="19">
        <f>SaisieNote!AY31</f>
        <v>2.5</v>
      </c>
      <c r="BC27" s="75">
        <f t="shared" si="32"/>
        <v>0</v>
      </c>
      <c r="BD27" s="53">
        <f t="shared" si="33"/>
        <v>9.5</v>
      </c>
      <c r="BE27" s="76">
        <f t="shared" si="34"/>
        <v>4</v>
      </c>
      <c r="BF27" s="54">
        <f t="shared" si="35"/>
        <v>9.6358024691358004</v>
      </c>
      <c r="BG27" s="55">
        <f t="shared" si="36"/>
        <v>22</v>
      </c>
      <c r="BH27" s="56">
        <f t="shared" si="37"/>
        <v>9.6450617283950599</v>
      </c>
      <c r="BI27" s="55">
        <f t="shared" si="38"/>
        <v>42</v>
      </c>
      <c r="BJ27" s="55">
        <f t="shared" si="39"/>
        <v>42</v>
      </c>
      <c r="BK27" s="73" t="str">
        <f t="shared" si="40"/>
        <v>Rattrapage</v>
      </c>
    </row>
    <row r="28" spans="1:63" ht="20.25" customHeight="1">
      <c r="A28" s="250">
        <v>17</v>
      </c>
      <c r="B28" s="234" t="s">
        <v>606</v>
      </c>
      <c r="C28" s="234" t="s">
        <v>607</v>
      </c>
      <c r="D28" s="234" t="s">
        <v>277</v>
      </c>
      <c r="E28" s="234" t="s">
        <v>608</v>
      </c>
      <c r="F28" s="234" t="s">
        <v>5</v>
      </c>
      <c r="G28" s="134">
        <f>SaisieNote!K32</f>
        <v>9.8333333333333339</v>
      </c>
      <c r="H28" s="37">
        <f t="shared" si="2"/>
        <v>0</v>
      </c>
      <c r="I28" s="36">
        <f>SaisieNote!N32</f>
        <v>9.1666666666666661</v>
      </c>
      <c r="J28" s="37">
        <f t="shared" si="3"/>
        <v>0</v>
      </c>
      <c r="K28" s="36">
        <f>SaisieNote!Q32</f>
        <v>4</v>
      </c>
      <c r="L28" s="37">
        <f t="shared" si="4"/>
        <v>0</v>
      </c>
      <c r="M28" s="53">
        <f t="shared" si="5"/>
        <v>7.666666666666667</v>
      </c>
      <c r="N28" s="39">
        <f t="shared" si="6"/>
        <v>0</v>
      </c>
      <c r="O28" s="36">
        <f>SaisieNote!S32</f>
        <v>8</v>
      </c>
      <c r="P28" s="37">
        <f t="shared" si="7"/>
        <v>0</v>
      </c>
      <c r="Q28" s="36">
        <f>SaisieNote!U32</f>
        <v>5</v>
      </c>
      <c r="R28" s="37">
        <f t="shared" si="8"/>
        <v>0</v>
      </c>
      <c r="S28" s="36">
        <f>SaisieNote!W32</f>
        <v>10</v>
      </c>
      <c r="T28" s="37">
        <f t="shared" si="9"/>
        <v>3</v>
      </c>
      <c r="U28" s="53">
        <f t="shared" si="10"/>
        <v>7.666666666666667</v>
      </c>
      <c r="V28" s="39">
        <f t="shared" si="11"/>
        <v>3</v>
      </c>
      <c r="W28" s="36">
        <f>SaisieNote!Y32</f>
        <v>1</v>
      </c>
      <c r="X28" s="37">
        <f t="shared" si="12"/>
        <v>0</v>
      </c>
      <c r="Y28" s="36">
        <f>SaisieNote!AA32</f>
        <v>7</v>
      </c>
      <c r="Z28" s="37">
        <f t="shared" si="13"/>
        <v>0</v>
      </c>
      <c r="AA28" s="36">
        <f>SaisieNote!AC32</f>
        <v>4</v>
      </c>
      <c r="AB28" s="37">
        <f t="shared" si="14"/>
        <v>0</v>
      </c>
      <c r="AC28" s="53">
        <f t="shared" si="15"/>
        <v>4</v>
      </c>
      <c r="AD28" s="39">
        <f t="shared" si="16"/>
        <v>0</v>
      </c>
      <c r="AE28" s="54">
        <f t="shared" si="17"/>
        <v>6.8518518518518521</v>
      </c>
      <c r="AF28" s="60">
        <f t="shared" si="18"/>
        <v>3</v>
      </c>
      <c r="AG28" s="73" t="str">
        <f t="shared" si="19"/>
        <v>Rattrapage</v>
      </c>
      <c r="AH28" s="52">
        <f>SaisieNote!AG32</f>
        <v>9.3333333333333339</v>
      </c>
      <c r="AI28" s="37">
        <f t="shared" si="20"/>
        <v>0</v>
      </c>
      <c r="AJ28" s="19">
        <f>SaisieNote!AJ32</f>
        <v>5.833333333333333</v>
      </c>
      <c r="AK28" s="37">
        <f t="shared" si="21"/>
        <v>0</v>
      </c>
      <c r="AL28" s="19">
        <f>SaisieNote!AM32</f>
        <v>11</v>
      </c>
      <c r="AM28" s="75">
        <f t="shared" si="22"/>
        <v>5</v>
      </c>
      <c r="AN28" s="53">
        <f t="shared" si="23"/>
        <v>8.7222222222222232</v>
      </c>
      <c r="AO28" s="76">
        <f t="shared" si="24"/>
        <v>5</v>
      </c>
      <c r="AP28" s="167">
        <f>SaisieNote!AO32</f>
        <v>4.5</v>
      </c>
      <c r="AQ28" s="262">
        <f t="shared" si="25"/>
        <v>0</v>
      </c>
      <c r="AR28" s="167">
        <f>SaisieNote!AQ32</f>
        <v>7.5</v>
      </c>
      <c r="AS28" s="262">
        <f t="shared" si="26"/>
        <v>0</v>
      </c>
      <c r="AT28" s="167">
        <f>SaisieNote!AS32</f>
        <v>6</v>
      </c>
      <c r="AU28" s="75">
        <f t="shared" si="27"/>
        <v>0</v>
      </c>
      <c r="AV28" s="53">
        <f t="shared" si="28"/>
        <v>6</v>
      </c>
      <c r="AW28" s="76">
        <f t="shared" si="29"/>
        <v>0</v>
      </c>
      <c r="AX28" s="19">
        <f>SaisieNote!AU32</f>
        <v>10</v>
      </c>
      <c r="AY28" s="75">
        <f t="shared" si="30"/>
        <v>2</v>
      </c>
      <c r="AZ28" s="19">
        <f>SaisieNote!AW32</f>
        <v>3</v>
      </c>
      <c r="BA28" s="75">
        <f t="shared" si="31"/>
        <v>0</v>
      </c>
      <c r="BB28" s="19">
        <f>SaisieNote!AY32</f>
        <v>2</v>
      </c>
      <c r="BC28" s="75">
        <f t="shared" si="32"/>
        <v>0</v>
      </c>
      <c r="BD28" s="53">
        <f t="shared" si="33"/>
        <v>5</v>
      </c>
      <c r="BE28" s="76">
        <f t="shared" si="34"/>
        <v>2</v>
      </c>
      <c r="BF28" s="54">
        <f t="shared" si="35"/>
        <v>6.9876543209876552</v>
      </c>
      <c r="BG28" s="55">
        <f t="shared" si="36"/>
        <v>7</v>
      </c>
      <c r="BH28" s="56">
        <f t="shared" si="37"/>
        <v>6.9197530864197532</v>
      </c>
      <c r="BI28" s="55">
        <f t="shared" si="38"/>
        <v>10</v>
      </c>
      <c r="BJ28" s="55">
        <f t="shared" si="39"/>
        <v>10</v>
      </c>
      <c r="BK28" s="73" t="str">
        <f t="shared" si="40"/>
        <v>Rattrapage</v>
      </c>
    </row>
    <row r="29" spans="1:63" ht="20.25" customHeight="1">
      <c r="A29" s="250">
        <v>18</v>
      </c>
      <c r="B29" s="234" t="s">
        <v>609</v>
      </c>
      <c r="C29" s="234" t="s">
        <v>610</v>
      </c>
      <c r="D29" s="234" t="s">
        <v>6</v>
      </c>
      <c r="E29" s="234" t="s">
        <v>611</v>
      </c>
      <c r="F29" s="234" t="s">
        <v>5</v>
      </c>
      <c r="G29" s="134">
        <f>SaisieNote!K33</f>
        <v>9.3333333333333339</v>
      </c>
      <c r="H29" s="37">
        <f t="shared" si="2"/>
        <v>0</v>
      </c>
      <c r="I29" s="36">
        <f>SaisieNote!N33</f>
        <v>7.833333333333333</v>
      </c>
      <c r="J29" s="37">
        <f t="shared" si="3"/>
        <v>0</v>
      </c>
      <c r="K29" s="36">
        <f>SaisieNote!Q33</f>
        <v>4.666666666666667</v>
      </c>
      <c r="L29" s="37">
        <f t="shared" si="4"/>
        <v>0</v>
      </c>
      <c r="M29" s="53">
        <f t="shared" si="5"/>
        <v>7.2777777777777786</v>
      </c>
      <c r="N29" s="39">
        <f t="shared" si="6"/>
        <v>0</v>
      </c>
      <c r="O29" s="36">
        <f>SaisieNote!S33</f>
        <v>3</v>
      </c>
      <c r="P29" s="37">
        <f t="shared" si="7"/>
        <v>0</v>
      </c>
      <c r="Q29" s="36">
        <f>SaisieNote!U33</f>
        <v>11</v>
      </c>
      <c r="R29" s="37">
        <f t="shared" si="8"/>
        <v>3</v>
      </c>
      <c r="S29" s="36">
        <f>SaisieNote!W33</f>
        <v>10</v>
      </c>
      <c r="T29" s="37">
        <f t="shared" si="9"/>
        <v>3</v>
      </c>
      <c r="U29" s="53">
        <f t="shared" si="10"/>
        <v>8</v>
      </c>
      <c r="V29" s="39">
        <f t="shared" si="11"/>
        <v>6</v>
      </c>
      <c r="W29" s="36">
        <f>SaisieNote!Y33</f>
        <v>6.5</v>
      </c>
      <c r="X29" s="37">
        <f t="shared" si="12"/>
        <v>0</v>
      </c>
      <c r="Y29" s="36">
        <f>SaisieNote!AA33</f>
        <v>1.5</v>
      </c>
      <c r="Z29" s="37">
        <f t="shared" si="13"/>
        <v>0</v>
      </c>
      <c r="AA29" s="36">
        <f>SaisieNote!AC33</f>
        <v>1.5</v>
      </c>
      <c r="AB29" s="37">
        <f t="shared" si="14"/>
        <v>0</v>
      </c>
      <c r="AC29" s="53">
        <f t="shared" si="15"/>
        <v>3.1666666666666665</v>
      </c>
      <c r="AD29" s="39">
        <f t="shared" si="16"/>
        <v>0</v>
      </c>
      <c r="AE29" s="54">
        <f t="shared" si="17"/>
        <v>6.6049382716049383</v>
      </c>
      <c r="AF29" s="60">
        <f t="shared" si="18"/>
        <v>6</v>
      </c>
      <c r="AG29" s="73" t="str">
        <f t="shared" si="19"/>
        <v>Rattrapage</v>
      </c>
      <c r="AH29" s="52">
        <f>SaisieNote!AG33</f>
        <v>11.333333333333334</v>
      </c>
      <c r="AI29" s="37">
        <f t="shared" si="20"/>
        <v>5</v>
      </c>
      <c r="AJ29" s="19">
        <f>SaisieNote!AJ33</f>
        <v>11.666666666666666</v>
      </c>
      <c r="AK29" s="37">
        <f t="shared" si="21"/>
        <v>5</v>
      </c>
      <c r="AL29" s="19">
        <f>SaisieNote!AM33</f>
        <v>7.833333333333333</v>
      </c>
      <c r="AM29" s="75">
        <f t="shared" si="22"/>
        <v>0</v>
      </c>
      <c r="AN29" s="53">
        <f t="shared" si="23"/>
        <v>10.277777777777777</v>
      </c>
      <c r="AO29" s="76">
        <f t="shared" si="24"/>
        <v>15</v>
      </c>
      <c r="AP29" s="167">
        <f>SaisieNote!AO33</f>
        <v>6</v>
      </c>
      <c r="AQ29" s="262">
        <f t="shared" si="25"/>
        <v>0</v>
      </c>
      <c r="AR29" s="167">
        <f>SaisieNote!AQ33</f>
        <v>2</v>
      </c>
      <c r="AS29" s="262">
        <f t="shared" si="26"/>
        <v>0</v>
      </c>
      <c r="AT29" s="167">
        <f>SaisieNote!AS33</f>
        <v>8</v>
      </c>
      <c r="AU29" s="75">
        <f t="shared" si="27"/>
        <v>0</v>
      </c>
      <c r="AV29" s="53">
        <f t="shared" si="28"/>
        <v>5.333333333333333</v>
      </c>
      <c r="AW29" s="76">
        <f t="shared" si="29"/>
        <v>0</v>
      </c>
      <c r="AX29" s="19">
        <f>SaisieNote!AU33</f>
        <v>11</v>
      </c>
      <c r="AY29" s="75">
        <f t="shared" si="30"/>
        <v>2</v>
      </c>
      <c r="AZ29" s="19">
        <f>SaisieNote!AW33</f>
        <v>8.5</v>
      </c>
      <c r="BA29" s="75">
        <f t="shared" si="31"/>
        <v>0</v>
      </c>
      <c r="BB29" s="19">
        <f>SaisieNote!AY33</f>
        <v>2.5</v>
      </c>
      <c r="BC29" s="75">
        <f t="shared" si="32"/>
        <v>0</v>
      </c>
      <c r="BD29" s="53">
        <f t="shared" si="33"/>
        <v>7.333333333333333</v>
      </c>
      <c r="BE29" s="76">
        <f t="shared" si="34"/>
        <v>2</v>
      </c>
      <c r="BF29" s="54">
        <f t="shared" si="35"/>
        <v>7.9753086419753076</v>
      </c>
      <c r="BG29" s="55">
        <f t="shared" si="36"/>
        <v>17</v>
      </c>
      <c r="BH29" s="56">
        <f t="shared" si="37"/>
        <v>7.2901234567901234</v>
      </c>
      <c r="BI29" s="55">
        <f t="shared" si="38"/>
        <v>23</v>
      </c>
      <c r="BJ29" s="55">
        <f t="shared" si="39"/>
        <v>23</v>
      </c>
      <c r="BK29" s="73" t="str">
        <f t="shared" si="40"/>
        <v>Rattrapage</v>
      </c>
    </row>
    <row r="30" spans="1:63" ht="20.25" customHeight="1">
      <c r="A30" s="250">
        <v>19</v>
      </c>
      <c r="B30" s="234" t="s">
        <v>612</v>
      </c>
      <c r="C30" s="234" t="s">
        <v>613</v>
      </c>
      <c r="D30" s="234" t="s">
        <v>614</v>
      </c>
      <c r="E30" s="234" t="s">
        <v>589</v>
      </c>
      <c r="F30" s="234" t="s">
        <v>26</v>
      </c>
      <c r="G30" s="134">
        <f>SaisieNote!K34</f>
        <v>13.333333333333334</v>
      </c>
      <c r="H30" s="37">
        <f t="shared" si="2"/>
        <v>5</v>
      </c>
      <c r="I30" s="36">
        <f>SaisieNote!N34</f>
        <v>9.3333333333333339</v>
      </c>
      <c r="J30" s="37">
        <f t="shared" si="3"/>
        <v>0</v>
      </c>
      <c r="K30" s="36">
        <f>SaisieNote!Q34</f>
        <v>5.833333333333333</v>
      </c>
      <c r="L30" s="37">
        <f t="shared" si="4"/>
        <v>0</v>
      </c>
      <c r="M30" s="53">
        <f t="shared" si="5"/>
        <v>9.5</v>
      </c>
      <c r="N30" s="39">
        <f t="shared" si="6"/>
        <v>5</v>
      </c>
      <c r="O30" s="36">
        <f>SaisieNote!S34</f>
        <v>10</v>
      </c>
      <c r="P30" s="37">
        <f t="shared" si="7"/>
        <v>3</v>
      </c>
      <c r="Q30" s="36">
        <f>SaisieNote!U34</f>
        <v>8</v>
      </c>
      <c r="R30" s="37">
        <f t="shared" si="8"/>
        <v>0</v>
      </c>
      <c r="S30" s="36">
        <f>SaisieNote!W34</f>
        <v>9</v>
      </c>
      <c r="T30" s="37">
        <f t="shared" si="9"/>
        <v>0</v>
      </c>
      <c r="U30" s="53">
        <f t="shared" si="10"/>
        <v>9</v>
      </c>
      <c r="V30" s="39">
        <f t="shared" si="11"/>
        <v>3</v>
      </c>
      <c r="W30" s="36">
        <f>SaisieNote!Y34</f>
        <v>7.5</v>
      </c>
      <c r="X30" s="37">
        <f t="shared" si="12"/>
        <v>0</v>
      </c>
      <c r="Y30" s="36">
        <f>SaisieNote!AA34</f>
        <v>12.5</v>
      </c>
      <c r="Z30" s="37">
        <f t="shared" si="13"/>
        <v>2</v>
      </c>
      <c r="AA30" s="36">
        <f>SaisieNote!AC34</f>
        <v>7</v>
      </c>
      <c r="AB30" s="37">
        <f t="shared" si="14"/>
        <v>0</v>
      </c>
      <c r="AC30" s="53">
        <f t="shared" si="15"/>
        <v>9</v>
      </c>
      <c r="AD30" s="39">
        <f t="shared" si="16"/>
        <v>2</v>
      </c>
      <c r="AE30" s="54">
        <f t="shared" si="17"/>
        <v>9.2222222222222214</v>
      </c>
      <c r="AF30" s="60">
        <f t="shared" si="18"/>
        <v>10</v>
      </c>
      <c r="AG30" s="73" t="str">
        <f t="shared" si="19"/>
        <v>Rattrapage</v>
      </c>
      <c r="AH30" s="52">
        <f>SaisieNote!AG34</f>
        <v>11.333333333333334</v>
      </c>
      <c r="AI30" s="37">
        <f t="shared" si="20"/>
        <v>5</v>
      </c>
      <c r="AJ30" s="19">
        <f>SaisieNote!AJ34</f>
        <v>12.166666666666666</v>
      </c>
      <c r="AK30" s="37">
        <f t="shared" si="21"/>
        <v>5</v>
      </c>
      <c r="AL30" s="19">
        <f>SaisieNote!AM34</f>
        <v>12.666666666666666</v>
      </c>
      <c r="AM30" s="75">
        <f t="shared" si="22"/>
        <v>5</v>
      </c>
      <c r="AN30" s="53">
        <f t="shared" si="23"/>
        <v>12.055555555555555</v>
      </c>
      <c r="AO30" s="76">
        <f t="shared" si="24"/>
        <v>15</v>
      </c>
      <c r="AP30" s="167">
        <f>SaisieNote!AO34</f>
        <v>6</v>
      </c>
      <c r="AQ30" s="262">
        <f t="shared" si="25"/>
        <v>0</v>
      </c>
      <c r="AR30" s="167">
        <f>SaisieNote!AQ34</f>
        <v>11.5</v>
      </c>
      <c r="AS30" s="262">
        <f t="shared" si="26"/>
        <v>3</v>
      </c>
      <c r="AT30" s="167">
        <f>SaisieNote!AS34</f>
        <v>11.5</v>
      </c>
      <c r="AU30" s="75">
        <f t="shared" si="27"/>
        <v>3</v>
      </c>
      <c r="AV30" s="53">
        <f t="shared" si="28"/>
        <v>9.6666666666666661</v>
      </c>
      <c r="AW30" s="76">
        <f t="shared" si="29"/>
        <v>6</v>
      </c>
      <c r="AX30" s="19">
        <f>SaisieNote!AU34</f>
        <v>15</v>
      </c>
      <c r="AY30" s="75">
        <f t="shared" si="30"/>
        <v>2</v>
      </c>
      <c r="AZ30" s="19">
        <f>SaisieNote!AW34</f>
        <v>6</v>
      </c>
      <c r="BA30" s="75">
        <f t="shared" si="31"/>
        <v>0</v>
      </c>
      <c r="BB30" s="19">
        <f>SaisieNote!AY34</f>
        <v>10</v>
      </c>
      <c r="BC30" s="75">
        <f t="shared" si="32"/>
        <v>2</v>
      </c>
      <c r="BD30" s="53">
        <f t="shared" si="33"/>
        <v>10.333333333333334</v>
      </c>
      <c r="BE30" s="76">
        <f t="shared" si="34"/>
        <v>6</v>
      </c>
      <c r="BF30" s="54">
        <f t="shared" si="35"/>
        <v>10.876543209876543</v>
      </c>
      <c r="BG30" s="55">
        <f t="shared" si="36"/>
        <v>30</v>
      </c>
      <c r="BH30" s="56">
        <f t="shared" si="37"/>
        <v>10.049382716049383</v>
      </c>
      <c r="BI30" s="55">
        <f t="shared" si="38"/>
        <v>60</v>
      </c>
      <c r="BJ30" s="55">
        <f t="shared" si="39"/>
        <v>180</v>
      </c>
      <c r="BK30" s="73" t="str">
        <f t="shared" si="40"/>
        <v>Admis(e)</v>
      </c>
    </row>
    <row r="31" spans="1:63" ht="20.25" customHeight="1">
      <c r="A31" s="250">
        <v>20</v>
      </c>
      <c r="B31" s="234" t="s">
        <v>615</v>
      </c>
      <c r="C31" s="234" t="s">
        <v>232</v>
      </c>
      <c r="D31" s="234" t="s">
        <v>616</v>
      </c>
      <c r="E31" s="234" t="s">
        <v>617</v>
      </c>
      <c r="F31" s="234" t="s">
        <v>8</v>
      </c>
      <c r="G31" s="134">
        <f>SaisieNote!K35</f>
        <v>13.333333333333334</v>
      </c>
      <c r="H31" s="37">
        <f t="shared" si="2"/>
        <v>5</v>
      </c>
      <c r="I31" s="36">
        <f>SaisieNote!N35</f>
        <v>15</v>
      </c>
      <c r="J31" s="37">
        <f t="shared" si="3"/>
        <v>5</v>
      </c>
      <c r="K31" s="36">
        <f>SaisieNote!Q35</f>
        <v>10.833333333333334</v>
      </c>
      <c r="L31" s="37">
        <f t="shared" si="4"/>
        <v>5</v>
      </c>
      <c r="M31" s="53">
        <f t="shared" si="5"/>
        <v>13.055555555555557</v>
      </c>
      <c r="N31" s="39">
        <f t="shared" si="6"/>
        <v>15</v>
      </c>
      <c r="O31" s="36">
        <f>SaisieNote!S35</f>
        <v>14.5</v>
      </c>
      <c r="P31" s="37">
        <f t="shared" si="7"/>
        <v>3</v>
      </c>
      <c r="Q31" s="36">
        <f>SaisieNote!U35</f>
        <v>11.5</v>
      </c>
      <c r="R31" s="37">
        <f t="shared" si="8"/>
        <v>3</v>
      </c>
      <c r="S31" s="36">
        <f>SaisieNote!W35</f>
        <v>13.5</v>
      </c>
      <c r="T31" s="37">
        <f t="shared" si="9"/>
        <v>3</v>
      </c>
      <c r="U31" s="53">
        <f t="shared" si="10"/>
        <v>13.166666666666666</v>
      </c>
      <c r="V31" s="39">
        <f t="shared" si="11"/>
        <v>9</v>
      </c>
      <c r="W31" s="36">
        <f>SaisieNote!Y35</f>
        <v>14</v>
      </c>
      <c r="X31" s="37">
        <f t="shared" si="12"/>
        <v>2</v>
      </c>
      <c r="Y31" s="36">
        <f>SaisieNote!AA35</f>
        <v>8.5</v>
      </c>
      <c r="Z31" s="37">
        <f t="shared" si="13"/>
        <v>0</v>
      </c>
      <c r="AA31" s="36">
        <f>SaisieNote!AC35</f>
        <v>8.5</v>
      </c>
      <c r="AB31" s="37">
        <f t="shared" si="14"/>
        <v>0</v>
      </c>
      <c r="AC31" s="53">
        <f t="shared" si="15"/>
        <v>10.333333333333334</v>
      </c>
      <c r="AD31" s="39">
        <f t="shared" si="16"/>
        <v>6</v>
      </c>
      <c r="AE31" s="54">
        <f t="shared" si="17"/>
        <v>12.487654320987655</v>
      </c>
      <c r="AF31" s="60">
        <f t="shared" si="18"/>
        <v>30</v>
      </c>
      <c r="AG31" s="73" t="str">
        <f t="shared" si="19"/>
        <v>Admis(e)</v>
      </c>
      <c r="AH31" s="52">
        <f>SaisieNote!AG35</f>
        <v>13</v>
      </c>
      <c r="AI31" s="37">
        <f t="shared" si="20"/>
        <v>5</v>
      </c>
      <c r="AJ31" s="19">
        <f>SaisieNote!AJ35</f>
        <v>9.8333333333333339</v>
      </c>
      <c r="AK31" s="37">
        <f t="shared" si="21"/>
        <v>0</v>
      </c>
      <c r="AL31" s="19">
        <f>SaisieNote!AM35</f>
        <v>8</v>
      </c>
      <c r="AM31" s="75">
        <f t="shared" si="22"/>
        <v>0</v>
      </c>
      <c r="AN31" s="53">
        <f t="shared" si="23"/>
        <v>10.277777777777779</v>
      </c>
      <c r="AO31" s="76">
        <f t="shared" si="24"/>
        <v>15</v>
      </c>
      <c r="AP31" s="167">
        <f>SaisieNote!AO35</f>
        <v>10.5</v>
      </c>
      <c r="AQ31" s="262">
        <f t="shared" si="25"/>
        <v>3</v>
      </c>
      <c r="AR31" s="167">
        <f>SaisieNote!AQ35</f>
        <v>10</v>
      </c>
      <c r="AS31" s="262">
        <f t="shared" si="26"/>
        <v>3</v>
      </c>
      <c r="AT31" s="167">
        <f>SaisieNote!AS35</f>
        <v>8</v>
      </c>
      <c r="AU31" s="75">
        <f t="shared" si="27"/>
        <v>0</v>
      </c>
      <c r="AV31" s="53">
        <f t="shared" si="28"/>
        <v>9.5</v>
      </c>
      <c r="AW31" s="76">
        <f t="shared" si="29"/>
        <v>6</v>
      </c>
      <c r="AX31" s="19">
        <f>SaisieNote!AU35</f>
        <v>12.5</v>
      </c>
      <c r="AY31" s="75">
        <f t="shared" si="30"/>
        <v>2</v>
      </c>
      <c r="AZ31" s="19">
        <f>SaisieNote!AW35</f>
        <v>10</v>
      </c>
      <c r="BA31" s="75">
        <f t="shared" si="31"/>
        <v>2</v>
      </c>
      <c r="BB31" s="19">
        <f>SaisieNote!AY35</f>
        <v>10.5</v>
      </c>
      <c r="BC31" s="75">
        <f t="shared" si="32"/>
        <v>2</v>
      </c>
      <c r="BD31" s="53">
        <f t="shared" si="33"/>
        <v>11</v>
      </c>
      <c r="BE31" s="76">
        <f t="shared" si="34"/>
        <v>6</v>
      </c>
      <c r="BF31" s="54">
        <f t="shared" si="35"/>
        <v>10.179012345679014</v>
      </c>
      <c r="BG31" s="55">
        <f t="shared" si="36"/>
        <v>30</v>
      </c>
      <c r="BH31" s="56">
        <f t="shared" si="37"/>
        <v>11.333333333333336</v>
      </c>
      <c r="BI31" s="55">
        <f t="shared" si="38"/>
        <v>60</v>
      </c>
      <c r="BJ31" s="55">
        <f t="shared" si="39"/>
        <v>180</v>
      </c>
      <c r="BK31" s="73" t="str">
        <f t="shared" si="40"/>
        <v>Admis(e)</v>
      </c>
    </row>
    <row r="32" spans="1:63" ht="20.25" customHeight="1">
      <c r="A32" s="250">
        <v>21</v>
      </c>
      <c r="B32" s="234" t="s">
        <v>618</v>
      </c>
      <c r="C32" s="234" t="s">
        <v>619</v>
      </c>
      <c r="D32" s="234" t="s">
        <v>25</v>
      </c>
      <c r="E32" s="234" t="s">
        <v>620</v>
      </c>
      <c r="F32" s="234" t="s">
        <v>5</v>
      </c>
      <c r="G32" s="134">
        <f>SaisieNote!K36</f>
        <v>10.166666666666666</v>
      </c>
      <c r="H32" s="37">
        <f t="shared" si="2"/>
        <v>5</v>
      </c>
      <c r="I32" s="36">
        <f>SaisieNote!N36</f>
        <v>5.333333333333333</v>
      </c>
      <c r="J32" s="37">
        <f t="shared" si="3"/>
        <v>0</v>
      </c>
      <c r="K32" s="36">
        <f>SaisieNote!Q36</f>
        <v>4.166666666666667</v>
      </c>
      <c r="L32" s="37">
        <f t="shared" si="4"/>
        <v>0</v>
      </c>
      <c r="M32" s="53">
        <f t="shared" si="5"/>
        <v>6.5555555555555562</v>
      </c>
      <c r="N32" s="39">
        <f t="shared" si="6"/>
        <v>5</v>
      </c>
      <c r="O32" s="36">
        <f>SaisieNote!S36</f>
        <v>7</v>
      </c>
      <c r="P32" s="37">
        <f t="shared" si="7"/>
        <v>0</v>
      </c>
      <c r="Q32" s="36">
        <f>SaisieNote!U36</f>
        <v>9</v>
      </c>
      <c r="R32" s="37">
        <f t="shared" si="8"/>
        <v>0</v>
      </c>
      <c r="S32" s="36">
        <f>SaisieNote!W36</f>
        <v>11</v>
      </c>
      <c r="T32" s="37">
        <f t="shared" si="9"/>
        <v>3</v>
      </c>
      <c r="U32" s="53">
        <f t="shared" si="10"/>
        <v>9</v>
      </c>
      <c r="V32" s="39">
        <f t="shared" si="11"/>
        <v>3</v>
      </c>
      <c r="W32" s="36">
        <f>SaisieNote!Y36</f>
        <v>2</v>
      </c>
      <c r="X32" s="37">
        <f t="shared" si="12"/>
        <v>0</v>
      </c>
      <c r="Y32" s="36">
        <f>SaisieNote!AA36</f>
        <v>6.5</v>
      </c>
      <c r="Z32" s="37">
        <f t="shared" si="13"/>
        <v>0</v>
      </c>
      <c r="AA32" s="36">
        <f>SaisieNote!AC36</f>
        <v>6.5</v>
      </c>
      <c r="AB32" s="37">
        <f t="shared" si="14"/>
        <v>0</v>
      </c>
      <c r="AC32" s="53">
        <f t="shared" si="15"/>
        <v>5</v>
      </c>
      <c r="AD32" s="39">
        <f t="shared" si="16"/>
        <v>0</v>
      </c>
      <c r="AE32" s="54">
        <f t="shared" si="17"/>
        <v>7.0246913580246924</v>
      </c>
      <c r="AF32" s="60">
        <f t="shared" si="18"/>
        <v>8</v>
      </c>
      <c r="AG32" s="73" t="str">
        <f t="shared" si="19"/>
        <v>Rattrapage</v>
      </c>
      <c r="AH32" s="52">
        <f>SaisieNote!AG36</f>
        <v>10</v>
      </c>
      <c r="AI32" s="37">
        <f t="shared" si="20"/>
        <v>5</v>
      </c>
      <c r="AJ32" s="19">
        <f>SaisieNote!AJ36</f>
        <v>7.666666666666667</v>
      </c>
      <c r="AK32" s="37">
        <f t="shared" si="21"/>
        <v>0</v>
      </c>
      <c r="AL32" s="19">
        <f>SaisieNote!AM36</f>
        <v>9</v>
      </c>
      <c r="AM32" s="75">
        <f t="shared" si="22"/>
        <v>0</v>
      </c>
      <c r="AN32" s="53">
        <f t="shared" si="23"/>
        <v>8.8888888888888893</v>
      </c>
      <c r="AO32" s="76">
        <f t="shared" si="24"/>
        <v>5</v>
      </c>
      <c r="AP32" s="167">
        <f>SaisieNote!AO36</f>
        <v>10</v>
      </c>
      <c r="AQ32" s="262">
        <f t="shared" si="25"/>
        <v>3</v>
      </c>
      <c r="AR32" s="167">
        <f>SaisieNote!AQ36</f>
        <v>10</v>
      </c>
      <c r="AS32" s="262">
        <f t="shared" si="26"/>
        <v>3</v>
      </c>
      <c r="AT32" s="167">
        <f>SaisieNote!AS36</f>
        <v>11.5</v>
      </c>
      <c r="AU32" s="75">
        <f t="shared" si="27"/>
        <v>3</v>
      </c>
      <c r="AV32" s="53">
        <f t="shared" si="28"/>
        <v>10.5</v>
      </c>
      <c r="AW32" s="76">
        <f t="shared" si="29"/>
        <v>9</v>
      </c>
      <c r="AX32" s="19">
        <f>SaisieNote!AU36</f>
        <v>8.5</v>
      </c>
      <c r="AY32" s="75">
        <f t="shared" si="30"/>
        <v>0</v>
      </c>
      <c r="AZ32" s="19">
        <f>SaisieNote!AW36</f>
        <v>11</v>
      </c>
      <c r="BA32" s="75">
        <f t="shared" si="31"/>
        <v>2</v>
      </c>
      <c r="BB32" s="19">
        <f>SaisieNote!AY36</f>
        <v>8</v>
      </c>
      <c r="BC32" s="75">
        <f t="shared" si="32"/>
        <v>0</v>
      </c>
      <c r="BD32" s="53">
        <f t="shared" si="33"/>
        <v>9.1666666666666661</v>
      </c>
      <c r="BE32" s="76">
        <f t="shared" si="34"/>
        <v>2</v>
      </c>
      <c r="BF32" s="54">
        <f t="shared" si="35"/>
        <v>9.4876543209876552</v>
      </c>
      <c r="BG32" s="55">
        <f t="shared" si="36"/>
        <v>16</v>
      </c>
      <c r="BH32" s="56">
        <f t="shared" si="37"/>
        <v>8.2561728395061742</v>
      </c>
      <c r="BI32" s="55">
        <f t="shared" si="38"/>
        <v>24</v>
      </c>
      <c r="BJ32" s="55">
        <f t="shared" si="39"/>
        <v>24</v>
      </c>
      <c r="BK32" s="73" t="str">
        <f t="shared" si="40"/>
        <v>Rattrapage</v>
      </c>
    </row>
    <row r="33" spans="1:65" ht="20.25" customHeight="1">
      <c r="A33" s="250">
        <v>22</v>
      </c>
      <c r="B33" s="234" t="s">
        <v>621</v>
      </c>
      <c r="C33" s="234" t="s">
        <v>233</v>
      </c>
      <c r="D33" s="234" t="s">
        <v>330</v>
      </c>
      <c r="E33" s="234" t="s">
        <v>622</v>
      </c>
      <c r="F33" s="234" t="s">
        <v>40</v>
      </c>
      <c r="G33" s="134" t="e">
        <f>SaisieNote!K37</f>
        <v>#VALUE!</v>
      </c>
      <c r="H33" s="37" t="e">
        <f t="shared" si="2"/>
        <v>#VALUE!</v>
      </c>
      <c r="I33" s="36" t="str">
        <f>SaisieNote!N37</f>
        <v>Exclu</v>
      </c>
      <c r="J33" s="37">
        <f t="shared" si="3"/>
        <v>5</v>
      </c>
      <c r="K33" s="36" t="e">
        <f>SaisieNote!Q37</f>
        <v>#VALUE!</v>
      </c>
      <c r="L33" s="37" t="e">
        <f t="shared" si="4"/>
        <v>#VALUE!</v>
      </c>
      <c r="M33" s="53" t="e">
        <f t="shared" si="5"/>
        <v>#VALUE!</v>
      </c>
      <c r="N33" s="39" t="e">
        <f t="shared" si="6"/>
        <v>#VALUE!</v>
      </c>
      <c r="O33" s="36" t="str">
        <f>SaisieNote!S37</f>
        <v>\</v>
      </c>
      <c r="P33" s="37">
        <f t="shared" si="7"/>
        <v>3</v>
      </c>
      <c r="Q33" s="36" t="str">
        <f>SaisieNote!U37</f>
        <v>ABS</v>
      </c>
      <c r="R33" s="37">
        <f t="shared" si="8"/>
        <v>3</v>
      </c>
      <c r="S33" s="36" t="str">
        <f>SaisieNote!W37</f>
        <v>ABS</v>
      </c>
      <c r="T33" s="37">
        <f t="shared" si="9"/>
        <v>3</v>
      </c>
      <c r="U33" s="53" t="e">
        <f t="shared" si="10"/>
        <v>#VALUE!</v>
      </c>
      <c r="V33" s="39" t="e">
        <f t="shared" si="11"/>
        <v>#VALUE!</v>
      </c>
      <c r="W33" s="36" t="str">
        <f>SaisieNote!Y37</f>
        <v>ABS</v>
      </c>
      <c r="X33" s="37">
        <f t="shared" si="12"/>
        <v>2</v>
      </c>
      <c r="Y33" s="36" t="str">
        <f>SaisieNote!AA37</f>
        <v>\</v>
      </c>
      <c r="Z33" s="37">
        <f t="shared" si="13"/>
        <v>2</v>
      </c>
      <c r="AA33" s="36" t="str">
        <f>SaisieNote!AC37</f>
        <v>\</v>
      </c>
      <c r="AB33" s="37">
        <f t="shared" si="14"/>
        <v>2</v>
      </c>
      <c r="AC33" s="53" t="e">
        <f t="shared" si="15"/>
        <v>#VALUE!</v>
      </c>
      <c r="AD33" s="39" t="e">
        <f t="shared" si="16"/>
        <v>#VALUE!</v>
      </c>
      <c r="AE33" s="54" t="e">
        <f t="shared" si="17"/>
        <v>#VALUE!</v>
      </c>
      <c r="AF33" s="60" t="e">
        <f t="shared" si="18"/>
        <v>#VALUE!</v>
      </c>
      <c r="AG33" s="261" t="s">
        <v>1304</v>
      </c>
      <c r="AH33" s="52" t="e">
        <f>SaisieNote!AG37</f>
        <v>#VALUE!</v>
      </c>
      <c r="AI33" s="37" t="e">
        <f t="shared" si="20"/>
        <v>#VALUE!</v>
      </c>
      <c r="AJ33" s="19" t="str">
        <f>SaisieNote!AJ37</f>
        <v>Exclu</v>
      </c>
      <c r="AK33" s="37">
        <f t="shared" si="21"/>
        <v>5</v>
      </c>
      <c r="AL33" s="19" t="e">
        <f>SaisieNote!AM37</f>
        <v>#VALUE!</v>
      </c>
      <c r="AM33" s="75" t="e">
        <f t="shared" si="22"/>
        <v>#VALUE!</v>
      </c>
      <c r="AN33" s="53" t="e">
        <f t="shared" si="23"/>
        <v>#VALUE!</v>
      </c>
      <c r="AO33" s="76" t="e">
        <f t="shared" si="24"/>
        <v>#VALUE!</v>
      </c>
      <c r="AP33" s="167" t="str">
        <f>SaisieNote!AO37</f>
        <v>\</v>
      </c>
      <c r="AQ33" s="262">
        <f t="shared" si="25"/>
        <v>3</v>
      </c>
      <c r="AR33" s="167" t="str">
        <f>SaisieNote!AQ37</f>
        <v>ABS</v>
      </c>
      <c r="AS33" s="262">
        <f t="shared" si="26"/>
        <v>3</v>
      </c>
      <c r="AT33" s="167" t="str">
        <f>SaisieNote!AS37</f>
        <v>\</v>
      </c>
      <c r="AU33" s="75">
        <f t="shared" si="27"/>
        <v>3</v>
      </c>
      <c r="AV33" s="53" t="e">
        <f t="shared" si="28"/>
        <v>#VALUE!</v>
      </c>
      <c r="AW33" s="76" t="e">
        <f t="shared" si="29"/>
        <v>#VALUE!</v>
      </c>
      <c r="AX33" s="19" t="str">
        <f>SaisieNote!AU37</f>
        <v>ABS</v>
      </c>
      <c r="AY33" s="75">
        <f t="shared" si="30"/>
        <v>2</v>
      </c>
      <c r="AZ33" s="19" t="str">
        <f>SaisieNote!AW37</f>
        <v>ABS</v>
      </c>
      <c r="BA33" s="75">
        <f t="shared" si="31"/>
        <v>2</v>
      </c>
      <c r="BB33" s="19" t="str">
        <f>SaisieNote!AY37</f>
        <v>ABS</v>
      </c>
      <c r="BC33" s="75">
        <f t="shared" si="32"/>
        <v>2</v>
      </c>
      <c r="BD33" s="53" t="e">
        <f t="shared" si="33"/>
        <v>#VALUE!</v>
      </c>
      <c r="BE33" s="76" t="e">
        <f t="shared" si="34"/>
        <v>#VALUE!</v>
      </c>
      <c r="BF33" s="54" t="e">
        <f t="shared" si="35"/>
        <v>#VALUE!</v>
      </c>
      <c r="BG33" s="55" t="e">
        <f t="shared" si="36"/>
        <v>#VALUE!</v>
      </c>
      <c r="BH33" s="56" t="e">
        <f t="shared" si="37"/>
        <v>#VALUE!</v>
      </c>
      <c r="BI33" s="55" t="e">
        <f t="shared" si="38"/>
        <v>#VALUE!</v>
      </c>
      <c r="BJ33" s="55" t="e">
        <f t="shared" si="39"/>
        <v>#VALUE!</v>
      </c>
      <c r="BK33" s="261" t="s">
        <v>1304</v>
      </c>
    </row>
    <row r="34" spans="1:65" s="210" customFormat="1" ht="20.25" customHeight="1">
      <c r="A34" s="250">
        <v>23</v>
      </c>
      <c r="B34" s="234" t="s">
        <v>623</v>
      </c>
      <c r="C34" s="234" t="s">
        <v>624</v>
      </c>
      <c r="D34" s="234" t="s">
        <v>625</v>
      </c>
      <c r="E34" s="234" t="s">
        <v>626</v>
      </c>
      <c r="F34" s="234" t="s">
        <v>8</v>
      </c>
      <c r="G34" s="134">
        <f>SaisieNote!K38</f>
        <v>12.166666666666666</v>
      </c>
      <c r="H34" s="37">
        <f t="shared" si="2"/>
        <v>5</v>
      </c>
      <c r="I34" s="36">
        <f>SaisieNote!N38</f>
        <v>4.833333333333333</v>
      </c>
      <c r="J34" s="37">
        <f t="shared" si="3"/>
        <v>0</v>
      </c>
      <c r="K34" s="36">
        <f>SaisieNote!Q38</f>
        <v>5.833333333333333</v>
      </c>
      <c r="L34" s="37">
        <f t="shared" si="4"/>
        <v>0</v>
      </c>
      <c r="M34" s="53">
        <f t="shared" si="5"/>
        <v>7.6111111111111107</v>
      </c>
      <c r="N34" s="39">
        <f t="shared" si="6"/>
        <v>5</v>
      </c>
      <c r="O34" s="36">
        <f>SaisieNote!S38</f>
        <v>7.5</v>
      </c>
      <c r="P34" s="37">
        <f t="shared" si="7"/>
        <v>0</v>
      </c>
      <c r="Q34" s="36">
        <f>SaisieNote!U38</f>
        <v>12.5</v>
      </c>
      <c r="R34" s="37">
        <f t="shared" si="8"/>
        <v>3</v>
      </c>
      <c r="S34" s="36">
        <f>SaisieNote!W38</f>
        <v>6.5</v>
      </c>
      <c r="T34" s="37">
        <f t="shared" si="9"/>
        <v>0</v>
      </c>
      <c r="U34" s="53">
        <f t="shared" si="10"/>
        <v>8.8333333333333339</v>
      </c>
      <c r="V34" s="39">
        <f t="shared" si="11"/>
        <v>3</v>
      </c>
      <c r="W34" s="36">
        <f>SaisieNote!Y38</f>
        <v>7.5</v>
      </c>
      <c r="X34" s="37">
        <f t="shared" si="12"/>
        <v>0</v>
      </c>
      <c r="Y34" s="36">
        <f>SaisieNote!AA38</f>
        <v>6</v>
      </c>
      <c r="Z34" s="37">
        <f t="shared" si="13"/>
        <v>0</v>
      </c>
      <c r="AA34" s="36">
        <f>SaisieNote!AC38</f>
        <v>6.5</v>
      </c>
      <c r="AB34" s="37">
        <f t="shared" si="14"/>
        <v>0</v>
      </c>
      <c r="AC34" s="53">
        <f t="shared" si="15"/>
        <v>6.666666666666667</v>
      </c>
      <c r="AD34" s="39">
        <f t="shared" si="16"/>
        <v>0</v>
      </c>
      <c r="AE34" s="54">
        <f t="shared" si="17"/>
        <v>7.8086419753086416</v>
      </c>
      <c r="AF34" s="60">
        <f t="shared" si="18"/>
        <v>8</v>
      </c>
      <c r="AG34" s="73" t="str">
        <f t="shared" si="19"/>
        <v>Rattrapage</v>
      </c>
      <c r="AH34" s="52">
        <f>SaisieNote!AG38</f>
        <v>8.3333333333333339</v>
      </c>
      <c r="AI34" s="37">
        <f t="shared" si="20"/>
        <v>0</v>
      </c>
      <c r="AJ34" s="19">
        <f>SaisieNote!AJ38</f>
        <v>8</v>
      </c>
      <c r="AK34" s="37">
        <f t="shared" si="21"/>
        <v>0</v>
      </c>
      <c r="AL34" s="19">
        <f>SaisieNote!AM38</f>
        <v>7.333333333333333</v>
      </c>
      <c r="AM34" s="75">
        <f t="shared" si="22"/>
        <v>0</v>
      </c>
      <c r="AN34" s="53">
        <f t="shared" si="23"/>
        <v>7.8888888888888893</v>
      </c>
      <c r="AO34" s="76">
        <f t="shared" si="24"/>
        <v>0</v>
      </c>
      <c r="AP34" s="167">
        <f>SaisieNote!AO38</f>
        <v>6.5</v>
      </c>
      <c r="AQ34" s="262">
        <f t="shared" si="25"/>
        <v>0</v>
      </c>
      <c r="AR34" s="167">
        <f>SaisieNote!AQ38</f>
        <v>5</v>
      </c>
      <c r="AS34" s="262">
        <f t="shared" si="26"/>
        <v>0</v>
      </c>
      <c r="AT34" s="167">
        <f>SaisieNote!AS38</f>
        <v>3.5</v>
      </c>
      <c r="AU34" s="75">
        <f t="shared" si="27"/>
        <v>0</v>
      </c>
      <c r="AV34" s="53">
        <f t="shared" si="28"/>
        <v>5</v>
      </c>
      <c r="AW34" s="76">
        <f t="shared" si="29"/>
        <v>0</v>
      </c>
      <c r="AX34" s="19">
        <f>SaisieNote!AU38</f>
        <v>13</v>
      </c>
      <c r="AY34" s="75">
        <f t="shared" si="30"/>
        <v>2</v>
      </c>
      <c r="AZ34" s="19">
        <f>SaisieNote!AW38</f>
        <v>9</v>
      </c>
      <c r="BA34" s="75">
        <f t="shared" si="31"/>
        <v>0</v>
      </c>
      <c r="BB34" s="19">
        <f>SaisieNote!AY38</f>
        <v>3.5</v>
      </c>
      <c r="BC34" s="75">
        <f t="shared" si="32"/>
        <v>0</v>
      </c>
      <c r="BD34" s="53">
        <f t="shared" si="33"/>
        <v>8.5</v>
      </c>
      <c r="BE34" s="76">
        <f t="shared" si="34"/>
        <v>2</v>
      </c>
      <c r="BF34" s="54">
        <f t="shared" si="35"/>
        <v>7.0617283950617287</v>
      </c>
      <c r="BG34" s="55">
        <f t="shared" si="36"/>
        <v>2</v>
      </c>
      <c r="BH34" s="56">
        <f t="shared" si="37"/>
        <v>7.4351851851851851</v>
      </c>
      <c r="BI34" s="55">
        <f t="shared" si="38"/>
        <v>10</v>
      </c>
      <c r="BJ34" s="55">
        <f t="shared" si="39"/>
        <v>10</v>
      </c>
      <c r="BK34" s="73" t="str">
        <f t="shared" si="40"/>
        <v>Rattrapage</v>
      </c>
    </row>
    <row r="35" spans="1:65" ht="20.25" customHeight="1">
      <c r="A35" s="250">
        <v>24</v>
      </c>
      <c r="B35" s="234" t="s">
        <v>627</v>
      </c>
      <c r="C35" s="234" t="s">
        <v>628</v>
      </c>
      <c r="D35" s="234" t="s">
        <v>80</v>
      </c>
      <c r="E35" s="234" t="s">
        <v>629</v>
      </c>
      <c r="F35" s="234" t="s">
        <v>244</v>
      </c>
      <c r="G35" s="134">
        <f>SaisieNote!K39</f>
        <v>11.666666666666666</v>
      </c>
      <c r="H35" s="37">
        <f t="shared" si="2"/>
        <v>5</v>
      </c>
      <c r="I35" s="36">
        <f>SaisieNote!N39</f>
        <v>4.166666666666667</v>
      </c>
      <c r="J35" s="37">
        <f t="shared" si="3"/>
        <v>0</v>
      </c>
      <c r="K35" s="36">
        <f>SaisieNote!Q39</f>
        <v>4.166666666666667</v>
      </c>
      <c r="L35" s="37">
        <f t="shared" si="4"/>
        <v>0</v>
      </c>
      <c r="M35" s="53">
        <f t="shared" si="5"/>
        <v>6.666666666666667</v>
      </c>
      <c r="N35" s="39">
        <f t="shared" si="6"/>
        <v>5</v>
      </c>
      <c r="O35" s="36">
        <f>SaisieNote!S39</f>
        <v>7</v>
      </c>
      <c r="P35" s="37">
        <f t="shared" si="7"/>
        <v>0</v>
      </c>
      <c r="Q35" s="36">
        <f>SaisieNote!U39</f>
        <v>5</v>
      </c>
      <c r="R35" s="37">
        <f t="shared" si="8"/>
        <v>0</v>
      </c>
      <c r="S35" s="36">
        <f>SaisieNote!W39</f>
        <v>5.5</v>
      </c>
      <c r="T35" s="37">
        <f t="shared" si="9"/>
        <v>0</v>
      </c>
      <c r="U35" s="53">
        <f t="shared" si="10"/>
        <v>5.833333333333333</v>
      </c>
      <c r="V35" s="39">
        <f t="shared" si="11"/>
        <v>0</v>
      </c>
      <c r="W35" s="36">
        <f>SaisieNote!Y39</f>
        <v>3</v>
      </c>
      <c r="X35" s="37">
        <f t="shared" si="12"/>
        <v>0</v>
      </c>
      <c r="Y35" s="36">
        <f>SaisieNote!AA39</f>
        <v>6</v>
      </c>
      <c r="Z35" s="37">
        <f t="shared" si="13"/>
        <v>0</v>
      </c>
      <c r="AA35" s="36">
        <f>SaisieNote!AC39</f>
        <v>5</v>
      </c>
      <c r="AB35" s="37">
        <f t="shared" si="14"/>
        <v>0</v>
      </c>
      <c r="AC35" s="53">
        <f t="shared" si="15"/>
        <v>4.666666666666667</v>
      </c>
      <c r="AD35" s="39">
        <f t="shared" si="16"/>
        <v>0</v>
      </c>
      <c r="AE35" s="54">
        <f t="shared" si="17"/>
        <v>5.9444444444444446</v>
      </c>
      <c r="AF35" s="60">
        <f t="shared" si="18"/>
        <v>5</v>
      </c>
      <c r="AG35" s="73" t="str">
        <f t="shared" si="19"/>
        <v>Rattrapage</v>
      </c>
      <c r="AH35" s="52">
        <f>SaisieNote!AG39</f>
        <v>8.1666666666666661</v>
      </c>
      <c r="AI35" s="37">
        <f t="shared" si="20"/>
        <v>0</v>
      </c>
      <c r="AJ35" s="19">
        <f>SaisieNote!AJ39</f>
        <v>9.5</v>
      </c>
      <c r="AK35" s="37">
        <f t="shared" si="21"/>
        <v>0</v>
      </c>
      <c r="AL35" s="19">
        <f>SaisieNote!AM39</f>
        <v>8.6666666666666661</v>
      </c>
      <c r="AM35" s="75">
        <f t="shared" si="22"/>
        <v>0</v>
      </c>
      <c r="AN35" s="53">
        <f t="shared" si="23"/>
        <v>8.7777777777777768</v>
      </c>
      <c r="AO35" s="76">
        <f t="shared" si="24"/>
        <v>0</v>
      </c>
      <c r="AP35" s="167">
        <f>SaisieNote!AO39</f>
        <v>6</v>
      </c>
      <c r="AQ35" s="262">
        <f t="shared" si="25"/>
        <v>0</v>
      </c>
      <c r="AR35" s="167">
        <f>SaisieNote!AQ39</f>
        <v>0</v>
      </c>
      <c r="AS35" s="262">
        <f t="shared" si="26"/>
        <v>0</v>
      </c>
      <c r="AT35" s="167">
        <f>SaisieNote!AS39</f>
        <v>1.5</v>
      </c>
      <c r="AU35" s="75">
        <f t="shared" si="27"/>
        <v>0</v>
      </c>
      <c r="AV35" s="53">
        <f t="shared" si="28"/>
        <v>2.5</v>
      </c>
      <c r="AW35" s="76">
        <f t="shared" si="29"/>
        <v>0</v>
      </c>
      <c r="AX35" s="19">
        <f>SaisieNote!AU39</f>
        <v>8.5</v>
      </c>
      <c r="AY35" s="75">
        <f t="shared" si="30"/>
        <v>0</v>
      </c>
      <c r="AZ35" s="19">
        <f>SaisieNote!AW39</f>
        <v>3.5</v>
      </c>
      <c r="BA35" s="75">
        <f t="shared" si="31"/>
        <v>0</v>
      </c>
      <c r="BB35" s="19">
        <f>SaisieNote!AY39</f>
        <v>7</v>
      </c>
      <c r="BC35" s="75">
        <f t="shared" si="32"/>
        <v>0</v>
      </c>
      <c r="BD35" s="53">
        <f t="shared" si="33"/>
        <v>6.333333333333333</v>
      </c>
      <c r="BE35" s="76">
        <f t="shared" si="34"/>
        <v>0</v>
      </c>
      <c r="BF35" s="54">
        <f t="shared" si="35"/>
        <v>6.1419753086419746</v>
      </c>
      <c r="BG35" s="55">
        <f t="shared" si="36"/>
        <v>0</v>
      </c>
      <c r="BH35" s="56">
        <f t="shared" si="37"/>
        <v>6.0432098765432096</v>
      </c>
      <c r="BI35" s="55">
        <f t="shared" si="38"/>
        <v>5</v>
      </c>
      <c r="BJ35" s="55">
        <f t="shared" si="39"/>
        <v>5</v>
      </c>
      <c r="BK35" s="73" t="str">
        <f t="shared" si="40"/>
        <v>Rattrapage</v>
      </c>
    </row>
    <row r="36" spans="1:65" ht="20.25" customHeight="1">
      <c r="A36" s="250">
        <v>25</v>
      </c>
      <c r="B36" s="234" t="s">
        <v>234</v>
      </c>
      <c r="C36" s="234" t="s">
        <v>235</v>
      </c>
      <c r="D36" s="234" t="s">
        <v>74</v>
      </c>
      <c r="E36" s="234" t="s">
        <v>304</v>
      </c>
      <c r="F36" s="234" t="s">
        <v>5</v>
      </c>
      <c r="G36" s="134">
        <f>SaisieNote!K40</f>
        <v>10.33</v>
      </c>
      <c r="H36" s="37">
        <f t="shared" si="2"/>
        <v>5</v>
      </c>
      <c r="I36" s="36">
        <f>SaisieNote!N40</f>
        <v>11</v>
      </c>
      <c r="J36" s="37">
        <f t="shared" si="3"/>
        <v>5</v>
      </c>
      <c r="K36" s="36">
        <f>SaisieNote!Q40</f>
        <v>9.3333333333333339</v>
      </c>
      <c r="L36" s="37">
        <f t="shared" si="4"/>
        <v>0</v>
      </c>
      <c r="M36" s="53">
        <f t="shared" si="5"/>
        <v>10.221111111111112</v>
      </c>
      <c r="N36" s="39">
        <f t="shared" si="6"/>
        <v>15</v>
      </c>
      <c r="O36" s="36">
        <f>SaisieNote!S40</f>
        <v>10</v>
      </c>
      <c r="P36" s="37">
        <f t="shared" si="7"/>
        <v>3</v>
      </c>
      <c r="Q36" s="36">
        <f>SaisieNote!U40</f>
        <v>10</v>
      </c>
      <c r="R36" s="37">
        <f t="shared" si="8"/>
        <v>3</v>
      </c>
      <c r="S36" s="36">
        <f>SaisieNote!W40</f>
        <v>11.5</v>
      </c>
      <c r="T36" s="37">
        <f t="shared" si="9"/>
        <v>3</v>
      </c>
      <c r="U36" s="53">
        <f t="shared" si="10"/>
        <v>10.5</v>
      </c>
      <c r="V36" s="39">
        <f t="shared" si="11"/>
        <v>9</v>
      </c>
      <c r="W36" s="36">
        <f>SaisieNote!Y40</f>
        <v>3</v>
      </c>
      <c r="X36" s="37">
        <f t="shared" si="12"/>
        <v>0</v>
      </c>
      <c r="Y36" s="36">
        <f>SaisieNote!AA40</f>
        <v>10</v>
      </c>
      <c r="Z36" s="37">
        <f t="shared" si="13"/>
        <v>2</v>
      </c>
      <c r="AA36" s="36">
        <f>SaisieNote!AC40</f>
        <v>12</v>
      </c>
      <c r="AB36" s="37">
        <f t="shared" si="14"/>
        <v>2</v>
      </c>
      <c r="AC36" s="53">
        <f t="shared" si="15"/>
        <v>8.3333333333333339</v>
      </c>
      <c r="AD36" s="39">
        <f t="shared" si="16"/>
        <v>4</v>
      </c>
      <c r="AE36" s="54">
        <f t="shared" si="17"/>
        <v>9.8945679012345664</v>
      </c>
      <c r="AF36" s="60">
        <f t="shared" si="18"/>
        <v>28</v>
      </c>
      <c r="AG36" s="73" t="str">
        <f t="shared" si="19"/>
        <v>Rattrapage</v>
      </c>
      <c r="AH36" s="52">
        <f>SaisieNote!AG40</f>
        <v>8</v>
      </c>
      <c r="AI36" s="37">
        <f t="shared" si="20"/>
        <v>0</v>
      </c>
      <c r="AJ36" s="19">
        <f>SaisieNote!AJ40</f>
        <v>13.83</v>
      </c>
      <c r="AK36" s="37">
        <f t="shared" si="21"/>
        <v>5</v>
      </c>
      <c r="AL36" s="19">
        <f>SaisieNote!AM40</f>
        <v>12.5</v>
      </c>
      <c r="AM36" s="75">
        <f t="shared" si="22"/>
        <v>5</v>
      </c>
      <c r="AN36" s="53">
        <f t="shared" si="23"/>
        <v>11.443333333333333</v>
      </c>
      <c r="AO36" s="76">
        <f t="shared" si="24"/>
        <v>15</v>
      </c>
      <c r="AP36" s="167">
        <f>SaisieNote!AO40</f>
        <v>8.5</v>
      </c>
      <c r="AQ36" s="262">
        <f t="shared" si="25"/>
        <v>0</v>
      </c>
      <c r="AR36" s="167">
        <f>SaisieNote!AQ40</f>
        <v>10</v>
      </c>
      <c r="AS36" s="262">
        <f t="shared" si="26"/>
        <v>3</v>
      </c>
      <c r="AT36" s="167">
        <f>SaisieNote!AS40</f>
        <v>4</v>
      </c>
      <c r="AU36" s="75">
        <f t="shared" si="27"/>
        <v>0</v>
      </c>
      <c r="AV36" s="53">
        <f t="shared" si="28"/>
        <v>7.5</v>
      </c>
      <c r="AW36" s="76">
        <f t="shared" si="29"/>
        <v>3</v>
      </c>
      <c r="AX36" s="19">
        <f>SaisieNote!AU40</f>
        <v>6</v>
      </c>
      <c r="AY36" s="75">
        <f t="shared" si="30"/>
        <v>0</v>
      </c>
      <c r="AZ36" s="19">
        <f>SaisieNote!AW40</f>
        <v>11.5</v>
      </c>
      <c r="BA36" s="75">
        <f t="shared" si="31"/>
        <v>2</v>
      </c>
      <c r="BB36" s="19">
        <f>SaisieNote!AY40</f>
        <v>8</v>
      </c>
      <c r="BC36" s="75">
        <f t="shared" si="32"/>
        <v>0</v>
      </c>
      <c r="BD36" s="53">
        <f t="shared" si="33"/>
        <v>8.5</v>
      </c>
      <c r="BE36" s="76">
        <f t="shared" si="34"/>
        <v>2</v>
      </c>
      <c r="BF36" s="54">
        <f t="shared" si="35"/>
        <v>9.474814814814815</v>
      </c>
      <c r="BG36" s="55">
        <f t="shared" si="36"/>
        <v>20</v>
      </c>
      <c r="BH36" s="56">
        <f t="shared" si="37"/>
        <v>9.6846913580246898</v>
      </c>
      <c r="BI36" s="55">
        <f t="shared" si="38"/>
        <v>48</v>
      </c>
      <c r="BJ36" s="55">
        <f t="shared" si="39"/>
        <v>48</v>
      </c>
      <c r="BK36" s="73" t="str">
        <f t="shared" si="40"/>
        <v>Rattrapage</v>
      </c>
    </row>
    <row r="37" spans="1:65" ht="20.25" customHeight="1">
      <c r="A37" s="250">
        <v>26</v>
      </c>
      <c r="B37" s="234" t="s">
        <v>630</v>
      </c>
      <c r="C37" s="234" t="s">
        <v>631</v>
      </c>
      <c r="D37" s="234" t="s">
        <v>28</v>
      </c>
      <c r="E37" s="234" t="s">
        <v>632</v>
      </c>
      <c r="F37" s="234" t="s">
        <v>5</v>
      </c>
      <c r="G37" s="134">
        <f>SaisieNote!K41</f>
        <v>9.6666666666666661</v>
      </c>
      <c r="H37" s="37">
        <f t="shared" si="2"/>
        <v>0</v>
      </c>
      <c r="I37" s="36">
        <f>SaisieNote!N41</f>
        <v>6</v>
      </c>
      <c r="J37" s="37">
        <f t="shared" si="3"/>
        <v>0</v>
      </c>
      <c r="K37" s="36">
        <f>SaisieNote!Q41</f>
        <v>4.666666666666667</v>
      </c>
      <c r="L37" s="37">
        <f t="shared" si="4"/>
        <v>0</v>
      </c>
      <c r="M37" s="53">
        <f t="shared" si="5"/>
        <v>6.7777777777777777</v>
      </c>
      <c r="N37" s="39">
        <f t="shared" si="6"/>
        <v>0</v>
      </c>
      <c r="O37" s="36">
        <f>SaisieNote!S41</f>
        <v>5</v>
      </c>
      <c r="P37" s="37">
        <f t="shared" si="7"/>
        <v>0</v>
      </c>
      <c r="Q37" s="36">
        <f>SaisieNote!U41</f>
        <v>5.5</v>
      </c>
      <c r="R37" s="37">
        <f t="shared" si="8"/>
        <v>0</v>
      </c>
      <c r="S37" s="36">
        <f>SaisieNote!W41</f>
        <v>4.5</v>
      </c>
      <c r="T37" s="37">
        <f t="shared" si="9"/>
        <v>0</v>
      </c>
      <c r="U37" s="53">
        <f t="shared" si="10"/>
        <v>5</v>
      </c>
      <c r="V37" s="39">
        <f t="shared" si="11"/>
        <v>0</v>
      </c>
      <c r="W37" s="36">
        <f>SaisieNote!Y41</f>
        <v>4</v>
      </c>
      <c r="X37" s="37">
        <f t="shared" si="12"/>
        <v>0</v>
      </c>
      <c r="Y37" s="36">
        <f>SaisieNote!AA41</f>
        <v>1.5</v>
      </c>
      <c r="Z37" s="37">
        <f t="shared" si="13"/>
        <v>0</v>
      </c>
      <c r="AA37" s="36">
        <f>SaisieNote!AC41</f>
        <v>6</v>
      </c>
      <c r="AB37" s="37">
        <f t="shared" si="14"/>
        <v>0</v>
      </c>
      <c r="AC37" s="53">
        <f t="shared" si="15"/>
        <v>3.8333333333333335</v>
      </c>
      <c r="AD37" s="39">
        <f t="shared" si="16"/>
        <v>0</v>
      </c>
      <c r="AE37" s="54">
        <f t="shared" si="17"/>
        <v>5.5308641975308639</v>
      </c>
      <c r="AF37" s="60">
        <f t="shared" si="18"/>
        <v>0</v>
      </c>
      <c r="AG37" s="73" t="str">
        <f t="shared" si="19"/>
        <v>Rattrapage</v>
      </c>
      <c r="AH37" s="52">
        <f>SaisieNote!AG41</f>
        <v>9</v>
      </c>
      <c r="AI37" s="37">
        <f t="shared" si="20"/>
        <v>0</v>
      </c>
      <c r="AJ37" s="19">
        <f>SaisieNote!AJ41</f>
        <v>6.833333333333333</v>
      </c>
      <c r="AK37" s="37">
        <f t="shared" si="21"/>
        <v>0</v>
      </c>
      <c r="AL37" s="19">
        <f>SaisieNote!AM41</f>
        <v>8.6666666666666661</v>
      </c>
      <c r="AM37" s="75">
        <f t="shared" si="22"/>
        <v>0</v>
      </c>
      <c r="AN37" s="53">
        <f t="shared" si="23"/>
        <v>8.1666666666666661</v>
      </c>
      <c r="AO37" s="76">
        <f t="shared" si="24"/>
        <v>0</v>
      </c>
      <c r="AP37" s="167">
        <f>SaisieNote!AO41</f>
        <v>6</v>
      </c>
      <c r="AQ37" s="262">
        <f t="shared" si="25"/>
        <v>0</v>
      </c>
      <c r="AR37" s="167">
        <f>SaisieNote!AQ41</f>
        <v>12</v>
      </c>
      <c r="AS37" s="262">
        <f t="shared" si="26"/>
        <v>3</v>
      </c>
      <c r="AT37" s="167">
        <f>SaisieNote!AS41</f>
        <v>10</v>
      </c>
      <c r="AU37" s="75">
        <f t="shared" si="27"/>
        <v>3</v>
      </c>
      <c r="AV37" s="53">
        <f t="shared" si="28"/>
        <v>9.3333333333333339</v>
      </c>
      <c r="AW37" s="76">
        <f t="shared" si="29"/>
        <v>6</v>
      </c>
      <c r="AX37" s="19">
        <f>SaisieNote!AU41</f>
        <v>12</v>
      </c>
      <c r="AY37" s="75">
        <f t="shared" si="30"/>
        <v>2</v>
      </c>
      <c r="AZ37" s="19">
        <f>SaisieNote!AW41</f>
        <v>12.5</v>
      </c>
      <c r="BA37" s="75">
        <f t="shared" si="31"/>
        <v>2</v>
      </c>
      <c r="BB37" s="19">
        <f>SaisieNote!AY41</f>
        <v>8.5</v>
      </c>
      <c r="BC37" s="75">
        <f t="shared" si="32"/>
        <v>0</v>
      </c>
      <c r="BD37" s="53">
        <f t="shared" si="33"/>
        <v>11</v>
      </c>
      <c r="BE37" s="76">
        <f t="shared" si="34"/>
        <v>6</v>
      </c>
      <c r="BF37" s="54">
        <f t="shared" si="35"/>
        <v>9.1851851851851851</v>
      </c>
      <c r="BG37" s="55">
        <f t="shared" si="36"/>
        <v>12</v>
      </c>
      <c r="BH37" s="56">
        <f t="shared" si="37"/>
        <v>7.3580246913580245</v>
      </c>
      <c r="BI37" s="55">
        <f t="shared" si="38"/>
        <v>12</v>
      </c>
      <c r="BJ37" s="55">
        <f t="shared" si="39"/>
        <v>12</v>
      </c>
      <c r="BK37" s="73" t="str">
        <f t="shared" si="40"/>
        <v>Rattrapage</v>
      </c>
    </row>
    <row r="38" spans="1:65" ht="20.25" customHeight="1">
      <c r="A38" s="250">
        <v>27</v>
      </c>
      <c r="B38" s="234" t="s">
        <v>633</v>
      </c>
      <c r="C38" s="234" t="s">
        <v>634</v>
      </c>
      <c r="D38" s="234" t="s">
        <v>635</v>
      </c>
      <c r="E38" s="234" t="s">
        <v>636</v>
      </c>
      <c r="F38" s="234" t="s">
        <v>443</v>
      </c>
      <c r="G38" s="134">
        <f>SaisieNote!K42</f>
        <v>10.666666666666666</v>
      </c>
      <c r="H38" s="37">
        <f t="shared" si="2"/>
        <v>5</v>
      </c>
      <c r="I38" s="36">
        <f>SaisieNote!N42</f>
        <v>6.833333333333333</v>
      </c>
      <c r="J38" s="37">
        <f t="shared" si="3"/>
        <v>0</v>
      </c>
      <c r="K38" s="36">
        <f>SaisieNote!Q42</f>
        <v>11.166666666666666</v>
      </c>
      <c r="L38" s="37">
        <f t="shared" si="4"/>
        <v>5</v>
      </c>
      <c r="M38" s="53">
        <f t="shared" si="5"/>
        <v>9.5555555555555554</v>
      </c>
      <c r="N38" s="39">
        <f t="shared" si="6"/>
        <v>10</v>
      </c>
      <c r="O38" s="36">
        <f>SaisieNote!S42</f>
        <v>12.5</v>
      </c>
      <c r="P38" s="37">
        <f t="shared" si="7"/>
        <v>3</v>
      </c>
      <c r="Q38" s="36">
        <f>SaisieNote!U42</f>
        <v>12</v>
      </c>
      <c r="R38" s="37">
        <f t="shared" si="8"/>
        <v>3</v>
      </c>
      <c r="S38" s="36">
        <f>SaisieNote!W42</f>
        <v>9</v>
      </c>
      <c r="T38" s="37">
        <f t="shared" si="9"/>
        <v>0</v>
      </c>
      <c r="U38" s="53">
        <f t="shared" si="10"/>
        <v>11.166666666666666</v>
      </c>
      <c r="V38" s="39">
        <f t="shared" si="11"/>
        <v>9</v>
      </c>
      <c r="W38" s="36">
        <f>SaisieNote!Y42</f>
        <v>6</v>
      </c>
      <c r="X38" s="37">
        <f t="shared" si="12"/>
        <v>0</v>
      </c>
      <c r="Y38" s="36">
        <f>SaisieNote!AA42</f>
        <v>1</v>
      </c>
      <c r="Z38" s="37">
        <f t="shared" si="13"/>
        <v>0</v>
      </c>
      <c r="AA38" s="36">
        <f>SaisieNote!AC42</f>
        <v>6.5</v>
      </c>
      <c r="AB38" s="37">
        <f t="shared" si="14"/>
        <v>0</v>
      </c>
      <c r="AC38" s="53">
        <f t="shared" si="15"/>
        <v>4.5</v>
      </c>
      <c r="AD38" s="39">
        <f t="shared" si="16"/>
        <v>0</v>
      </c>
      <c r="AE38" s="54">
        <f t="shared" si="17"/>
        <v>8.9691358024691361</v>
      </c>
      <c r="AF38" s="60">
        <f t="shared" si="18"/>
        <v>19</v>
      </c>
      <c r="AG38" s="73" t="str">
        <f t="shared" si="19"/>
        <v>Rattrapage</v>
      </c>
      <c r="AH38" s="52">
        <f>SaisieNote!AG42</f>
        <v>11.666666666666666</v>
      </c>
      <c r="AI38" s="37">
        <f t="shared" si="20"/>
        <v>5</v>
      </c>
      <c r="AJ38" s="19">
        <f>SaisieNote!AJ42</f>
        <v>14.166666666666666</v>
      </c>
      <c r="AK38" s="37">
        <f t="shared" si="21"/>
        <v>5</v>
      </c>
      <c r="AL38" s="19">
        <f>SaisieNote!AM42</f>
        <v>11</v>
      </c>
      <c r="AM38" s="75">
        <f t="shared" si="22"/>
        <v>5</v>
      </c>
      <c r="AN38" s="53">
        <f t="shared" si="23"/>
        <v>12.277777777777777</v>
      </c>
      <c r="AO38" s="76">
        <f t="shared" si="24"/>
        <v>15</v>
      </c>
      <c r="AP38" s="167">
        <f>SaisieNote!AO42</f>
        <v>10</v>
      </c>
      <c r="AQ38" s="262">
        <f t="shared" si="25"/>
        <v>3</v>
      </c>
      <c r="AR38" s="167">
        <f>SaisieNote!AQ42</f>
        <v>10.5</v>
      </c>
      <c r="AS38" s="262">
        <f t="shared" si="26"/>
        <v>3</v>
      </c>
      <c r="AT38" s="167">
        <f>SaisieNote!AS42</f>
        <v>8</v>
      </c>
      <c r="AU38" s="75">
        <f t="shared" si="27"/>
        <v>0</v>
      </c>
      <c r="AV38" s="53">
        <f t="shared" si="28"/>
        <v>9.5</v>
      </c>
      <c r="AW38" s="76">
        <f t="shared" si="29"/>
        <v>6</v>
      </c>
      <c r="AX38" s="19">
        <f>SaisieNote!AU42</f>
        <v>12</v>
      </c>
      <c r="AY38" s="75">
        <f t="shared" si="30"/>
        <v>2</v>
      </c>
      <c r="AZ38" s="19">
        <f>SaisieNote!AW42</f>
        <v>11</v>
      </c>
      <c r="BA38" s="75">
        <f t="shared" si="31"/>
        <v>2</v>
      </c>
      <c r="BB38" s="19">
        <f>SaisieNote!AY42</f>
        <v>11</v>
      </c>
      <c r="BC38" s="75">
        <f t="shared" si="32"/>
        <v>2</v>
      </c>
      <c r="BD38" s="53">
        <f t="shared" si="33"/>
        <v>11.333333333333334</v>
      </c>
      <c r="BE38" s="76">
        <f t="shared" si="34"/>
        <v>6</v>
      </c>
      <c r="BF38" s="54">
        <f t="shared" si="35"/>
        <v>11.141975308641975</v>
      </c>
      <c r="BG38" s="55">
        <f t="shared" si="36"/>
        <v>30</v>
      </c>
      <c r="BH38" s="56">
        <f t="shared" si="37"/>
        <v>10.055555555555555</v>
      </c>
      <c r="BI38" s="55">
        <f t="shared" si="38"/>
        <v>60</v>
      </c>
      <c r="BJ38" s="55">
        <f t="shared" si="39"/>
        <v>180</v>
      </c>
      <c r="BK38" s="73" t="str">
        <f t="shared" si="40"/>
        <v>Admis(e)</v>
      </c>
    </row>
    <row r="39" spans="1:65" s="210" customFormat="1" ht="20.25" customHeight="1">
      <c r="A39" s="250">
        <v>28</v>
      </c>
      <c r="B39" s="234" t="s">
        <v>307</v>
      </c>
      <c r="C39" s="234" t="s">
        <v>236</v>
      </c>
      <c r="D39" s="234" t="s">
        <v>16</v>
      </c>
      <c r="E39" s="234" t="s">
        <v>308</v>
      </c>
      <c r="F39" s="234" t="s">
        <v>8</v>
      </c>
      <c r="G39" s="134">
        <f>SaisieNote!K43</f>
        <v>10</v>
      </c>
      <c r="H39" s="37">
        <f t="shared" si="2"/>
        <v>5</v>
      </c>
      <c r="I39" s="36">
        <f>SaisieNote!N43</f>
        <v>8.1666666666666661</v>
      </c>
      <c r="J39" s="37">
        <f t="shared" si="3"/>
        <v>0</v>
      </c>
      <c r="K39" s="36">
        <f>SaisieNote!Q43</f>
        <v>10.67</v>
      </c>
      <c r="L39" s="37">
        <f t="shared" si="4"/>
        <v>5</v>
      </c>
      <c r="M39" s="53">
        <f t="shared" si="5"/>
        <v>9.612222222222222</v>
      </c>
      <c r="N39" s="39">
        <f t="shared" si="6"/>
        <v>10</v>
      </c>
      <c r="O39" s="36">
        <f>SaisieNote!S43</f>
        <v>13</v>
      </c>
      <c r="P39" s="37">
        <f t="shared" si="7"/>
        <v>3</v>
      </c>
      <c r="Q39" s="36">
        <f>SaisieNote!U43</f>
        <v>11.5</v>
      </c>
      <c r="R39" s="37">
        <f t="shared" si="8"/>
        <v>3</v>
      </c>
      <c r="S39" s="36">
        <f>SaisieNote!W43</f>
        <v>8</v>
      </c>
      <c r="T39" s="37">
        <f t="shared" si="9"/>
        <v>0</v>
      </c>
      <c r="U39" s="53">
        <f t="shared" si="10"/>
        <v>10.833333333333334</v>
      </c>
      <c r="V39" s="39">
        <f t="shared" si="11"/>
        <v>9</v>
      </c>
      <c r="W39" s="36">
        <f>SaisieNote!Y43</f>
        <v>7</v>
      </c>
      <c r="X39" s="37">
        <f t="shared" si="12"/>
        <v>0</v>
      </c>
      <c r="Y39" s="36">
        <f>SaisieNote!AA43</f>
        <v>15.5</v>
      </c>
      <c r="Z39" s="37">
        <f t="shared" si="13"/>
        <v>2</v>
      </c>
      <c r="AA39" s="36">
        <f>SaisieNote!AC43</f>
        <v>4</v>
      </c>
      <c r="AB39" s="37">
        <f t="shared" si="14"/>
        <v>0</v>
      </c>
      <c r="AC39" s="53">
        <f t="shared" si="15"/>
        <v>8.8333333333333339</v>
      </c>
      <c r="AD39" s="39">
        <f t="shared" si="16"/>
        <v>2</v>
      </c>
      <c r="AE39" s="54">
        <f t="shared" si="17"/>
        <v>9.8461728395061741</v>
      </c>
      <c r="AF39" s="60">
        <f t="shared" si="18"/>
        <v>21</v>
      </c>
      <c r="AG39" s="73" t="str">
        <f t="shared" si="19"/>
        <v>Rattrapage</v>
      </c>
      <c r="AH39" s="52">
        <f>SaisieNote!AG43</f>
        <v>11.33</v>
      </c>
      <c r="AI39" s="37">
        <f t="shared" si="20"/>
        <v>5</v>
      </c>
      <c r="AJ39" s="19">
        <f>SaisieNote!AJ43</f>
        <v>10.83</v>
      </c>
      <c r="AK39" s="37">
        <f t="shared" si="21"/>
        <v>5</v>
      </c>
      <c r="AL39" s="19">
        <f>SaisieNote!AM43</f>
        <v>10.67</v>
      </c>
      <c r="AM39" s="75">
        <f t="shared" si="22"/>
        <v>5</v>
      </c>
      <c r="AN39" s="53">
        <f t="shared" si="23"/>
        <v>10.943333333333333</v>
      </c>
      <c r="AO39" s="76">
        <f t="shared" si="24"/>
        <v>15</v>
      </c>
      <c r="AP39" s="167">
        <f>SaisieNote!AO43</f>
        <v>10</v>
      </c>
      <c r="AQ39" s="262">
        <f t="shared" si="25"/>
        <v>3</v>
      </c>
      <c r="AR39" s="167">
        <f>SaisieNote!AQ43</f>
        <v>8</v>
      </c>
      <c r="AS39" s="262">
        <f t="shared" si="26"/>
        <v>0</v>
      </c>
      <c r="AT39" s="167">
        <f>SaisieNote!AS43</f>
        <v>11.5</v>
      </c>
      <c r="AU39" s="75">
        <f t="shared" si="27"/>
        <v>3</v>
      </c>
      <c r="AV39" s="53">
        <f t="shared" si="28"/>
        <v>9.8333333333333339</v>
      </c>
      <c r="AW39" s="76">
        <f t="shared" si="29"/>
        <v>6</v>
      </c>
      <c r="AX39" s="19">
        <f>SaisieNote!AU43</f>
        <v>10</v>
      </c>
      <c r="AY39" s="75">
        <f t="shared" si="30"/>
        <v>2</v>
      </c>
      <c r="AZ39" s="19">
        <f>SaisieNote!AW43</f>
        <v>10</v>
      </c>
      <c r="BA39" s="75">
        <f t="shared" si="31"/>
        <v>2</v>
      </c>
      <c r="BB39" s="19">
        <f>SaisieNote!AY43</f>
        <v>8</v>
      </c>
      <c r="BC39" s="75">
        <f t="shared" si="32"/>
        <v>0</v>
      </c>
      <c r="BD39" s="53">
        <f t="shared" si="33"/>
        <v>9.3333333333333339</v>
      </c>
      <c r="BE39" s="76">
        <f t="shared" si="34"/>
        <v>4</v>
      </c>
      <c r="BF39" s="54">
        <f t="shared" si="35"/>
        <v>10.215555555555556</v>
      </c>
      <c r="BG39" s="55">
        <f t="shared" si="36"/>
        <v>30</v>
      </c>
      <c r="BH39" s="56">
        <f t="shared" si="37"/>
        <v>10.030864197530864</v>
      </c>
      <c r="BI39" s="55">
        <f t="shared" si="38"/>
        <v>60</v>
      </c>
      <c r="BJ39" s="55">
        <f t="shared" si="39"/>
        <v>180</v>
      </c>
      <c r="BK39" s="73" t="str">
        <f t="shared" si="40"/>
        <v>Admis(e)</v>
      </c>
    </row>
    <row r="40" spans="1:65" s="11" customFormat="1" ht="18.75" customHeight="1">
      <c r="A40" s="250">
        <v>29</v>
      </c>
      <c r="B40" s="234" t="s">
        <v>637</v>
      </c>
      <c r="C40" s="234" t="s">
        <v>236</v>
      </c>
      <c r="D40" s="234" t="s">
        <v>337</v>
      </c>
      <c r="E40" s="234" t="s">
        <v>638</v>
      </c>
      <c r="F40" s="234" t="s">
        <v>8</v>
      </c>
      <c r="G40" s="134">
        <f>SaisieNote!K44</f>
        <v>8.1666666666666661</v>
      </c>
      <c r="H40" s="37">
        <f t="shared" si="2"/>
        <v>0</v>
      </c>
      <c r="I40" s="36">
        <f>SaisieNote!N44</f>
        <v>3.6666666666666665</v>
      </c>
      <c r="J40" s="37">
        <f t="shared" si="3"/>
        <v>0</v>
      </c>
      <c r="K40" s="36">
        <f>SaisieNote!Q44</f>
        <v>3.8333333333333335</v>
      </c>
      <c r="L40" s="37">
        <f t="shared" si="4"/>
        <v>0</v>
      </c>
      <c r="M40" s="53">
        <f t="shared" ref="M40" si="41">((G40*4)+(I40*4)+(K40*4))/12</f>
        <v>5.2222222222222223</v>
      </c>
      <c r="N40" s="39">
        <f t="shared" ref="N40" si="42">IF(M40&gt;=9.995,15,H40+J40+L40)</f>
        <v>0</v>
      </c>
      <c r="O40" s="36">
        <f>SaisieNote!S44</f>
        <v>5.5</v>
      </c>
      <c r="P40" s="37">
        <f t="shared" si="7"/>
        <v>0</v>
      </c>
      <c r="Q40" s="36">
        <f>SaisieNote!U44</f>
        <v>6</v>
      </c>
      <c r="R40" s="37">
        <f t="shared" si="8"/>
        <v>0</v>
      </c>
      <c r="S40" s="36">
        <f>SaisieNote!W44</f>
        <v>4</v>
      </c>
      <c r="T40" s="37">
        <f t="shared" si="9"/>
        <v>0</v>
      </c>
      <c r="U40" s="53">
        <f t="shared" ref="U40" si="43">((O40*3)+(Q40*3)+(S40*3))/9</f>
        <v>5.166666666666667</v>
      </c>
      <c r="V40" s="39">
        <f t="shared" ref="V40" si="44">IF(U40&gt;=9.995,9,P40+R40+T40)</f>
        <v>0</v>
      </c>
      <c r="W40" s="36">
        <f>SaisieNote!Y44</f>
        <v>0</v>
      </c>
      <c r="X40" s="37">
        <f t="shared" si="12"/>
        <v>0</v>
      </c>
      <c r="Y40" s="36">
        <f>SaisieNote!AA44</f>
        <v>6</v>
      </c>
      <c r="Z40" s="37">
        <f t="shared" si="13"/>
        <v>0</v>
      </c>
      <c r="AA40" s="36">
        <f>SaisieNote!AC44</f>
        <v>6.5</v>
      </c>
      <c r="AB40" s="37">
        <f t="shared" si="14"/>
        <v>0</v>
      </c>
      <c r="AC40" s="53">
        <f t="shared" ref="AC40" si="45">((W40*2)+(Y40*2)+(AA40*2))/6</f>
        <v>4.166666666666667</v>
      </c>
      <c r="AD40" s="39">
        <f t="shared" ref="AD40" si="46">IF(AC40&gt;=9.995,6,X40+Z40+AB40)</f>
        <v>0</v>
      </c>
      <c r="AE40" s="54">
        <f t="shared" ref="AE40" si="47">((M40*12)+(U40*9)+(AC40*6))/27</f>
        <v>4.9691358024691361</v>
      </c>
      <c r="AF40" s="60">
        <f t="shared" ref="AF40" si="48">IF(AE40&gt;=9.995,30,N40+V40+AD40)</f>
        <v>0</v>
      </c>
      <c r="AG40" s="73" t="str">
        <f t="shared" ref="AG40" si="49">IF(AE40&gt;=9.995,"Admis(e)","Rattrapage")</f>
        <v>Rattrapage</v>
      </c>
      <c r="AH40" s="52">
        <f>SaisieNote!AG44</f>
        <v>6.5</v>
      </c>
      <c r="AI40" s="37">
        <f t="shared" si="20"/>
        <v>0</v>
      </c>
      <c r="AJ40" s="19">
        <f>SaisieNote!AJ44</f>
        <v>9.8333333333333339</v>
      </c>
      <c r="AK40" s="37">
        <f t="shared" si="21"/>
        <v>0</v>
      </c>
      <c r="AL40" s="19">
        <f>SaisieNote!AM44</f>
        <v>8.3333333333333339</v>
      </c>
      <c r="AM40" s="75">
        <f t="shared" si="22"/>
        <v>0</v>
      </c>
      <c r="AN40" s="53">
        <f t="shared" ref="AN40" si="50">((AH40*4)+(AJ40*4)+(AL40*4))/12</f>
        <v>8.2222222222222232</v>
      </c>
      <c r="AO40" s="76">
        <f t="shared" ref="AO40" si="51">IF(AN40&gt;=9.995,15,AI40+AK40+AM40)</f>
        <v>0</v>
      </c>
      <c r="AP40" s="167">
        <f>SaisieNote!AO44</f>
        <v>6.5</v>
      </c>
      <c r="AQ40" s="262">
        <f t="shared" si="25"/>
        <v>0</v>
      </c>
      <c r="AR40" s="167">
        <f>SaisieNote!AQ44</f>
        <v>6.5</v>
      </c>
      <c r="AS40" s="262">
        <f t="shared" si="26"/>
        <v>0</v>
      </c>
      <c r="AT40" s="167">
        <f>SaisieNote!AS44</f>
        <v>3</v>
      </c>
      <c r="AU40" s="75">
        <f t="shared" si="27"/>
        <v>0</v>
      </c>
      <c r="AV40" s="53">
        <f t="shared" ref="AV40" si="52">((AP40*3)+(AR40*3)+(AT40*3))/9</f>
        <v>5.333333333333333</v>
      </c>
      <c r="AW40" s="76">
        <f t="shared" ref="AW40" si="53">IF(AV40&gt;=9.995,9,AQ40+AS40+AU40)</f>
        <v>0</v>
      </c>
      <c r="AX40" s="19">
        <f>SaisieNote!AU44</f>
        <v>10</v>
      </c>
      <c r="AY40" s="75">
        <f t="shared" si="30"/>
        <v>2</v>
      </c>
      <c r="AZ40" s="19">
        <f>SaisieNote!AW44</f>
        <v>8</v>
      </c>
      <c r="BA40" s="75">
        <f t="shared" si="31"/>
        <v>0</v>
      </c>
      <c r="BB40" s="19">
        <f>SaisieNote!AY44</f>
        <v>6.5</v>
      </c>
      <c r="BC40" s="75">
        <f t="shared" si="32"/>
        <v>0</v>
      </c>
      <c r="BD40" s="53">
        <f t="shared" ref="BD40" si="54">((AX40*2)+(AZ40*2)+(BB40*2))/6</f>
        <v>8.1666666666666661</v>
      </c>
      <c r="BE40" s="76">
        <f t="shared" ref="BE40" si="55">IF(BD40&gt;=9.995,6,AY40+BA40+BC40)</f>
        <v>2</v>
      </c>
      <c r="BF40" s="54">
        <f t="shared" ref="BF40" si="56">((AN40*12)+(AV40*9)+(BD40*6))/27</f>
        <v>7.2469135802469147</v>
      </c>
      <c r="BG40" s="55">
        <f t="shared" ref="BG40" si="57">IF(BF40&gt;=9.995,30,AO40+AW40+BE40)</f>
        <v>2</v>
      </c>
      <c r="BH40" s="56">
        <f t="shared" ref="BH40" si="58">(AE40+BF40)/2</f>
        <v>6.1080246913580254</v>
      </c>
      <c r="BI40" s="55">
        <f t="shared" ref="BI40" si="59">IF(BH40&gt;=9.995,60,AF40+BG40)</f>
        <v>2</v>
      </c>
      <c r="BJ40" s="55">
        <f t="shared" si="39"/>
        <v>2</v>
      </c>
      <c r="BK40" s="73" t="str">
        <f t="shared" ref="BK40" si="60">IF(BH40&gt;=9.995,"Admis(e)","Rattrapage")</f>
        <v>Rattrapage</v>
      </c>
      <c r="BM40" s="121"/>
    </row>
    <row r="41" spans="1:65" s="11" customFormat="1" ht="18.75" customHeight="1">
      <c r="A41" s="43"/>
      <c r="B41" s="10"/>
      <c r="C41" s="10"/>
      <c r="D41" s="10"/>
      <c r="E41" s="10"/>
      <c r="F41" s="10"/>
      <c r="G41" s="64"/>
      <c r="H41" s="62"/>
      <c r="I41" s="64"/>
      <c r="J41" s="62"/>
      <c r="K41" s="64"/>
      <c r="L41" s="62"/>
      <c r="M41" s="66"/>
      <c r="N41" s="62"/>
      <c r="O41" s="64"/>
      <c r="P41" s="62"/>
      <c r="Q41" s="64"/>
      <c r="R41" s="62"/>
      <c r="S41" s="64"/>
      <c r="T41" s="62"/>
      <c r="U41" s="66"/>
      <c r="V41" s="62"/>
      <c r="W41" s="64"/>
      <c r="X41" s="62"/>
      <c r="Y41" s="64"/>
      <c r="Z41" s="62"/>
      <c r="AA41" s="64"/>
      <c r="AB41" s="62"/>
      <c r="AC41" s="66"/>
      <c r="AD41" s="62"/>
      <c r="AE41" s="66"/>
      <c r="AF41" s="65"/>
      <c r="AG41" s="69"/>
      <c r="AH41" s="66"/>
      <c r="AI41" s="62"/>
      <c r="AJ41" s="68"/>
      <c r="AK41" s="62"/>
      <c r="AL41" s="68"/>
      <c r="AM41" s="135"/>
      <c r="AN41" s="66"/>
      <c r="AO41" s="136"/>
      <c r="AP41" s="68"/>
      <c r="AQ41" s="135"/>
      <c r="AR41" s="68"/>
      <c r="AS41" s="135"/>
      <c r="AT41" s="68"/>
      <c r="AU41" s="135"/>
      <c r="AV41" s="66"/>
      <c r="AW41" s="136"/>
      <c r="AX41" s="68"/>
      <c r="AY41" s="135"/>
      <c r="AZ41" s="66"/>
      <c r="BA41" s="5"/>
      <c r="BB41" s="5"/>
      <c r="BC41" s="5"/>
      <c r="BD41" s="5"/>
      <c r="BE41"/>
      <c r="BF41" s="158"/>
      <c r="BG41" s="158"/>
      <c r="BH41" s="158"/>
      <c r="BI41" s="63"/>
      <c r="BJ41" s="63"/>
      <c r="BK41" s="69"/>
      <c r="BM41" s="121"/>
    </row>
    <row r="42" spans="1:65" s="11" customFormat="1" ht="18.75" customHeight="1">
      <c r="A42" s="43"/>
      <c r="B42" s="10"/>
      <c r="C42" s="10"/>
      <c r="D42" s="10"/>
      <c r="E42" s="10"/>
      <c r="F42" s="10"/>
      <c r="G42" s="64"/>
      <c r="H42" s="62"/>
      <c r="I42" s="64"/>
      <c r="J42" s="62"/>
      <c r="K42" s="64"/>
      <c r="L42" s="62"/>
      <c r="M42" s="66"/>
      <c r="N42" s="62"/>
      <c r="O42" s="64"/>
      <c r="P42" s="62"/>
      <c r="Q42" s="64"/>
      <c r="R42" s="62"/>
      <c r="S42" s="64"/>
      <c r="T42" s="62"/>
      <c r="U42" s="66"/>
      <c r="V42" s="62"/>
      <c r="W42" s="64"/>
      <c r="X42" s="62"/>
      <c r="Y42" s="64"/>
      <c r="Z42" s="62"/>
      <c r="AH42" s="66"/>
      <c r="AI42" s="62"/>
      <c r="AJ42" s="68"/>
      <c r="AK42" s="62"/>
      <c r="AL42" s="68"/>
      <c r="AM42" s="135"/>
      <c r="AN42" s="66"/>
      <c r="AO42" s="136"/>
      <c r="AP42" s="68"/>
      <c r="AQ42" s="135"/>
      <c r="AR42" s="68"/>
      <c r="AS42" s="135"/>
      <c r="AT42" s="68"/>
      <c r="AU42" s="135"/>
      <c r="AV42" s="66"/>
      <c r="AW42" s="136"/>
      <c r="AX42" s="68"/>
      <c r="AY42" s="135"/>
      <c r="AZ42" s="66"/>
      <c r="BA42" s="5"/>
      <c r="BB42" s="317" t="s">
        <v>1303</v>
      </c>
      <c r="BC42" s="317"/>
      <c r="BD42" s="317"/>
      <c r="BE42" s="317"/>
      <c r="BF42" s="317"/>
      <c r="BG42" s="62"/>
      <c r="BH42" s="318">
        <f ca="1">TODAY()</f>
        <v>42192</v>
      </c>
      <c r="BI42" s="318"/>
      <c r="BJ42" s="318"/>
      <c r="BK42" s="69"/>
      <c r="BM42" s="121"/>
    </row>
    <row r="43" spans="1:65" s="11" customFormat="1" ht="18.75" customHeight="1">
      <c r="A43" s="43"/>
      <c r="B43" s="10"/>
      <c r="C43" s="10"/>
      <c r="D43" s="10"/>
      <c r="E43" s="10"/>
      <c r="F43" s="10"/>
      <c r="G43" s="64"/>
      <c r="H43" s="62"/>
      <c r="I43" s="64"/>
      <c r="J43" s="62"/>
      <c r="K43" s="64"/>
      <c r="L43" s="62"/>
      <c r="M43" s="66"/>
      <c r="N43" s="62"/>
      <c r="O43" s="64"/>
      <c r="P43" s="62"/>
      <c r="Q43" s="64"/>
      <c r="R43" s="62"/>
      <c r="S43" s="64"/>
      <c r="T43" s="62"/>
      <c r="U43" s="66"/>
      <c r="V43" s="62"/>
      <c r="W43" s="64"/>
      <c r="X43" s="62"/>
      <c r="Y43" s="64"/>
      <c r="Z43" s="62"/>
      <c r="AH43" s="66"/>
      <c r="AI43" s="67"/>
      <c r="AJ43" s="68"/>
      <c r="AK43" s="135"/>
      <c r="AL43" s="68"/>
      <c r="AM43" s="135"/>
      <c r="AN43" s="66"/>
      <c r="AO43" s="136"/>
      <c r="AP43" s="68"/>
      <c r="AQ43" s="135"/>
      <c r="AR43" s="68"/>
      <c r="AS43" s="135"/>
      <c r="AT43" s="68"/>
      <c r="AU43" s="135"/>
      <c r="AV43" s="66"/>
      <c r="AW43" s="136"/>
      <c r="AX43" s="68"/>
      <c r="AY43" s="135"/>
      <c r="AZ43" s="5"/>
      <c r="BA43" s="5"/>
      <c r="BB43" s="5"/>
      <c r="BC43" s="264"/>
      <c r="BD43" s="64" t="s">
        <v>1308</v>
      </c>
      <c r="BE43" s="62"/>
      <c r="BF43" s="66"/>
      <c r="BG43" s="62"/>
      <c r="BH43" s="66"/>
      <c r="BI43" s="315"/>
      <c r="BJ43" s="315"/>
      <c r="BK43" s="69"/>
      <c r="BL43" s="121"/>
      <c r="BM43" s="141"/>
    </row>
    <row r="44" spans="1:65">
      <c r="I44" s="1" t="s">
        <v>81</v>
      </c>
      <c r="J44" s="1"/>
      <c r="K44" s="1"/>
      <c r="L44" s="1"/>
      <c r="M44" s="2"/>
      <c r="N44" s="2"/>
      <c r="O44" s="2"/>
      <c r="P44" s="2"/>
    </row>
    <row r="45" spans="1:65" ht="15.75">
      <c r="J45" s="21"/>
      <c r="K45" s="20" t="s">
        <v>82</v>
      </c>
      <c r="L45" s="20"/>
      <c r="M45" s="20"/>
      <c r="N45" s="20"/>
      <c r="O45" s="20"/>
      <c r="P45" s="20"/>
      <c r="Q45" s="20"/>
      <c r="R45" s="20"/>
      <c r="S45" s="20"/>
      <c r="T45" s="20"/>
      <c r="AZ45" s="4"/>
    </row>
    <row r="46" spans="1:65" ht="15.75">
      <c r="B46" s="4"/>
      <c r="C46" s="4"/>
      <c r="D46" s="4"/>
      <c r="E46" s="4"/>
      <c r="F46" s="4"/>
      <c r="G46" s="4"/>
      <c r="H46" s="4"/>
      <c r="I46" s="4"/>
      <c r="M46" s="4" t="s">
        <v>83</v>
      </c>
    </row>
    <row r="47" spans="1:65" ht="15.75">
      <c r="A47" s="4" t="s">
        <v>84</v>
      </c>
      <c r="B47" s="4"/>
      <c r="C47" s="4"/>
      <c r="D47" s="4"/>
      <c r="E47" s="4"/>
      <c r="F47" s="4"/>
      <c r="G47" s="4"/>
      <c r="H47" s="4"/>
      <c r="I47" s="4"/>
      <c r="K47" s="4"/>
    </row>
    <row r="48" spans="1:65" ht="15.75">
      <c r="A48" s="4" t="s">
        <v>1290</v>
      </c>
      <c r="B48" s="4"/>
      <c r="C48" s="4"/>
      <c r="D48" s="4"/>
      <c r="E48" s="4"/>
      <c r="F48" s="4"/>
      <c r="G48" s="4"/>
      <c r="H48" s="4"/>
      <c r="I48" s="5"/>
      <c r="J48" s="6"/>
      <c r="K48" s="4"/>
    </row>
    <row r="49" spans="1:63" ht="15.75">
      <c r="C49" s="4"/>
      <c r="D49" s="4"/>
      <c r="E49" s="4"/>
      <c r="F49" s="4"/>
      <c r="G49" s="4"/>
      <c r="H49" s="4"/>
      <c r="K49" s="4"/>
      <c r="L49" s="4"/>
    </row>
    <row r="50" spans="1:63" ht="36.75" customHeight="1">
      <c r="B50" s="4" t="s">
        <v>117</v>
      </c>
      <c r="D50" s="316" t="s">
        <v>1306</v>
      </c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316"/>
      <c r="AJ50" s="316"/>
      <c r="AK50" s="316"/>
      <c r="AL50" s="316"/>
      <c r="AM50" s="316"/>
      <c r="AN50" s="316"/>
      <c r="AO50" s="316"/>
      <c r="AP50" s="316"/>
      <c r="AQ50" s="316"/>
      <c r="AR50" s="316"/>
      <c r="AS50" s="316"/>
      <c r="AT50" s="316"/>
      <c r="AU50" s="316"/>
      <c r="AV50" s="316"/>
      <c r="AW50" s="316"/>
      <c r="AX50" s="316"/>
      <c r="AY50" s="316"/>
      <c r="AZ50" s="316"/>
    </row>
    <row r="51" spans="1:63" ht="15.75">
      <c r="B51" s="4" t="s">
        <v>122</v>
      </c>
    </row>
    <row r="52" spans="1:63" ht="15.75">
      <c r="B52" s="4"/>
    </row>
    <row r="53" spans="1:63" ht="21.75" customHeight="1">
      <c r="G53" s="320" t="s">
        <v>169</v>
      </c>
      <c r="H53" s="321"/>
      <c r="I53" s="321"/>
      <c r="J53" s="321"/>
      <c r="K53" s="321"/>
      <c r="L53" s="321"/>
      <c r="M53" s="321"/>
      <c r="N53" s="322"/>
      <c r="O53" s="320" t="s">
        <v>168</v>
      </c>
      <c r="P53" s="321"/>
      <c r="Q53" s="321"/>
      <c r="R53" s="321"/>
      <c r="S53" s="321"/>
      <c r="T53" s="321"/>
      <c r="U53" s="321"/>
      <c r="V53" s="322"/>
      <c r="W53" s="319" t="s">
        <v>96</v>
      </c>
      <c r="X53" s="319"/>
      <c r="Y53" s="319"/>
      <c r="Z53" s="319"/>
      <c r="AA53" s="319"/>
      <c r="AB53" s="319"/>
      <c r="AC53" s="319"/>
      <c r="AD53" s="45"/>
      <c r="AE53" s="9"/>
      <c r="AF53" s="9"/>
      <c r="AG53" s="9"/>
      <c r="AH53" s="320" t="s">
        <v>169</v>
      </c>
      <c r="AI53" s="321"/>
      <c r="AJ53" s="321"/>
      <c r="AK53" s="321"/>
      <c r="AL53" s="321"/>
      <c r="AM53" s="321"/>
      <c r="AN53" s="321"/>
      <c r="AO53" s="322"/>
      <c r="AP53" s="320" t="s">
        <v>168</v>
      </c>
      <c r="AQ53" s="321"/>
      <c r="AR53" s="321"/>
      <c r="AS53" s="321"/>
      <c r="AT53" s="321"/>
      <c r="AU53" s="321"/>
      <c r="AV53" s="321"/>
      <c r="AW53" s="322"/>
      <c r="AX53" s="319" t="s">
        <v>96</v>
      </c>
      <c r="AY53" s="319"/>
      <c r="AZ53" s="319"/>
      <c r="BA53" s="319"/>
      <c r="BB53" s="319"/>
      <c r="BC53" s="319"/>
      <c r="BD53" s="319"/>
      <c r="BE53" s="46"/>
    </row>
    <row r="54" spans="1:63" s="51" customFormat="1" ht="21" customHeight="1">
      <c r="A54" s="47" t="s">
        <v>17</v>
      </c>
      <c r="B54" s="47" t="s">
        <v>18</v>
      </c>
      <c r="C54" s="47" t="s">
        <v>1</v>
      </c>
      <c r="D54" s="47" t="s">
        <v>2</v>
      </c>
      <c r="E54" s="47" t="s">
        <v>120</v>
      </c>
      <c r="F54" s="47" t="s">
        <v>121</v>
      </c>
      <c r="G54" s="47" t="s">
        <v>90</v>
      </c>
      <c r="H54" s="47" t="s">
        <v>3</v>
      </c>
      <c r="I54" s="47" t="s">
        <v>97</v>
      </c>
      <c r="J54" s="47" t="s">
        <v>3</v>
      </c>
      <c r="K54" s="47" t="s">
        <v>91</v>
      </c>
      <c r="L54" s="47" t="s">
        <v>3</v>
      </c>
      <c r="M54" s="48" t="s">
        <v>98</v>
      </c>
      <c r="N54" s="49" t="s">
        <v>99</v>
      </c>
      <c r="O54" s="47" t="s">
        <v>100</v>
      </c>
      <c r="P54" s="47" t="s">
        <v>3</v>
      </c>
      <c r="Q54" s="47" t="s">
        <v>92</v>
      </c>
      <c r="R54" s="47" t="s">
        <v>3</v>
      </c>
      <c r="S54" s="47" t="s">
        <v>110</v>
      </c>
      <c r="T54" s="47" t="s">
        <v>3</v>
      </c>
      <c r="U54" s="48" t="s">
        <v>104</v>
      </c>
      <c r="V54" s="49" t="s">
        <v>99</v>
      </c>
      <c r="W54" s="47" t="s">
        <v>102</v>
      </c>
      <c r="X54" s="47" t="s">
        <v>3</v>
      </c>
      <c r="Y54" s="47" t="s">
        <v>170</v>
      </c>
      <c r="Z54" s="47" t="s">
        <v>3</v>
      </c>
      <c r="AA54" s="47" t="s">
        <v>171</v>
      </c>
      <c r="AB54" s="47" t="s">
        <v>3</v>
      </c>
      <c r="AC54" s="48" t="s">
        <v>115</v>
      </c>
      <c r="AD54" s="49" t="s">
        <v>99</v>
      </c>
      <c r="AE54" s="137" t="s">
        <v>114</v>
      </c>
      <c r="AF54" s="58" t="s">
        <v>172</v>
      </c>
      <c r="AG54" s="47" t="s">
        <v>109</v>
      </c>
      <c r="AH54" s="47" t="s">
        <v>105</v>
      </c>
      <c r="AI54" s="47" t="s">
        <v>3</v>
      </c>
      <c r="AJ54" s="47" t="s">
        <v>111</v>
      </c>
      <c r="AK54" s="47" t="s">
        <v>3</v>
      </c>
      <c r="AL54" s="47" t="s">
        <v>106</v>
      </c>
      <c r="AM54" s="47" t="s">
        <v>3</v>
      </c>
      <c r="AN54" s="47" t="s">
        <v>98</v>
      </c>
      <c r="AO54" s="47" t="s">
        <v>99</v>
      </c>
      <c r="AP54" s="47" t="s">
        <v>4</v>
      </c>
      <c r="AQ54" s="47" t="s">
        <v>3</v>
      </c>
      <c r="AR54" s="47" t="s">
        <v>112</v>
      </c>
      <c r="AS54" s="47" t="s">
        <v>3</v>
      </c>
      <c r="AT54" s="47" t="s">
        <v>93</v>
      </c>
      <c r="AU54" s="47" t="s">
        <v>3</v>
      </c>
      <c r="AV54" s="47" t="s">
        <v>101</v>
      </c>
      <c r="AW54" s="47" t="s">
        <v>99</v>
      </c>
      <c r="AX54" s="47" t="s">
        <v>94</v>
      </c>
      <c r="AY54" s="47" t="s">
        <v>3</v>
      </c>
      <c r="AZ54" s="47" t="s">
        <v>107</v>
      </c>
      <c r="BA54" s="47" t="s">
        <v>3</v>
      </c>
      <c r="BB54" s="47" t="s">
        <v>113</v>
      </c>
      <c r="BC54" s="47" t="s">
        <v>3</v>
      </c>
      <c r="BD54" s="47" t="s">
        <v>115</v>
      </c>
      <c r="BE54" s="47" t="s">
        <v>99</v>
      </c>
      <c r="BF54" s="47" t="s">
        <v>116</v>
      </c>
      <c r="BG54" s="50" t="s">
        <v>172</v>
      </c>
      <c r="BH54" s="47" t="s">
        <v>108</v>
      </c>
      <c r="BI54" s="47" t="s">
        <v>103</v>
      </c>
      <c r="BJ54" s="47" t="s">
        <v>543</v>
      </c>
      <c r="BK54" s="47" t="s">
        <v>109</v>
      </c>
    </row>
    <row r="55" spans="1:63" s="24" customFormat="1" ht="20.25" customHeight="1">
      <c r="A55" s="250">
        <v>1</v>
      </c>
      <c r="B55" s="241" t="s">
        <v>641</v>
      </c>
      <c r="C55" s="241" t="s">
        <v>29</v>
      </c>
      <c r="D55" s="241" t="s">
        <v>642</v>
      </c>
      <c r="E55" s="241" t="s">
        <v>447</v>
      </c>
      <c r="F55" s="241" t="s">
        <v>643</v>
      </c>
      <c r="G55" s="134">
        <f>SaisieNote!K45</f>
        <v>8.6666666666666661</v>
      </c>
      <c r="H55" s="37">
        <f t="shared" ref="H55" si="61">IF(G55&gt;=9.995,5,0)</f>
        <v>0</v>
      </c>
      <c r="I55" s="36">
        <f>SaisieNote!N45</f>
        <v>7.666666666666667</v>
      </c>
      <c r="J55" s="37">
        <f t="shared" ref="J55" si="62">IF(I55&gt;=9.995,5,0)</f>
        <v>0</v>
      </c>
      <c r="K55" s="36">
        <f>SaisieNote!Q45</f>
        <v>3.3333333333333335</v>
      </c>
      <c r="L55" s="37">
        <f t="shared" ref="L55" si="63">IF(K55&gt;=9.995,5,0)</f>
        <v>0</v>
      </c>
      <c r="M55" s="53">
        <f t="shared" ref="M55" si="64">((G55*4)+(I55*4)+(K55*4))/12</f>
        <v>6.5555555555555545</v>
      </c>
      <c r="N55" s="39">
        <f t="shared" ref="N55" si="65">IF(M55&gt;=9.995,15,H55+J55+L55)</f>
        <v>0</v>
      </c>
      <c r="O55" s="36">
        <f>SaisieNote!S45</f>
        <v>5</v>
      </c>
      <c r="P55" s="37">
        <f t="shared" ref="P55" si="66">IF(O55&gt;=9.995,3,0)</f>
        <v>0</v>
      </c>
      <c r="Q55" s="36">
        <f>SaisieNote!U45</f>
        <v>6</v>
      </c>
      <c r="R55" s="37">
        <f t="shared" ref="R55:T55" si="67">IF(Q55&gt;=9.995,3,0)</f>
        <v>0</v>
      </c>
      <c r="S55" s="36">
        <f>SaisieNote!W45</f>
        <v>6.5</v>
      </c>
      <c r="T55" s="37">
        <f t="shared" si="67"/>
        <v>0</v>
      </c>
      <c r="U55" s="53">
        <f t="shared" ref="U55" si="68">((O55*3)+(Q55*3)+(S55*3))/9</f>
        <v>5.833333333333333</v>
      </c>
      <c r="V55" s="39">
        <f t="shared" ref="V55" si="69">IF(U55&gt;=9.995,9,P55+R55+T55)</f>
        <v>0</v>
      </c>
      <c r="W55" s="36">
        <f>SaisieNote!Y45</f>
        <v>6</v>
      </c>
      <c r="X55" s="37">
        <f t="shared" ref="X55" si="70">IF(W55&gt;=9.995,2,0)</f>
        <v>0</v>
      </c>
      <c r="Y55" s="36">
        <f>SaisieNote!AA45</f>
        <v>3.5</v>
      </c>
      <c r="Z55" s="37">
        <f t="shared" ref="Z55:AB55" si="71">IF(Y55&gt;=9.995,2,0)</f>
        <v>0</v>
      </c>
      <c r="AA55" s="36">
        <f>SaisieNote!AC45</f>
        <v>5</v>
      </c>
      <c r="AB55" s="37">
        <f t="shared" si="71"/>
        <v>0</v>
      </c>
      <c r="AC55" s="53">
        <f t="shared" ref="AC55" si="72">((W55*2)+(Y55*2)+(AA55*2))/6</f>
        <v>4.833333333333333</v>
      </c>
      <c r="AD55" s="39">
        <f t="shared" ref="AD55" si="73">IF(AC55&gt;=9.995,6,X55+Z55+AB55)</f>
        <v>0</v>
      </c>
      <c r="AE55" s="54">
        <f t="shared" ref="AE55" si="74">((M55*12)+(U55*9)+(AC55*6))/27</f>
        <v>5.932098765432098</v>
      </c>
      <c r="AF55" s="60">
        <f t="shared" ref="AF55" si="75">IF(AE55&gt;=9.995,30,N55+V55+AD55)</f>
        <v>0</v>
      </c>
      <c r="AG55" s="73" t="str">
        <f t="shared" ref="AG55" si="76">IF(AE55&gt;=9.995,"Admis(e)","Rattrapage")</f>
        <v>Rattrapage</v>
      </c>
      <c r="AH55" s="52">
        <f>SaisieNote!AG45</f>
        <v>8.6666666666666661</v>
      </c>
      <c r="AI55" s="75">
        <f t="shared" ref="AI55:AM55" si="77">IF(AH55&gt;=9.995,5,0)</f>
        <v>0</v>
      </c>
      <c r="AJ55" s="19">
        <f>SaisieNote!AJ45</f>
        <v>7.166666666666667</v>
      </c>
      <c r="AK55" s="75">
        <f t="shared" si="77"/>
        <v>0</v>
      </c>
      <c r="AL55" s="19">
        <f>SaisieNote!AM45</f>
        <v>9.8333333333333339</v>
      </c>
      <c r="AM55" s="75">
        <f t="shared" si="77"/>
        <v>0</v>
      </c>
      <c r="AN55" s="53">
        <f t="shared" ref="AN55" si="78">((AH55*4)+(AJ55*4)+(AL55*4))/12</f>
        <v>8.5555555555555554</v>
      </c>
      <c r="AO55" s="76">
        <f t="shared" ref="AO55" si="79">IF(AN55&gt;=9.995,15,AI55+AK55+AM55)</f>
        <v>0</v>
      </c>
      <c r="AP55" s="167">
        <f>SaisieNote!AO45</f>
        <v>4.5</v>
      </c>
      <c r="AQ55" s="262">
        <f t="shared" ref="AQ55:AU55" si="80">IF(AP55&gt;=9.995,3,0)</f>
        <v>0</v>
      </c>
      <c r="AR55" s="167">
        <f>SaisieNote!AQ45</f>
        <v>8</v>
      </c>
      <c r="AS55" s="262">
        <f t="shared" si="80"/>
        <v>0</v>
      </c>
      <c r="AT55" s="167">
        <f>SaisieNote!AS45</f>
        <v>5</v>
      </c>
      <c r="AU55" s="75">
        <f t="shared" si="80"/>
        <v>0</v>
      </c>
      <c r="AV55" s="53">
        <f t="shared" ref="AV55" si="81">((AP55*3)+(AR55*3)+(AT55*3))/9</f>
        <v>5.833333333333333</v>
      </c>
      <c r="AW55" s="76">
        <f t="shared" ref="AW55" si="82">IF(AV55&gt;=9.995,9,AQ55+AS55+AU55)</f>
        <v>0</v>
      </c>
      <c r="AX55" s="19">
        <f>SaisieNote!AU45</f>
        <v>6.5</v>
      </c>
      <c r="AY55" s="75">
        <f t="shared" ref="AY55:BC55" si="83">IF(AX55&gt;=9.995,2,0)</f>
        <v>0</v>
      </c>
      <c r="AZ55" s="19">
        <f>SaisieNote!AW45</f>
        <v>0</v>
      </c>
      <c r="BA55" s="75">
        <f t="shared" si="83"/>
        <v>0</v>
      </c>
      <c r="BB55" s="19">
        <f>SaisieNote!AY45</f>
        <v>3</v>
      </c>
      <c r="BC55" s="75">
        <f t="shared" si="83"/>
        <v>0</v>
      </c>
      <c r="BD55" s="53">
        <f t="shared" ref="BD55" si="84">((AX55*2)+(AZ55*2)+(BB55*2))/6</f>
        <v>3.1666666666666665</v>
      </c>
      <c r="BE55" s="76">
        <f t="shared" ref="BE55" si="85">IF(BD55&gt;=9.995,6,AY55+BA55+BC55)</f>
        <v>0</v>
      </c>
      <c r="BF55" s="54">
        <f t="shared" ref="BF55" si="86">((AN55*12)+(AV55*9)+(BD55*6))/27</f>
        <v>6.4506172839506171</v>
      </c>
      <c r="BG55" s="55">
        <f t="shared" ref="BG55" si="87">IF(BF55&gt;=9.995,30,AO55+AW55+BE55)</f>
        <v>0</v>
      </c>
      <c r="BH55" s="56">
        <f t="shared" ref="BH55" si="88">(AE55+BF55)/2</f>
        <v>6.1913580246913575</v>
      </c>
      <c r="BI55" s="55">
        <f t="shared" ref="BI55" si="89">IF(BH55&gt;=9.995,60,AF55+BG55)</f>
        <v>0</v>
      </c>
      <c r="BJ55" s="55">
        <f t="shared" ref="BJ55" si="90">IF(BK55="Admis(e)",180, BI55)</f>
        <v>0</v>
      </c>
      <c r="BK55" s="73" t="str">
        <f t="shared" ref="BK55" si="91">IF(BH55&gt;=9.995,"Admis(e)","Rattrapage")</f>
        <v>Rattrapage</v>
      </c>
    </row>
    <row r="56" spans="1:63" s="24" customFormat="1" ht="20.25" customHeight="1">
      <c r="A56" s="250">
        <v>2</v>
      </c>
      <c r="B56" s="234" t="s">
        <v>237</v>
      </c>
      <c r="C56" s="234" t="s">
        <v>29</v>
      </c>
      <c r="D56" s="234" t="s">
        <v>70</v>
      </c>
      <c r="E56" s="234" t="s">
        <v>311</v>
      </c>
      <c r="F56" s="234" t="s">
        <v>68</v>
      </c>
      <c r="G56" s="134">
        <f>SaisieNote!K46</f>
        <v>10.5</v>
      </c>
      <c r="H56" s="37">
        <f t="shared" ref="H56:H84" si="92">IF(G56&gt;=9.995,5,0)</f>
        <v>5</v>
      </c>
      <c r="I56" s="36" t="e">
        <f>SaisieNote!N46</f>
        <v>#VALUE!</v>
      </c>
      <c r="J56" s="37" t="e">
        <f t="shared" ref="J56:J84" si="93">IF(I56&gt;=9.995,5,0)</f>
        <v>#VALUE!</v>
      </c>
      <c r="K56" s="36">
        <f>SaisieNote!Q46</f>
        <v>10</v>
      </c>
      <c r="L56" s="37">
        <f t="shared" ref="L56:L84" si="94">IF(K56&gt;=9.995,5,0)</f>
        <v>5</v>
      </c>
      <c r="M56" s="53" t="e">
        <f t="shared" ref="M56:M84" si="95">((G56*4)+(I56*4)+(K56*4))/12</f>
        <v>#VALUE!</v>
      </c>
      <c r="N56" s="39" t="e">
        <f t="shared" ref="N56:N84" si="96">IF(M56&gt;=9.995,15,H56+J56+L56)</f>
        <v>#VALUE!</v>
      </c>
      <c r="O56" s="36">
        <f>SaisieNote!S46</f>
        <v>11</v>
      </c>
      <c r="P56" s="37">
        <f t="shared" ref="P56:P84" si="97">IF(O56&gt;=9.995,3,0)</f>
        <v>3</v>
      </c>
      <c r="Q56" s="36">
        <f>SaisieNote!U46</f>
        <v>1</v>
      </c>
      <c r="R56" s="37">
        <f t="shared" ref="R56:R84" si="98">IF(Q56&gt;=9.995,3,0)</f>
        <v>0</v>
      </c>
      <c r="S56" s="36" t="str">
        <f>SaisieNote!W46</f>
        <v>ABS</v>
      </c>
      <c r="T56" s="37">
        <f t="shared" ref="T56:T84" si="99">IF(S56&gt;=9.995,3,0)</f>
        <v>3</v>
      </c>
      <c r="U56" s="53" t="e">
        <f t="shared" ref="U56:U84" si="100">((O56*3)+(Q56*3)+(S56*3))/9</f>
        <v>#VALUE!</v>
      </c>
      <c r="V56" s="39" t="e">
        <f t="shared" ref="V56:V84" si="101">IF(U56&gt;=9.995,9,P56+R56+T56)</f>
        <v>#VALUE!</v>
      </c>
      <c r="W56" s="36" t="str">
        <f>SaisieNote!Y46</f>
        <v>ABS</v>
      </c>
      <c r="X56" s="37">
        <f t="shared" ref="X56:X84" si="102">IF(W56&gt;=9.995,2,0)</f>
        <v>2</v>
      </c>
      <c r="Y56" s="36">
        <f>SaisieNote!AA46</f>
        <v>5.5</v>
      </c>
      <c r="Z56" s="37">
        <f t="shared" ref="Z56:Z84" si="103">IF(Y56&gt;=9.995,2,0)</f>
        <v>0</v>
      </c>
      <c r="AA56" s="36">
        <f>SaisieNote!AC46</f>
        <v>6</v>
      </c>
      <c r="AB56" s="37">
        <f t="shared" ref="AB56:AB84" si="104">IF(AA56&gt;=9.995,2,0)</f>
        <v>0</v>
      </c>
      <c r="AC56" s="53" t="e">
        <f t="shared" ref="AC56:AC84" si="105">((W56*2)+(Y56*2)+(AA56*2))/6</f>
        <v>#VALUE!</v>
      </c>
      <c r="AD56" s="39" t="e">
        <f t="shared" ref="AD56:AD84" si="106">IF(AC56&gt;=9.995,6,X56+Z56+AB56)</f>
        <v>#VALUE!</v>
      </c>
      <c r="AE56" s="54" t="e">
        <f t="shared" ref="AE56:AE84" si="107">((M56*12)+(U56*9)+(AC56*6))/27</f>
        <v>#VALUE!</v>
      </c>
      <c r="AF56" s="60" t="e">
        <f t="shared" ref="AF56:AF84" si="108">IF(AE56&gt;=9.995,30,N56+V56+AD56)</f>
        <v>#VALUE!</v>
      </c>
      <c r="AG56" s="260" t="s">
        <v>1305</v>
      </c>
      <c r="AH56" s="52">
        <f>SaisieNote!AG46</f>
        <v>10</v>
      </c>
      <c r="AI56" s="75">
        <f t="shared" ref="AI56:AI84" si="109">IF(AH56&gt;=9.995,5,0)</f>
        <v>5</v>
      </c>
      <c r="AJ56" s="19" t="e">
        <f>SaisieNote!AJ46</f>
        <v>#VALUE!</v>
      </c>
      <c r="AK56" s="75" t="e">
        <f t="shared" ref="AK56:AK84" si="110">IF(AJ56&gt;=9.995,5,0)</f>
        <v>#VALUE!</v>
      </c>
      <c r="AL56" s="19">
        <f>SaisieNote!AM46</f>
        <v>10.5</v>
      </c>
      <c r="AM56" s="75">
        <f t="shared" ref="AM56:AM84" si="111">IF(AL56&gt;=9.995,5,0)</f>
        <v>5</v>
      </c>
      <c r="AN56" s="53" t="e">
        <f t="shared" ref="AN56:AN84" si="112">((AH56*4)+(AJ56*4)+(AL56*4))/12</f>
        <v>#VALUE!</v>
      </c>
      <c r="AO56" s="76" t="e">
        <f t="shared" ref="AO56:AO84" si="113">IF(AN56&gt;=9.995,15,AI56+AK56+AM56)</f>
        <v>#VALUE!</v>
      </c>
      <c r="AP56" s="167" t="str">
        <f>SaisieNote!AO46</f>
        <v>\</v>
      </c>
      <c r="AQ56" s="262">
        <f t="shared" ref="AQ56:AQ84" si="114">IF(AP56&gt;=9.995,3,0)</f>
        <v>3</v>
      </c>
      <c r="AR56" s="167" t="str">
        <f>SaisieNote!AQ46</f>
        <v>ABS</v>
      </c>
      <c r="AS56" s="262">
        <f t="shared" ref="AS56:AS84" si="115">IF(AR56&gt;=9.995,3,0)</f>
        <v>3</v>
      </c>
      <c r="AT56" s="167">
        <f>SaisieNote!AS46</f>
        <v>10.5</v>
      </c>
      <c r="AU56" s="75">
        <f t="shared" ref="AU56:AU84" si="116">IF(AT56&gt;=9.995,3,0)</f>
        <v>3</v>
      </c>
      <c r="AV56" s="53" t="e">
        <f t="shared" ref="AV56:AV84" si="117">((AP56*3)+(AR56*3)+(AT56*3))/9</f>
        <v>#VALUE!</v>
      </c>
      <c r="AW56" s="76" t="e">
        <f t="shared" ref="AW56:AW84" si="118">IF(AV56&gt;=9.995,9,AQ56+AS56+AU56)</f>
        <v>#VALUE!</v>
      </c>
      <c r="AX56" s="19">
        <f>SaisieNote!AU46</f>
        <v>8.5</v>
      </c>
      <c r="AY56" s="75">
        <f t="shared" ref="AY56:AY84" si="119">IF(AX56&gt;=9.995,2,0)</f>
        <v>0</v>
      </c>
      <c r="AZ56" s="19" t="str">
        <f>SaisieNote!AW46</f>
        <v>ABS</v>
      </c>
      <c r="BA56" s="75">
        <f t="shared" ref="BA56:BA84" si="120">IF(AZ56&gt;=9.995,2,0)</f>
        <v>2</v>
      </c>
      <c r="BB56" s="19">
        <f>SaisieNote!AY46</f>
        <v>6</v>
      </c>
      <c r="BC56" s="75">
        <f t="shared" ref="BC56:BC84" si="121">IF(BB56&gt;=9.995,2,0)</f>
        <v>0</v>
      </c>
      <c r="BD56" s="53" t="e">
        <f t="shared" ref="BD56:BD84" si="122">((AX56*2)+(AZ56*2)+(BB56*2))/6</f>
        <v>#VALUE!</v>
      </c>
      <c r="BE56" s="76" t="e">
        <f t="shared" ref="BE56:BE84" si="123">IF(BD56&gt;=9.995,6,AY56+BA56+BC56)</f>
        <v>#VALUE!</v>
      </c>
      <c r="BF56" s="54" t="e">
        <f t="shared" ref="BF56:BF84" si="124">((AN56*12)+(AV56*9)+(BD56*6))/27</f>
        <v>#VALUE!</v>
      </c>
      <c r="BG56" s="55" t="e">
        <f t="shared" ref="BG56:BG84" si="125">IF(BF56&gt;=9.995,30,AO56+AW56+BE56)</f>
        <v>#VALUE!</v>
      </c>
      <c r="BH56" s="56" t="e">
        <f t="shared" ref="BH56:BH84" si="126">(AE56+BF56)/2</f>
        <v>#VALUE!</v>
      </c>
      <c r="BI56" s="55" t="e">
        <f t="shared" ref="BI56:BI84" si="127">IF(BH56&gt;=9.995,60,AF56+BG56)</f>
        <v>#VALUE!</v>
      </c>
      <c r="BJ56" s="55" t="e">
        <f t="shared" ref="BJ56:BJ84" si="128">IF(BK56="Admis(e)",180, BI56)</f>
        <v>#VALUE!</v>
      </c>
      <c r="BK56" s="73" t="s">
        <v>1305</v>
      </c>
    </row>
    <row r="57" spans="1:63" s="24" customFormat="1" ht="20.25" customHeight="1">
      <c r="A57" s="250">
        <v>3</v>
      </c>
      <c r="B57" s="234" t="s">
        <v>238</v>
      </c>
      <c r="C57" s="234" t="s">
        <v>239</v>
      </c>
      <c r="D57" s="234" t="s">
        <v>65</v>
      </c>
      <c r="E57" s="234" t="s">
        <v>314</v>
      </c>
      <c r="F57" s="234" t="s">
        <v>8</v>
      </c>
      <c r="G57" s="134" t="str">
        <f>SaisieNote!K47</f>
        <v>Exclu</v>
      </c>
      <c r="H57" s="37">
        <f t="shared" si="92"/>
        <v>5</v>
      </c>
      <c r="I57" s="36" t="str">
        <f>SaisieNote!N47</f>
        <v>Exclu</v>
      </c>
      <c r="J57" s="37">
        <f t="shared" si="93"/>
        <v>5</v>
      </c>
      <c r="K57" s="36" t="str">
        <f>SaisieNote!Q47</f>
        <v>Exclu</v>
      </c>
      <c r="L57" s="37">
        <f t="shared" si="94"/>
        <v>5</v>
      </c>
      <c r="M57" s="53" t="e">
        <f t="shared" si="95"/>
        <v>#VALUE!</v>
      </c>
      <c r="N57" s="39" t="e">
        <f t="shared" si="96"/>
        <v>#VALUE!</v>
      </c>
      <c r="O57" s="36">
        <f>SaisieNote!S47</f>
        <v>10.5</v>
      </c>
      <c r="P57" s="37">
        <f t="shared" si="97"/>
        <v>3</v>
      </c>
      <c r="Q57" s="36" t="str">
        <f>SaisieNote!U47</f>
        <v>ABS</v>
      </c>
      <c r="R57" s="37">
        <f t="shared" si="98"/>
        <v>3</v>
      </c>
      <c r="S57" s="36" t="str">
        <f>SaisieNote!W47</f>
        <v>ABS</v>
      </c>
      <c r="T57" s="37">
        <f t="shared" si="99"/>
        <v>3</v>
      </c>
      <c r="U57" s="53" t="e">
        <f t="shared" si="100"/>
        <v>#VALUE!</v>
      </c>
      <c r="V57" s="39" t="e">
        <f t="shared" si="101"/>
        <v>#VALUE!</v>
      </c>
      <c r="W57" s="36" t="str">
        <f>SaisieNote!Y47</f>
        <v>ABS</v>
      </c>
      <c r="X57" s="37">
        <f t="shared" si="102"/>
        <v>2</v>
      </c>
      <c r="Y57" s="36" t="str">
        <f>SaisieNote!AA47</f>
        <v>\</v>
      </c>
      <c r="Z57" s="37">
        <f t="shared" si="103"/>
        <v>2</v>
      </c>
      <c r="AA57" s="36" t="str">
        <f>SaisieNote!AC47</f>
        <v>\</v>
      </c>
      <c r="AB57" s="37">
        <f t="shared" si="104"/>
        <v>2</v>
      </c>
      <c r="AC57" s="53" t="e">
        <f t="shared" si="105"/>
        <v>#VALUE!</v>
      </c>
      <c r="AD57" s="39" t="e">
        <f t="shared" si="106"/>
        <v>#VALUE!</v>
      </c>
      <c r="AE57" s="54" t="e">
        <f t="shared" si="107"/>
        <v>#VALUE!</v>
      </c>
      <c r="AF57" s="60" t="e">
        <f t="shared" si="108"/>
        <v>#VALUE!</v>
      </c>
      <c r="AG57" s="261" t="s">
        <v>1304</v>
      </c>
      <c r="AH57" s="52" t="str">
        <f>SaisieNote!AG47</f>
        <v>Exclu</v>
      </c>
      <c r="AI57" s="75">
        <f t="shared" si="109"/>
        <v>5</v>
      </c>
      <c r="AJ57" s="19" t="str">
        <f>SaisieNote!AJ47</f>
        <v>Exclu</v>
      </c>
      <c r="AK57" s="75">
        <f t="shared" si="110"/>
        <v>5</v>
      </c>
      <c r="AL57" s="19">
        <f>SaisieNote!AM47</f>
        <v>11.67</v>
      </c>
      <c r="AM57" s="75">
        <f t="shared" si="111"/>
        <v>5</v>
      </c>
      <c r="AN57" s="53" t="e">
        <f t="shared" si="112"/>
        <v>#VALUE!</v>
      </c>
      <c r="AO57" s="76" t="e">
        <f t="shared" si="113"/>
        <v>#VALUE!</v>
      </c>
      <c r="AP57" s="167" t="str">
        <f>SaisieNote!AO47</f>
        <v>\</v>
      </c>
      <c r="AQ57" s="262">
        <f t="shared" si="114"/>
        <v>3</v>
      </c>
      <c r="AR57" s="167">
        <f>SaisieNote!AQ47</f>
        <v>11</v>
      </c>
      <c r="AS57" s="262">
        <f t="shared" si="115"/>
        <v>3</v>
      </c>
      <c r="AT57" s="167" t="str">
        <f>SaisieNote!AS47</f>
        <v>\</v>
      </c>
      <c r="AU57" s="75">
        <f t="shared" si="116"/>
        <v>3</v>
      </c>
      <c r="AV57" s="53" t="e">
        <f t="shared" si="117"/>
        <v>#VALUE!</v>
      </c>
      <c r="AW57" s="76" t="e">
        <f t="shared" si="118"/>
        <v>#VALUE!</v>
      </c>
      <c r="AX57" s="19" t="str">
        <f>SaisieNote!AU47</f>
        <v>ABS</v>
      </c>
      <c r="AY57" s="75">
        <f t="shared" si="119"/>
        <v>2</v>
      </c>
      <c r="AZ57" s="19">
        <f>SaisieNote!AW47</f>
        <v>10</v>
      </c>
      <c r="BA57" s="75">
        <f t="shared" si="120"/>
        <v>2</v>
      </c>
      <c r="BB57" s="19">
        <f>SaisieNote!AY47</f>
        <v>10</v>
      </c>
      <c r="BC57" s="75">
        <f t="shared" si="121"/>
        <v>2</v>
      </c>
      <c r="BD57" s="53" t="e">
        <f t="shared" si="122"/>
        <v>#VALUE!</v>
      </c>
      <c r="BE57" s="76" t="e">
        <f t="shared" si="123"/>
        <v>#VALUE!</v>
      </c>
      <c r="BF57" s="54" t="e">
        <f t="shared" si="124"/>
        <v>#VALUE!</v>
      </c>
      <c r="BG57" s="55" t="e">
        <f t="shared" si="125"/>
        <v>#VALUE!</v>
      </c>
      <c r="BH57" s="56" t="e">
        <f t="shared" si="126"/>
        <v>#VALUE!</v>
      </c>
      <c r="BI57" s="55" t="e">
        <f t="shared" si="127"/>
        <v>#VALUE!</v>
      </c>
      <c r="BJ57" s="55" t="e">
        <f t="shared" si="128"/>
        <v>#VALUE!</v>
      </c>
      <c r="BK57" s="261" t="s">
        <v>1304</v>
      </c>
    </row>
    <row r="58" spans="1:63" s="24" customFormat="1" ht="20.25" customHeight="1">
      <c r="A58" s="250">
        <v>4</v>
      </c>
      <c r="B58" s="234" t="s">
        <v>312</v>
      </c>
      <c r="C58" s="234" t="s">
        <v>239</v>
      </c>
      <c r="D58" s="234" t="s">
        <v>35</v>
      </c>
      <c r="E58" s="234" t="s">
        <v>313</v>
      </c>
      <c r="F58" s="234" t="s">
        <v>561</v>
      </c>
      <c r="G58" s="134">
        <f>SaisieNote!K48</f>
        <v>9.1666666666666661</v>
      </c>
      <c r="H58" s="37">
        <f t="shared" si="92"/>
        <v>0</v>
      </c>
      <c r="I58" s="36">
        <f>SaisieNote!N48</f>
        <v>6.5</v>
      </c>
      <c r="J58" s="37">
        <f t="shared" si="93"/>
        <v>0</v>
      </c>
      <c r="K58" s="36">
        <f>SaisieNote!Q48</f>
        <v>8.6666666666666661</v>
      </c>
      <c r="L58" s="37">
        <f t="shared" si="94"/>
        <v>0</v>
      </c>
      <c r="M58" s="53">
        <f t="shared" si="95"/>
        <v>8.1111111111111107</v>
      </c>
      <c r="N58" s="39">
        <f t="shared" si="96"/>
        <v>0</v>
      </c>
      <c r="O58" s="36">
        <f>SaisieNote!S48</f>
        <v>10</v>
      </c>
      <c r="P58" s="37">
        <f t="shared" si="97"/>
        <v>3</v>
      </c>
      <c r="Q58" s="36">
        <f>SaisieNote!U48</f>
        <v>10</v>
      </c>
      <c r="R58" s="37">
        <f t="shared" si="98"/>
        <v>3</v>
      </c>
      <c r="S58" s="36">
        <f>SaisieNote!W48</f>
        <v>7</v>
      </c>
      <c r="T58" s="37">
        <f t="shared" si="99"/>
        <v>0</v>
      </c>
      <c r="U58" s="53">
        <f t="shared" si="100"/>
        <v>9</v>
      </c>
      <c r="V58" s="39">
        <f t="shared" si="101"/>
        <v>6</v>
      </c>
      <c r="W58" s="36">
        <f>SaisieNote!Y48</f>
        <v>2.5</v>
      </c>
      <c r="X58" s="37">
        <f t="shared" si="102"/>
        <v>0</v>
      </c>
      <c r="Y58" s="36">
        <f>SaisieNote!AA48</f>
        <v>7</v>
      </c>
      <c r="Z58" s="37">
        <f t="shared" si="103"/>
        <v>0</v>
      </c>
      <c r="AA58" s="36">
        <f>SaisieNote!AC48</f>
        <v>10</v>
      </c>
      <c r="AB58" s="37">
        <f t="shared" si="104"/>
        <v>2</v>
      </c>
      <c r="AC58" s="53">
        <f t="shared" si="105"/>
        <v>6.5</v>
      </c>
      <c r="AD58" s="39">
        <f t="shared" si="106"/>
        <v>2</v>
      </c>
      <c r="AE58" s="54">
        <f t="shared" si="107"/>
        <v>8.0493827160493812</v>
      </c>
      <c r="AF58" s="60">
        <f t="shared" si="108"/>
        <v>8</v>
      </c>
      <c r="AG58" s="73" t="str">
        <f t="shared" ref="AG58:AG84" si="129">IF(AE58&gt;=9.995,"Admis(e)","Rattrapage")</f>
        <v>Rattrapage</v>
      </c>
      <c r="AH58" s="52">
        <f>SaisieNote!AG48</f>
        <v>10.17</v>
      </c>
      <c r="AI58" s="75">
        <f t="shared" si="109"/>
        <v>5</v>
      </c>
      <c r="AJ58" s="19">
        <f>SaisieNote!AJ48</f>
        <v>4</v>
      </c>
      <c r="AK58" s="75">
        <f t="shared" si="110"/>
        <v>0</v>
      </c>
      <c r="AL58" s="19">
        <f>SaisieNote!AM48</f>
        <v>10.83</v>
      </c>
      <c r="AM58" s="75">
        <f t="shared" si="111"/>
        <v>5</v>
      </c>
      <c r="AN58" s="53">
        <f t="shared" si="112"/>
        <v>8.3333333333333339</v>
      </c>
      <c r="AO58" s="76">
        <f t="shared" si="113"/>
        <v>10</v>
      </c>
      <c r="AP58" s="167">
        <f>SaisieNote!AO48</f>
        <v>8</v>
      </c>
      <c r="AQ58" s="262">
        <f t="shared" si="114"/>
        <v>0</v>
      </c>
      <c r="AR58" s="167">
        <f>SaisieNote!AQ48</f>
        <v>5</v>
      </c>
      <c r="AS58" s="262">
        <f t="shared" si="115"/>
        <v>0</v>
      </c>
      <c r="AT58" s="167">
        <f>SaisieNote!AS48</f>
        <v>12</v>
      </c>
      <c r="AU58" s="75">
        <f t="shared" si="116"/>
        <v>3</v>
      </c>
      <c r="AV58" s="53">
        <f t="shared" si="117"/>
        <v>8.3333333333333339</v>
      </c>
      <c r="AW58" s="76">
        <f t="shared" si="118"/>
        <v>3</v>
      </c>
      <c r="AX58" s="19">
        <f>SaisieNote!AU48</f>
        <v>7.5</v>
      </c>
      <c r="AY58" s="75">
        <f t="shared" si="119"/>
        <v>0</v>
      </c>
      <c r="AZ58" s="19">
        <f>SaisieNote!AW48</f>
        <v>5</v>
      </c>
      <c r="BA58" s="75">
        <f t="shared" si="120"/>
        <v>0</v>
      </c>
      <c r="BB58" s="19">
        <f>SaisieNote!AY48</f>
        <v>4</v>
      </c>
      <c r="BC58" s="75">
        <f t="shared" si="121"/>
        <v>0</v>
      </c>
      <c r="BD58" s="53">
        <f t="shared" si="122"/>
        <v>5.5</v>
      </c>
      <c r="BE58" s="76">
        <f t="shared" si="123"/>
        <v>0</v>
      </c>
      <c r="BF58" s="54">
        <f t="shared" si="124"/>
        <v>7.7037037037037033</v>
      </c>
      <c r="BG58" s="55">
        <f t="shared" si="125"/>
        <v>13</v>
      </c>
      <c r="BH58" s="56">
        <f t="shared" si="126"/>
        <v>7.8765432098765427</v>
      </c>
      <c r="BI58" s="55">
        <f t="shared" si="127"/>
        <v>21</v>
      </c>
      <c r="BJ58" s="55">
        <f t="shared" si="128"/>
        <v>21</v>
      </c>
      <c r="BK58" s="73" t="str">
        <f t="shared" ref="BK58:BK84" si="130">IF(BH58&gt;=9.995,"Admis(e)","Rattrapage")</f>
        <v>Rattrapage</v>
      </c>
    </row>
    <row r="59" spans="1:63" s="24" customFormat="1" ht="20.25" customHeight="1">
      <c r="A59" s="250">
        <v>5</v>
      </c>
      <c r="B59" s="234" t="s">
        <v>644</v>
      </c>
      <c r="C59" s="234" t="s">
        <v>645</v>
      </c>
      <c r="D59" s="234" t="s">
        <v>646</v>
      </c>
      <c r="E59" s="234" t="s">
        <v>647</v>
      </c>
      <c r="F59" s="234" t="s">
        <v>648</v>
      </c>
      <c r="G59" s="134">
        <f>SaisieNote!K49</f>
        <v>11.666666666666666</v>
      </c>
      <c r="H59" s="37">
        <f t="shared" si="92"/>
        <v>5</v>
      </c>
      <c r="I59" s="36">
        <f>SaisieNote!N49</f>
        <v>9.6666666666666661</v>
      </c>
      <c r="J59" s="37">
        <f t="shared" si="93"/>
        <v>0</v>
      </c>
      <c r="K59" s="36">
        <f>SaisieNote!Q49</f>
        <v>9.8333333333333339</v>
      </c>
      <c r="L59" s="37">
        <f t="shared" si="94"/>
        <v>0</v>
      </c>
      <c r="M59" s="53">
        <f t="shared" si="95"/>
        <v>10.388888888888888</v>
      </c>
      <c r="N59" s="39">
        <f t="shared" si="96"/>
        <v>15</v>
      </c>
      <c r="O59" s="36">
        <f>SaisieNote!S49</f>
        <v>7.5</v>
      </c>
      <c r="P59" s="37">
        <f t="shared" si="97"/>
        <v>0</v>
      </c>
      <c r="Q59" s="36">
        <f>SaisieNote!U49</f>
        <v>10</v>
      </c>
      <c r="R59" s="37">
        <f t="shared" si="98"/>
        <v>3</v>
      </c>
      <c r="S59" s="36">
        <f>SaisieNote!W49</f>
        <v>5</v>
      </c>
      <c r="T59" s="37">
        <f t="shared" si="99"/>
        <v>0</v>
      </c>
      <c r="U59" s="53">
        <f t="shared" si="100"/>
        <v>7.5</v>
      </c>
      <c r="V59" s="39">
        <f t="shared" si="101"/>
        <v>3</v>
      </c>
      <c r="W59" s="36">
        <f>SaisieNote!Y49</f>
        <v>7.5</v>
      </c>
      <c r="X59" s="37">
        <f t="shared" si="102"/>
        <v>0</v>
      </c>
      <c r="Y59" s="36">
        <f>SaisieNote!AA49</f>
        <v>3.5</v>
      </c>
      <c r="Z59" s="37">
        <f t="shared" si="103"/>
        <v>0</v>
      </c>
      <c r="AA59" s="36">
        <f>SaisieNote!AC49</f>
        <v>6.5</v>
      </c>
      <c r="AB59" s="37">
        <f t="shared" si="104"/>
        <v>0</v>
      </c>
      <c r="AC59" s="53">
        <f t="shared" si="105"/>
        <v>5.833333333333333</v>
      </c>
      <c r="AD59" s="39">
        <f t="shared" si="106"/>
        <v>0</v>
      </c>
      <c r="AE59" s="54">
        <f t="shared" si="107"/>
        <v>8.4135802469135808</v>
      </c>
      <c r="AF59" s="60">
        <f t="shared" si="108"/>
        <v>18</v>
      </c>
      <c r="AG59" s="73" t="str">
        <f t="shared" si="129"/>
        <v>Rattrapage</v>
      </c>
      <c r="AH59" s="52">
        <f>SaisieNote!AG49</f>
        <v>10.833333333333334</v>
      </c>
      <c r="AI59" s="75">
        <f t="shared" si="109"/>
        <v>5</v>
      </c>
      <c r="AJ59" s="19">
        <f>SaisieNote!AJ49</f>
        <v>13.833333333333334</v>
      </c>
      <c r="AK59" s="75">
        <f t="shared" si="110"/>
        <v>5</v>
      </c>
      <c r="AL59" s="19">
        <f>SaisieNote!AM49</f>
        <v>10.833333333333334</v>
      </c>
      <c r="AM59" s="75">
        <f t="shared" si="111"/>
        <v>5</v>
      </c>
      <c r="AN59" s="53">
        <f t="shared" si="112"/>
        <v>11.833333333333334</v>
      </c>
      <c r="AO59" s="76">
        <f t="shared" si="113"/>
        <v>15</v>
      </c>
      <c r="AP59" s="167">
        <f>SaisieNote!AO49</f>
        <v>10.5</v>
      </c>
      <c r="AQ59" s="262">
        <f t="shared" si="114"/>
        <v>3</v>
      </c>
      <c r="AR59" s="167">
        <f>SaisieNote!AQ49</f>
        <v>8.5</v>
      </c>
      <c r="AS59" s="262">
        <f t="shared" si="115"/>
        <v>0</v>
      </c>
      <c r="AT59" s="167">
        <f>SaisieNote!AS49</f>
        <v>12.5</v>
      </c>
      <c r="AU59" s="75">
        <f t="shared" si="116"/>
        <v>3</v>
      </c>
      <c r="AV59" s="53">
        <f t="shared" si="117"/>
        <v>10.5</v>
      </c>
      <c r="AW59" s="76">
        <f t="shared" si="118"/>
        <v>9</v>
      </c>
      <c r="AX59" s="19">
        <f>SaisieNote!AU49</f>
        <v>11</v>
      </c>
      <c r="AY59" s="75">
        <f t="shared" si="119"/>
        <v>2</v>
      </c>
      <c r="AZ59" s="19">
        <f>SaisieNote!AW49</f>
        <v>14.5</v>
      </c>
      <c r="BA59" s="75">
        <f t="shared" si="120"/>
        <v>2</v>
      </c>
      <c r="BB59" s="19">
        <f>SaisieNote!AY49</f>
        <v>11.5</v>
      </c>
      <c r="BC59" s="75">
        <f t="shared" si="121"/>
        <v>2</v>
      </c>
      <c r="BD59" s="53">
        <f t="shared" si="122"/>
        <v>12.333333333333334</v>
      </c>
      <c r="BE59" s="76">
        <f t="shared" si="123"/>
        <v>6</v>
      </c>
      <c r="BF59" s="54">
        <f t="shared" si="124"/>
        <v>11.5</v>
      </c>
      <c r="BG59" s="55">
        <f t="shared" si="125"/>
        <v>30</v>
      </c>
      <c r="BH59" s="56">
        <f t="shared" si="126"/>
        <v>9.9567901234567913</v>
      </c>
      <c r="BI59" s="55">
        <f t="shared" si="127"/>
        <v>48</v>
      </c>
      <c r="BJ59" s="55">
        <f t="shared" si="128"/>
        <v>48</v>
      </c>
      <c r="BK59" s="73" t="str">
        <f t="shared" si="130"/>
        <v>Rattrapage</v>
      </c>
    </row>
    <row r="60" spans="1:63" s="24" customFormat="1" ht="20.25" customHeight="1">
      <c r="A60" s="250">
        <v>6</v>
      </c>
      <c r="B60" s="234" t="s">
        <v>649</v>
      </c>
      <c r="C60" s="234" t="s">
        <v>572</v>
      </c>
      <c r="D60" s="234" t="s">
        <v>650</v>
      </c>
      <c r="E60" s="234" t="s">
        <v>651</v>
      </c>
      <c r="F60" s="234" t="s">
        <v>60</v>
      </c>
      <c r="G60" s="134">
        <f>SaisieNote!K50</f>
        <v>11</v>
      </c>
      <c r="H60" s="37">
        <f t="shared" si="92"/>
        <v>5</v>
      </c>
      <c r="I60" s="36">
        <f>SaisieNote!N50</f>
        <v>4</v>
      </c>
      <c r="J60" s="37">
        <f t="shared" si="93"/>
        <v>0</v>
      </c>
      <c r="K60" s="36">
        <f>SaisieNote!Q50</f>
        <v>5</v>
      </c>
      <c r="L60" s="37">
        <f t="shared" si="94"/>
        <v>0</v>
      </c>
      <c r="M60" s="53">
        <f t="shared" si="95"/>
        <v>6.666666666666667</v>
      </c>
      <c r="N60" s="39">
        <f t="shared" si="96"/>
        <v>5</v>
      </c>
      <c r="O60" s="36">
        <f>SaisieNote!S50</f>
        <v>5</v>
      </c>
      <c r="P60" s="37">
        <f t="shared" si="97"/>
        <v>0</v>
      </c>
      <c r="Q60" s="36">
        <f>SaisieNote!U50</f>
        <v>7.5</v>
      </c>
      <c r="R60" s="37">
        <f t="shared" si="98"/>
        <v>0</v>
      </c>
      <c r="S60" s="36">
        <f>SaisieNote!W50</f>
        <v>6.5</v>
      </c>
      <c r="T60" s="37">
        <f t="shared" si="99"/>
        <v>0</v>
      </c>
      <c r="U60" s="53">
        <f t="shared" si="100"/>
        <v>6.333333333333333</v>
      </c>
      <c r="V60" s="39">
        <f t="shared" si="101"/>
        <v>0</v>
      </c>
      <c r="W60" s="36">
        <f>SaisieNote!Y50</f>
        <v>0</v>
      </c>
      <c r="X60" s="37">
        <f t="shared" si="102"/>
        <v>0</v>
      </c>
      <c r="Y60" s="36">
        <f>SaisieNote!AA50</f>
        <v>7.5</v>
      </c>
      <c r="Z60" s="37">
        <f t="shared" si="103"/>
        <v>0</v>
      </c>
      <c r="AA60" s="36">
        <f>SaisieNote!AC50</f>
        <v>3</v>
      </c>
      <c r="AB60" s="37">
        <f t="shared" si="104"/>
        <v>0</v>
      </c>
      <c r="AC60" s="53">
        <f t="shared" si="105"/>
        <v>3.5</v>
      </c>
      <c r="AD60" s="39">
        <f t="shared" si="106"/>
        <v>0</v>
      </c>
      <c r="AE60" s="54">
        <f t="shared" si="107"/>
        <v>5.8518518518518521</v>
      </c>
      <c r="AF60" s="60">
        <f t="shared" si="108"/>
        <v>5</v>
      </c>
      <c r="AG60" s="73" t="str">
        <f t="shared" si="129"/>
        <v>Rattrapage</v>
      </c>
      <c r="AH60" s="52">
        <f>SaisieNote!AG50</f>
        <v>7</v>
      </c>
      <c r="AI60" s="75">
        <f t="shared" si="109"/>
        <v>0</v>
      </c>
      <c r="AJ60" s="19">
        <f>SaisieNote!AJ50</f>
        <v>4.666666666666667</v>
      </c>
      <c r="AK60" s="75">
        <f t="shared" si="110"/>
        <v>0</v>
      </c>
      <c r="AL60" s="19">
        <f>SaisieNote!AM50</f>
        <v>8.1666666666666661</v>
      </c>
      <c r="AM60" s="75">
        <f t="shared" si="111"/>
        <v>0</v>
      </c>
      <c r="AN60" s="53">
        <f t="shared" si="112"/>
        <v>6.6111111111111116</v>
      </c>
      <c r="AO60" s="76">
        <f t="shared" si="113"/>
        <v>0</v>
      </c>
      <c r="AP60" s="167">
        <f>SaisieNote!AO50</f>
        <v>7</v>
      </c>
      <c r="AQ60" s="262">
        <f t="shared" si="114"/>
        <v>0</v>
      </c>
      <c r="AR60" s="167">
        <f>SaisieNote!AQ50</f>
        <v>5.5</v>
      </c>
      <c r="AS60" s="262">
        <f t="shared" si="115"/>
        <v>0</v>
      </c>
      <c r="AT60" s="167">
        <f>SaisieNote!AS50</f>
        <v>5</v>
      </c>
      <c r="AU60" s="75">
        <f t="shared" si="116"/>
        <v>0</v>
      </c>
      <c r="AV60" s="53">
        <f t="shared" si="117"/>
        <v>5.833333333333333</v>
      </c>
      <c r="AW60" s="76">
        <f t="shared" si="118"/>
        <v>0</v>
      </c>
      <c r="AX60" s="19">
        <f>SaisieNote!AU50</f>
        <v>6</v>
      </c>
      <c r="AY60" s="75">
        <f t="shared" si="119"/>
        <v>0</v>
      </c>
      <c r="AZ60" s="19">
        <f>SaisieNote!AW50</f>
        <v>8</v>
      </c>
      <c r="BA60" s="75">
        <f t="shared" si="120"/>
        <v>0</v>
      </c>
      <c r="BB60" s="19">
        <f>SaisieNote!AY50</f>
        <v>5</v>
      </c>
      <c r="BC60" s="75">
        <f t="shared" si="121"/>
        <v>0</v>
      </c>
      <c r="BD60" s="53">
        <f t="shared" si="122"/>
        <v>6.333333333333333</v>
      </c>
      <c r="BE60" s="76">
        <f t="shared" si="123"/>
        <v>0</v>
      </c>
      <c r="BF60" s="54">
        <f t="shared" si="124"/>
        <v>6.2901234567901234</v>
      </c>
      <c r="BG60" s="55">
        <f t="shared" si="125"/>
        <v>0</v>
      </c>
      <c r="BH60" s="56">
        <f t="shared" si="126"/>
        <v>6.0709876543209873</v>
      </c>
      <c r="BI60" s="55">
        <f t="shared" si="127"/>
        <v>5</v>
      </c>
      <c r="BJ60" s="55">
        <f t="shared" si="128"/>
        <v>5</v>
      </c>
      <c r="BK60" s="73" t="str">
        <f t="shared" si="130"/>
        <v>Rattrapage</v>
      </c>
    </row>
    <row r="61" spans="1:63" s="24" customFormat="1" ht="20.25" customHeight="1">
      <c r="A61" s="250">
        <v>7</v>
      </c>
      <c r="B61" s="234" t="s">
        <v>652</v>
      </c>
      <c r="C61" s="234" t="s">
        <v>653</v>
      </c>
      <c r="D61" s="234" t="s">
        <v>654</v>
      </c>
      <c r="E61" s="234" t="s">
        <v>655</v>
      </c>
      <c r="F61" s="234" t="s">
        <v>5</v>
      </c>
      <c r="G61" s="134">
        <f>SaisieNote!K51</f>
        <v>11.166666666666666</v>
      </c>
      <c r="H61" s="37">
        <f t="shared" si="92"/>
        <v>5</v>
      </c>
      <c r="I61" s="36">
        <f>SaisieNote!N51</f>
        <v>6</v>
      </c>
      <c r="J61" s="37">
        <f t="shared" si="93"/>
        <v>0</v>
      </c>
      <c r="K61" s="36">
        <f>SaisieNote!Q51</f>
        <v>8</v>
      </c>
      <c r="L61" s="37">
        <f t="shared" si="94"/>
        <v>0</v>
      </c>
      <c r="M61" s="53">
        <f t="shared" si="95"/>
        <v>8.3888888888888875</v>
      </c>
      <c r="N61" s="39">
        <f t="shared" si="96"/>
        <v>5</v>
      </c>
      <c r="O61" s="36">
        <f>SaisieNote!S51</f>
        <v>10</v>
      </c>
      <c r="P61" s="37">
        <f t="shared" si="97"/>
        <v>3</v>
      </c>
      <c r="Q61" s="36">
        <f>SaisieNote!U51</f>
        <v>6</v>
      </c>
      <c r="R61" s="37">
        <f t="shared" si="98"/>
        <v>0</v>
      </c>
      <c r="S61" s="36">
        <f>SaisieNote!W51</f>
        <v>8</v>
      </c>
      <c r="T61" s="37">
        <f t="shared" si="99"/>
        <v>0</v>
      </c>
      <c r="U61" s="53">
        <f t="shared" si="100"/>
        <v>8</v>
      </c>
      <c r="V61" s="39">
        <f t="shared" si="101"/>
        <v>3</v>
      </c>
      <c r="W61" s="36">
        <f>SaisieNote!Y51</f>
        <v>4</v>
      </c>
      <c r="X61" s="37">
        <f t="shared" si="102"/>
        <v>0</v>
      </c>
      <c r="Y61" s="36">
        <f>SaisieNote!AA51</f>
        <v>8.5</v>
      </c>
      <c r="Z61" s="37">
        <f t="shared" si="103"/>
        <v>0</v>
      </c>
      <c r="AA61" s="36">
        <f>SaisieNote!AC51</f>
        <v>5</v>
      </c>
      <c r="AB61" s="37">
        <f t="shared" si="104"/>
        <v>0</v>
      </c>
      <c r="AC61" s="53">
        <f t="shared" si="105"/>
        <v>5.833333333333333</v>
      </c>
      <c r="AD61" s="39">
        <f t="shared" si="106"/>
        <v>0</v>
      </c>
      <c r="AE61" s="54">
        <f t="shared" si="107"/>
        <v>7.6913580246913575</v>
      </c>
      <c r="AF61" s="60">
        <f t="shared" si="108"/>
        <v>8</v>
      </c>
      <c r="AG61" s="73" t="str">
        <f t="shared" si="129"/>
        <v>Rattrapage</v>
      </c>
      <c r="AH61" s="52">
        <f>SaisieNote!AG51</f>
        <v>10.5</v>
      </c>
      <c r="AI61" s="75">
        <f t="shared" si="109"/>
        <v>5</v>
      </c>
      <c r="AJ61" s="19">
        <f>SaisieNote!AJ51</f>
        <v>14</v>
      </c>
      <c r="AK61" s="75">
        <f t="shared" si="110"/>
        <v>5</v>
      </c>
      <c r="AL61" s="19">
        <f>SaisieNote!AM51</f>
        <v>9.8333333333333339</v>
      </c>
      <c r="AM61" s="75">
        <f t="shared" si="111"/>
        <v>0</v>
      </c>
      <c r="AN61" s="53">
        <f t="shared" si="112"/>
        <v>11.444444444444445</v>
      </c>
      <c r="AO61" s="76">
        <f t="shared" si="113"/>
        <v>15</v>
      </c>
      <c r="AP61" s="167">
        <f>SaisieNote!AO51</f>
        <v>5.5</v>
      </c>
      <c r="AQ61" s="262">
        <f t="shared" si="114"/>
        <v>0</v>
      </c>
      <c r="AR61" s="167">
        <f>SaisieNote!AQ51</f>
        <v>11</v>
      </c>
      <c r="AS61" s="262">
        <f t="shared" si="115"/>
        <v>3</v>
      </c>
      <c r="AT61" s="167">
        <f>SaisieNote!AS51</f>
        <v>3</v>
      </c>
      <c r="AU61" s="75">
        <f t="shared" si="116"/>
        <v>0</v>
      </c>
      <c r="AV61" s="53">
        <f t="shared" si="117"/>
        <v>6.5</v>
      </c>
      <c r="AW61" s="76">
        <f t="shared" si="118"/>
        <v>3</v>
      </c>
      <c r="AX61" s="19">
        <f>SaisieNote!AU51</f>
        <v>7.5</v>
      </c>
      <c r="AY61" s="75">
        <f t="shared" si="119"/>
        <v>0</v>
      </c>
      <c r="AZ61" s="19">
        <f>SaisieNote!AW51</f>
        <v>8.5</v>
      </c>
      <c r="BA61" s="75">
        <f t="shared" si="120"/>
        <v>0</v>
      </c>
      <c r="BB61" s="19">
        <f>SaisieNote!AY51</f>
        <v>6</v>
      </c>
      <c r="BC61" s="75">
        <f t="shared" si="121"/>
        <v>0</v>
      </c>
      <c r="BD61" s="53">
        <f t="shared" si="122"/>
        <v>7.333333333333333</v>
      </c>
      <c r="BE61" s="76">
        <f t="shared" si="123"/>
        <v>0</v>
      </c>
      <c r="BF61" s="54">
        <f t="shared" si="124"/>
        <v>8.8827160493827169</v>
      </c>
      <c r="BG61" s="55">
        <f t="shared" si="125"/>
        <v>18</v>
      </c>
      <c r="BH61" s="56">
        <f t="shared" si="126"/>
        <v>8.2870370370370381</v>
      </c>
      <c r="BI61" s="55">
        <f t="shared" si="127"/>
        <v>26</v>
      </c>
      <c r="BJ61" s="55">
        <f t="shared" si="128"/>
        <v>26</v>
      </c>
      <c r="BK61" s="73" t="str">
        <f t="shared" si="130"/>
        <v>Rattrapage</v>
      </c>
    </row>
    <row r="62" spans="1:63" s="24" customFormat="1" ht="20.25" customHeight="1">
      <c r="A62" s="250">
        <v>8</v>
      </c>
      <c r="B62" s="234" t="s">
        <v>656</v>
      </c>
      <c r="C62" s="234" t="s">
        <v>657</v>
      </c>
      <c r="D62" s="234" t="s">
        <v>658</v>
      </c>
      <c r="E62" s="234" t="s">
        <v>659</v>
      </c>
      <c r="F62" s="234" t="s">
        <v>5</v>
      </c>
      <c r="G62" s="134">
        <f>SaisieNote!K52</f>
        <v>8.5</v>
      </c>
      <c r="H62" s="37">
        <f t="shared" si="92"/>
        <v>0</v>
      </c>
      <c r="I62" s="36">
        <f>SaisieNote!N52</f>
        <v>5.333333333333333</v>
      </c>
      <c r="J62" s="37">
        <f t="shared" si="93"/>
        <v>0</v>
      </c>
      <c r="K62" s="36">
        <f>SaisieNote!Q52</f>
        <v>6.666666666666667</v>
      </c>
      <c r="L62" s="37">
        <f t="shared" si="94"/>
        <v>0</v>
      </c>
      <c r="M62" s="53">
        <f t="shared" si="95"/>
        <v>6.833333333333333</v>
      </c>
      <c r="N62" s="39">
        <f t="shared" si="96"/>
        <v>0</v>
      </c>
      <c r="O62" s="36">
        <f>SaisieNote!S52</f>
        <v>6</v>
      </c>
      <c r="P62" s="37">
        <f t="shared" si="97"/>
        <v>0</v>
      </c>
      <c r="Q62" s="36">
        <f>SaisieNote!U52</f>
        <v>14</v>
      </c>
      <c r="R62" s="37">
        <f t="shared" si="98"/>
        <v>3</v>
      </c>
      <c r="S62" s="36">
        <f>SaisieNote!W52</f>
        <v>5</v>
      </c>
      <c r="T62" s="37">
        <f t="shared" si="99"/>
        <v>0</v>
      </c>
      <c r="U62" s="53">
        <f t="shared" si="100"/>
        <v>8.3333333333333339</v>
      </c>
      <c r="V62" s="39">
        <f t="shared" si="101"/>
        <v>3</v>
      </c>
      <c r="W62" s="36">
        <f>SaisieNote!Y52</f>
        <v>7.5</v>
      </c>
      <c r="X62" s="37">
        <f t="shared" si="102"/>
        <v>0</v>
      </c>
      <c r="Y62" s="36">
        <f>SaisieNote!AA52</f>
        <v>5.5</v>
      </c>
      <c r="Z62" s="37">
        <f t="shared" si="103"/>
        <v>0</v>
      </c>
      <c r="AA62" s="36">
        <f>SaisieNote!AC52</f>
        <v>5</v>
      </c>
      <c r="AB62" s="37">
        <f t="shared" si="104"/>
        <v>0</v>
      </c>
      <c r="AC62" s="53">
        <f t="shared" si="105"/>
        <v>6</v>
      </c>
      <c r="AD62" s="39">
        <f t="shared" si="106"/>
        <v>0</v>
      </c>
      <c r="AE62" s="54">
        <f t="shared" si="107"/>
        <v>7.1481481481481479</v>
      </c>
      <c r="AF62" s="60">
        <f t="shared" si="108"/>
        <v>3</v>
      </c>
      <c r="AG62" s="73" t="str">
        <f t="shared" si="129"/>
        <v>Rattrapage</v>
      </c>
      <c r="AH62" s="52">
        <f>SaisieNote!AG52</f>
        <v>5.833333333333333</v>
      </c>
      <c r="AI62" s="75">
        <f t="shared" si="109"/>
        <v>0</v>
      </c>
      <c r="AJ62" s="19">
        <f>SaisieNote!AJ52</f>
        <v>5.833333333333333</v>
      </c>
      <c r="AK62" s="75">
        <f t="shared" si="110"/>
        <v>0</v>
      </c>
      <c r="AL62" s="19">
        <f>SaisieNote!AM52</f>
        <v>9</v>
      </c>
      <c r="AM62" s="75">
        <f t="shared" si="111"/>
        <v>0</v>
      </c>
      <c r="AN62" s="53">
        <f t="shared" si="112"/>
        <v>6.8888888888888884</v>
      </c>
      <c r="AO62" s="76">
        <f t="shared" si="113"/>
        <v>0</v>
      </c>
      <c r="AP62" s="167" t="str">
        <f>SaisieNote!AO52</f>
        <v>\</v>
      </c>
      <c r="AQ62" s="262">
        <f t="shared" si="114"/>
        <v>3</v>
      </c>
      <c r="AR62" s="167" t="str">
        <f>SaisieNote!AQ52</f>
        <v>ABS</v>
      </c>
      <c r="AS62" s="262">
        <f t="shared" si="115"/>
        <v>3</v>
      </c>
      <c r="AT62" s="167">
        <f>SaisieNote!AS52</f>
        <v>5</v>
      </c>
      <c r="AU62" s="75">
        <f t="shared" si="116"/>
        <v>0</v>
      </c>
      <c r="AV62" s="53" t="e">
        <f t="shared" si="117"/>
        <v>#VALUE!</v>
      </c>
      <c r="AW62" s="76" t="e">
        <f t="shared" si="118"/>
        <v>#VALUE!</v>
      </c>
      <c r="AX62" s="19">
        <f>SaisieNote!AU52</f>
        <v>12.5</v>
      </c>
      <c r="AY62" s="75">
        <f t="shared" si="119"/>
        <v>2</v>
      </c>
      <c r="AZ62" s="19" t="str">
        <f>SaisieNote!AW52</f>
        <v>ABS</v>
      </c>
      <c r="BA62" s="75">
        <f t="shared" si="120"/>
        <v>2</v>
      </c>
      <c r="BB62" s="19">
        <f>SaisieNote!AY52</f>
        <v>6.5</v>
      </c>
      <c r="BC62" s="75">
        <f t="shared" si="121"/>
        <v>0</v>
      </c>
      <c r="BD62" s="53" t="e">
        <f t="shared" si="122"/>
        <v>#VALUE!</v>
      </c>
      <c r="BE62" s="76" t="e">
        <f t="shared" si="123"/>
        <v>#VALUE!</v>
      </c>
      <c r="BF62" s="54" t="e">
        <f t="shared" si="124"/>
        <v>#VALUE!</v>
      </c>
      <c r="BG62" s="55" t="e">
        <f t="shared" si="125"/>
        <v>#VALUE!</v>
      </c>
      <c r="BH62" s="56" t="e">
        <f t="shared" si="126"/>
        <v>#VALUE!</v>
      </c>
      <c r="BI62" s="55" t="e">
        <f t="shared" si="127"/>
        <v>#VALUE!</v>
      </c>
      <c r="BJ62" s="55" t="e">
        <f t="shared" si="128"/>
        <v>#VALUE!</v>
      </c>
      <c r="BK62" s="73" t="s">
        <v>1305</v>
      </c>
    </row>
    <row r="63" spans="1:63" s="24" customFormat="1" ht="20.25" customHeight="1">
      <c r="A63" s="265">
        <v>9</v>
      </c>
      <c r="B63" s="266" t="s">
        <v>660</v>
      </c>
      <c r="C63" s="266" t="s">
        <v>241</v>
      </c>
      <c r="D63" s="266" t="s">
        <v>28</v>
      </c>
      <c r="E63" s="266" t="s">
        <v>661</v>
      </c>
      <c r="F63" s="266" t="s">
        <v>8</v>
      </c>
      <c r="G63" s="278">
        <f>SaisieNote!K53</f>
        <v>10.833333333333334</v>
      </c>
      <c r="H63" s="268">
        <f t="shared" si="92"/>
        <v>5</v>
      </c>
      <c r="I63" s="267">
        <f>SaisieNote!N53</f>
        <v>4.666666666666667</v>
      </c>
      <c r="J63" s="268">
        <f t="shared" si="93"/>
        <v>0</v>
      </c>
      <c r="K63" s="267">
        <f>SaisieNote!Q53</f>
        <v>5.166666666666667</v>
      </c>
      <c r="L63" s="268">
        <f t="shared" si="94"/>
        <v>0</v>
      </c>
      <c r="M63" s="269">
        <f t="shared" si="95"/>
        <v>6.8888888888888893</v>
      </c>
      <c r="N63" s="268">
        <f t="shared" si="96"/>
        <v>5</v>
      </c>
      <c r="O63" s="267">
        <f>SaisieNote!S53</f>
        <v>10</v>
      </c>
      <c r="P63" s="268">
        <f t="shared" si="97"/>
        <v>3</v>
      </c>
      <c r="Q63" s="267">
        <f>SaisieNote!U53</f>
        <v>8</v>
      </c>
      <c r="R63" s="268">
        <f t="shared" si="98"/>
        <v>0</v>
      </c>
      <c r="S63" s="267">
        <f>SaisieNote!W53</f>
        <v>3</v>
      </c>
      <c r="T63" s="268">
        <f t="shared" si="99"/>
        <v>0</v>
      </c>
      <c r="U63" s="269">
        <f t="shared" si="100"/>
        <v>7</v>
      </c>
      <c r="V63" s="268">
        <f t="shared" si="101"/>
        <v>3</v>
      </c>
      <c r="W63" s="267">
        <f>SaisieNote!Y53</f>
        <v>9</v>
      </c>
      <c r="X63" s="268">
        <f t="shared" si="102"/>
        <v>0</v>
      </c>
      <c r="Y63" s="267">
        <f>SaisieNote!AA53</f>
        <v>12</v>
      </c>
      <c r="Z63" s="268">
        <f t="shared" si="103"/>
        <v>2</v>
      </c>
      <c r="AA63" s="267">
        <f>SaisieNote!AC53</f>
        <v>4</v>
      </c>
      <c r="AB63" s="268">
        <f t="shared" si="104"/>
        <v>0</v>
      </c>
      <c r="AC63" s="269">
        <f t="shared" si="105"/>
        <v>8.3333333333333339</v>
      </c>
      <c r="AD63" s="268">
        <f t="shared" si="106"/>
        <v>2</v>
      </c>
      <c r="AE63" s="269">
        <f t="shared" si="107"/>
        <v>7.2469135802469147</v>
      </c>
      <c r="AF63" s="270">
        <f t="shared" si="108"/>
        <v>10</v>
      </c>
      <c r="AG63" s="271" t="str">
        <f t="shared" si="129"/>
        <v>Rattrapage</v>
      </c>
      <c r="AH63" s="269">
        <f>SaisieNote!AG53</f>
        <v>7.333333333333333</v>
      </c>
      <c r="AI63" s="273">
        <f t="shared" si="109"/>
        <v>0</v>
      </c>
      <c r="AJ63" s="277">
        <f>SaisieNote!AJ53</f>
        <v>3.6666666666666665</v>
      </c>
      <c r="AK63" s="273">
        <f t="shared" si="110"/>
        <v>0</v>
      </c>
      <c r="AL63" s="277">
        <f>SaisieNote!AM53</f>
        <v>7.166666666666667</v>
      </c>
      <c r="AM63" s="273">
        <f t="shared" si="111"/>
        <v>0</v>
      </c>
      <c r="AN63" s="269">
        <f t="shared" si="112"/>
        <v>6.0555555555555562</v>
      </c>
      <c r="AO63" s="274">
        <f t="shared" si="113"/>
        <v>0</v>
      </c>
      <c r="AP63" s="269">
        <f>SaisieNote!AO53</f>
        <v>4.5</v>
      </c>
      <c r="AQ63" s="272">
        <f t="shared" si="114"/>
        <v>0</v>
      </c>
      <c r="AR63" s="269">
        <f>SaisieNote!AQ53</f>
        <v>5.5</v>
      </c>
      <c r="AS63" s="272">
        <f t="shared" si="115"/>
        <v>0</v>
      </c>
      <c r="AT63" s="269">
        <f>SaisieNote!AS53</f>
        <v>5</v>
      </c>
      <c r="AU63" s="273">
        <f t="shared" si="116"/>
        <v>0</v>
      </c>
      <c r="AV63" s="269">
        <f t="shared" si="117"/>
        <v>5</v>
      </c>
      <c r="AW63" s="274">
        <f t="shared" si="118"/>
        <v>0</v>
      </c>
      <c r="AX63" s="277">
        <f>SaisieNote!AU53</f>
        <v>8.5</v>
      </c>
      <c r="AY63" s="273">
        <f t="shared" si="119"/>
        <v>0</v>
      </c>
      <c r="AZ63" s="277">
        <f>SaisieNote!AW53</f>
        <v>5</v>
      </c>
      <c r="BA63" s="273">
        <f t="shared" si="120"/>
        <v>0</v>
      </c>
      <c r="BB63" s="277">
        <f>SaisieNote!AY53</f>
        <v>5.5</v>
      </c>
      <c r="BC63" s="273">
        <f t="shared" si="121"/>
        <v>0</v>
      </c>
      <c r="BD63" s="269">
        <f t="shared" si="122"/>
        <v>6.333333333333333</v>
      </c>
      <c r="BE63" s="274">
        <f t="shared" si="123"/>
        <v>0</v>
      </c>
      <c r="BF63" s="269">
        <f t="shared" si="124"/>
        <v>5.7654320987654328</v>
      </c>
      <c r="BG63" s="276">
        <f t="shared" si="125"/>
        <v>0</v>
      </c>
      <c r="BH63" s="277">
        <f t="shared" si="126"/>
        <v>6.5061728395061742</v>
      </c>
      <c r="BI63" s="276">
        <f t="shared" si="127"/>
        <v>10</v>
      </c>
      <c r="BJ63" s="276">
        <f t="shared" si="128"/>
        <v>10</v>
      </c>
      <c r="BK63" s="271" t="str">
        <f t="shared" si="130"/>
        <v>Rattrapage</v>
      </c>
    </row>
    <row r="64" spans="1:63" s="24" customFormat="1" ht="20.25" customHeight="1">
      <c r="A64" s="250">
        <v>10</v>
      </c>
      <c r="B64" s="234" t="s">
        <v>662</v>
      </c>
      <c r="C64" s="234" t="s">
        <v>241</v>
      </c>
      <c r="D64" s="234" t="s">
        <v>70</v>
      </c>
      <c r="E64" s="234" t="s">
        <v>663</v>
      </c>
      <c r="F64" s="234" t="s">
        <v>602</v>
      </c>
      <c r="G64" s="134">
        <f>SaisieNote!K54</f>
        <v>11</v>
      </c>
      <c r="H64" s="37">
        <f t="shared" si="92"/>
        <v>5</v>
      </c>
      <c r="I64" s="36">
        <f>SaisieNote!N54</f>
        <v>11.666666666666666</v>
      </c>
      <c r="J64" s="37">
        <f t="shared" si="93"/>
        <v>5</v>
      </c>
      <c r="K64" s="36">
        <f>SaisieNote!Q54</f>
        <v>7.666666666666667</v>
      </c>
      <c r="L64" s="37">
        <f t="shared" si="94"/>
        <v>0</v>
      </c>
      <c r="M64" s="53">
        <f t="shared" si="95"/>
        <v>10.111111111111111</v>
      </c>
      <c r="N64" s="39">
        <f t="shared" si="96"/>
        <v>15</v>
      </c>
      <c r="O64" s="36">
        <f>SaisieNote!S54</f>
        <v>8</v>
      </c>
      <c r="P64" s="37">
        <f t="shared" si="97"/>
        <v>0</v>
      </c>
      <c r="Q64" s="36">
        <f>SaisieNote!U54</f>
        <v>13</v>
      </c>
      <c r="R64" s="37">
        <f t="shared" si="98"/>
        <v>3</v>
      </c>
      <c r="S64" s="36">
        <f>SaisieNote!W54</f>
        <v>10.5</v>
      </c>
      <c r="T64" s="37">
        <f t="shared" si="99"/>
        <v>3</v>
      </c>
      <c r="U64" s="53">
        <f t="shared" si="100"/>
        <v>10.5</v>
      </c>
      <c r="V64" s="39">
        <f t="shared" si="101"/>
        <v>9</v>
      </c>
      <c r="W64" s="36">
        <f>SaisieNote!Y54</f>
        <v>10</v>
      </c>
      <c r="X64" s="37">
        <f t="shared" si="102"/>
        <v>2</v>
      </c>
      <c r="Y64" s="36">
        <f>SaisieNote!AA54</f>
        <v>12</v>
      </c>
      <c r="Z64" s="37">
        <f t="shared" si="103"/>
        <v>2</v>
      </c>
      <c r="AA64" s="36">
        <f>SaisieNote!AC54</f>
        <v>6</v>
      </c>
      <c r="AB64" s="37">
        <f t="shared" si="104"/>
        <v>0</v>
      </c>
      <c r="AC64" s="53">
        <f t="shared" si="105"/>
        <v>9.3333333333333339</v>
      </c>
      <c r="AD64" s="39">
        <f t="shared" si="106"/>
        <v>4</v>
      </c>
      <c r="AE64" s="54">
        <f t="shared" si="107"/>
        <v>10.0679012345679</v>
      </c>
      <c r="AF64" s="60">
        <f t="shared" si="108"/>
        <v>30</v>
      </c>
      <c r="AG64" s="73" t="str">
        <f t="shared" si="129"/>
        <v>Admis(e)</v>
      </c>
      <c r="AH64" s="52">
        <f>SaisieNote!AG54</f>
        <v>12.5</v>
      </c>
      <c r="AI64" s="75">
        <f t="shared" si="109"/>
        <v>5</v>
      </c>
      <c r="AJ64" s="19">
        <f>SaisieNote!AJ54</f>
        <v>10.333333333333334</v>
      </c>
      <c r="AK64" s="75">
        <f t="shared" si="110"/>
        <v>5</v>
      </c>
      <c r="AL64" s="19">
        <f>SaisieNote!AM54</f>
        <v>11.166666666666666</v>
      </c>
      <c r="AM64" s="75">
        <f t="shared" si="111"/>
        <v>5</v>
      </c>
      <c r="AN64" s="53">
        <f t="shared" si="112"/>
        <v>11.333333333333334</v>
      </c>
      <c r="AO64" s="76">
        <f t="shared" si="113"/>
        <v>15</v>
      </c>
      <c r="AP64" s="167">
        <f>SaisieNote!AO54</f>
        <v>7.5</v>
      </c>
      <c r="AQ64" s="262">
        <f t="shared" si="114"/>
        <v>0</v>
      </c>
      <c r="AR64" s="167">
        <f>SaisieNote!AQ54</f>
        <v>11</v>
      </c>
      <c r="AS64" s="262">
        <f t="shared" si="115"/>
        <v>3</v>
      </c>
      <c r="AT64" s="167">
        <f>SaisieNote!AS54</f>
        <v>8</v>
      </c>
      <c r="AU64" s="75">
        <f t="shared" si="116"/>
        <v>0</v>
      </c>
      <c r="AV64" s="53">
        <f t="shared" si="117"/>
        <v>8.8333333333333339</v>
      </c>
      <c r="AW64" s="76">
        <f t="shared" si="118"/>
        <v>3</v>
      </c>
      <c r="AX64" s="19">
        <f>SaisieNote!AU54</f>
        <v>12</v>
      </c>
      <c r="AY64" s="75">
        <f t="shared" si="119"/>
        <v>2</v>
      </c>
      <c r="AZ64" s="19">
        <f>SaisieNote!AW54</f>
        <v>7</v>
      </c>
      <c r="BA64" s="75">
        <f t="shared" si="120"/>
        <v>0</v>
      </c>
      <c r="BB64" s="19">
        <f>SaisieNote!AY54</f>
        <v>9.5</v>
      </c>
      <c r="BC64" s="75">
        <f t="shared" si="121"/>
        <v>0</v>
      </c>
      <c r="BD64" s="53">
        <f t="shared" si="122"/>
        <v>9.5</v>
      </c>
      <c r="BE64" s="76">
        <f t="shared" si="123"/>
        <v>2</v>
      </c>
      <c r="BF64" s="54">
        <f t="shared" si="124"/>
        <v>10.092592592592593</v>
      </c>
      <c r="BG64" s="55">
        <f t="shared" si="125"/>
        <v>30</v>
      </c>
      <c r="BH64" s="56">
        <f t="shared" si="126"/>
        <v>10.080246913580247</v>
      </c>
      <c r="BI64" s="55">
        <f t="shared" si="127"/>
        <v>60</v>
      </c>
      <c r="BJ64" s="55">
        <f t="shared" si="128"/>
        <v>180</v>
      </c>
      <c r="BK64" s="73" t="str">
        <f t="shared" si="130"/>
        <v>Admis(e)</v>
      </c>
    </row>
    <row r="65" spans="1:63" s="24" customFormat="1" ht="20.25" customHeight="1">
      <c r="A65" s="250">
        <v>11</v>
      </c>
      <c r="B65" s="234" t="s">
        <v>664</v>
      </c>
      <c r="C65" s="234" t="s">
        <v>665</v>
      </c>
      <c r="D65" s="234" t="s">
        <v>240</v>
      </c>
      <c r="E65" s="234" t="s">
        <v>666</v>
      </c>
      <c r="F65" s="234" t="s">
        <v>5</v>
      </c>
      <c r="G65" s="134">
        <f>SaisieNote!K55</f>
        <v>13.666666666666666</v>
      </c>
      <c r="H65" s="37">
        <f t="shared" si="92"/>
        <v>5</v>
      </c>
      <c r="I65" s="36">
        <f>SaisieNote!N55</f>
        <v>11</v>
      </c>
      <c r="J65" s="37">
        <f t="shared" si="93"/>
        <v>5</v>
      </c>
      <c r="K65" s="36">
        <f>SaisieNote!Q55</f>
        <v>8.1666666666666661</v>
      </c>
      <c r="L65" s="37">
        <f t="shared" si="94"/>
        <v>0</v>
      </c>
      <c r="M65" s="53">
        <f t="shared" si="95"/>
        <v>10.944444444444443</v>
      </c>
      <c r="N65" s="39">
        <f t="shared" si="96"/>
        <v>15</v>
      </c>
      <c r="O65" s="36">
        <f>SaisieNote!S55</f>
        <v>13</v>
      </c>
      <c r="P65" s="37">
        <f t="shared" si="97"/>
        <v>3</v>
      </c>
      <c r="Q65" s="36">
        <f>SaisieNote!U55</f>
        <v>14.5</v>
      </c>
      <c r="R65" s="37">
        <f t="shared" si="98"/>
        <v>3</v>
      </c>
      <c r="S65" s="36">
        <f>SaisieNote!W55</f>
        <v>10</v>
      </c>
      <c r="T65" s="37">
        <f t="shared" si="99"/>
        <v>3</v>
      </c>
      <c r="U65" s="53">
        <f t="shared" si="100"/>
        <v>12.5</v>
      </c>
      <c r="V65" s="39">
        <f t="shared" si="101"/>
        <v>9</v>
      </c>
      <c r="W65" s="36">
        <f>SaisieNote!Y55</f>
        <v>8.5</v>
      </c>
      <c r="X65" s="37">
        <f t="shared" si="102"/>
        <v>0</v>
      </c>
      <c r="Y65" s="36">
        <f>SaisieNote!AA55</f>
        <v>17</v>
      </c>
      <c r="Z65" s="37">
        <f t="shared" si="103"/>
        <v>2</v>
      </c>
      <c r="AA65" s="36">
        <f>SaisieNote!AC55</f>
        <v>7.5</v>
      </c>
      <c r="AB65" s="37">
        <f t="shared" si="104"/>
        <v>0</v>
      </c>
      <c r="AC65" s="53">
        <f t="shared" si="105"/>
        <v>11</v>
      </c>
      <c r="AD65" s="39">
        <f t="shared" si="106"/>
        <v>6</v>
      </c>
      <c r="AE65" s="54">
        <f t="shared" si="107"/>
        <v>11.475308641975309</v>
      </c>
      <c r="AF65" s="60">
        <f t="shared" si="108"/>
        <v>30</v>
      </c>
      <c r="AG65" s="73" t="str">
        <f t="shared" si="129"/>
        <v>Admis(e)</v>
      </c>
      <c r="AH65" s="52">
        <f>SaisieNote!AG55</f>
        <v>11.333333333333334</v>
      </c>
      <c r="AI65" s="75">
        <f t="shared" si="109"/>
        <v>5</v>
      </c>
      <c r="AJ65" s="19">
        <f>SaisieNote!AJ55</f>
        <v>13.5</v>
      </c>
      <c r="AK65" s="75">
        <f t="shared" si="110"/>
        <v>5</v>
      </c>
      <c r="AL65" s="19">
        <f>SaisieNote!AM55</f>
        <v>10.833333333333334</v>
      </c>
      <c r="AM65" s="75">
        <f t="shared" si="111"/>
        <v>5</v>
      </c>
      <c r="AN65" s="53">
        <f t="shared" si="112"/>
        <v>11.888888888888891</v>
      </c>
      <c r="AO65" s="76">
        <f t="shared" si="113"/>
        <v>15</v>
      </c>
      <c r="AP65" s="167">
        <f>SaisieNote!AO55</f>
        <v>10</v>
      </c>
      <c r="AQ65" s="262">
        <f t="shared" si="114"/>
        <v>3</v>
      </c>
      <c r="AR65" s="167">
        <f>SaisieNote!AQ55</f>
        <v>9</v>
      </c>
      <c r="AS65" s="262">
        <f t="shared" si="115"/>
        <v>0</v>
      </c>
      <c r="AT65" s="167">
        <f>SaisieNote!AS55</f>
        <v>14</v>
      </c>
      <c r="AU65" s="75">
        <f t="shared" si="116"/>
        <v>3</v>
      </c>
      <c r="AV65" s="53">
        <f t="shared" si="117"/>
        <v>11</v>
      </c>
      <c r="AW65" s="76">
        <f t="shared" si="118"/>
        <v>9</v>
      </c>
      <c r="AX65" s="19">
        <f>SaisieNote!AU55</f>
        <v>12</v>
      </c>
      <c r="AY65" s="75">
        <f t="shared" si="119"/>
        <v>2</v>
      </c>
      <c r="AZ65" s="19">
        <f>SaisieNote!AW55</f>
        <v>17</v>
      </c>
      <c r="BA65" s="75">
        <f t="shared" si="120"/>
        <v>2</v>
      </c>
      <c r="BB65" s="19">
        <f>SaisieNote!AY55</f>
        <v>13.5</v>
      </c>
      <c r="BC65" s="75">
        <f t="shared" si="121"/>
        <v>2</v>
      </c>
      <c r="BD65" s="53">
        <f t="shared" si="122"/>
        <v>14.166666666666666</v>
      </c>
      <c r="BE65" s="76">
        <f t="shared" si="123"/>
        <v>6</v>
      </c>
      <c r="BF65" s="54">
        <f t="shared" si="124"/>
        <v>12.098765432098766</v>
      </c>
      <c r="BG65" s="55">
        <f t="shared" si="125"/>
        <v>30</v>
      </c>
      <c r="BH65" s="56">
        <f t="shared" si="126"/>
        <v>11.787037037037038</v>
      </c>
      <c r="BI65" s="55">
        <f t="shared" si="127"/>
        <v>60</v>
      </c>
      <c r="BJ65" s="55">
        <f t="shared" si="128"/>
        <v>180</v>
      </c>
      <c r="BK65" s="73" t="str">
        <f t="shared" si="130"/>
        <v>Admis(e)</v>
      </c>
    </row>
    <row r="66" spans="1:63" s="24" customFormat="1" ht="20.25" customHeight="1">
      <c r="A66" s="250">
        <v>12</v>
      </c>
      <c r="B66" s="234" t="s">
        <v>315</v>
      </c>
      <c r="C66" s="234" t="s">
        <v>318</v>
      </c>
      <c r="D66" s="234" t="s">
        <v>319</v>
      </c>
      <c r="E66" s="234" t="s">
        <v>316</v>
      </c>
      <c r="F66" s="234" t="s">
        <v>317</v>
      </c>
      <c r="G66" s="134">
        <f>SaisieNote!K56</f>
        <v>10</v>
      </c>
      <c r="H66" s="37">
        <f t="shared" si="92"/>
        <v>5</v>
      </c>
      <c r="I66" s="36">
        <f>SaisieNote!N56</f>
        <v>13.833333333333334</v>
      </c>
      <c r="J66" s="37">
        <f t="shared" si="93"/>
        <v>5</v>
      </c>
      <c r="K66" s="36">
        <f>SaisieNote!Q56</f>
        <v>14.166666666666666</v>
      </c>
      <c r="L66" s="37">
        <f t="shared" si="94"/>
        <v>5</v>
      </c>
      <c r="M66" s="53">
        <f t="shared" si="95"/>
        <v>12.666666666666666</v>
      </c>
      <c r="N66" s="39">
        <f t="shared" si="96"/>
        <v>15</v>
      </c>
      <c r="O66" s="36">
        <f>SaisieNote!S56</f>
        <v>9</v>
      </c>
      <c r="P66" s="37">
        <f t="shared" si="97"/>
        <v>0</v>
      </c>
      <c r="Q66" s="36">
        <f>SaisieNote!U56</f>
        <v>10</v>
      </c>
      <c r="R66" s="37">
        <f t="shared" si="98"/>
        <v>3</v>
      </c>
      <c r="S66" s="36">
        <f>SaisieNote!W56</f>
        <v>12</v>
      </c>
      <c r="T66" s="37">
        <f t="shared" si="99"/>
        <v>3</v>
      </c>
      <c r="U66" s="53">
        <f t="shared" si="100"/>
        <v>10.333333333333334</v>
      </c>
      <c r="V66" s="39">
        <f t="shared" si="101"/>
        <v>9</v>
      </c>
      <c r="W66" s="36">
        <f>SaisieNote!Y56</f>
        <v>11</v>
      </c>
      <c r="X66" s="37">
        <f t="shared" si="102"/>
        <v>2</v>
      </c>
      <c r="Y66" s="36">
        <f>SaisieNote!AA56</f>
        <v>4</v>
      </c>
      <c r="Z66" s="37">
        <f t="shared" si="103"/>
        <v>0</v>
      </c>
      <c r="AA66" s="36">
        <f>SaisieNote!AC56</f>
        <v>13.5</v>
      </c>
      <c r="AB66" s="37">
        <f t="shared" si="104"/>
        <v>2</v>
      </c>
      <c r="AC66" s="53">
        <f t="shared" si="105"/>
        <v>9.5</v>
      </c>
      <c r="AD66" s="39">
        <f t="shared" si="106"/>
        <v>4</v>
      </c>
      <c r="AE66" s="54">
        <f t="shared" si="107"/>
        <v>11.185185185185185</v>
      </c>
      <c r="AF66" s="60">
        <f t="shared" si="108"/>
        <v>30</v>
      </c>
      <c r="AG66" s="73" t="str">
        <f t="shared" si="129"/>
        <v>Admis(e)</v>
      </c>
      <c r="AH66" s="52">
        <f>SaisieNote!AG56</f>
        <v>7.833333333333333</v>
      </c>
      <c r="AI66" s="75">
        <f t="shared" si="109"/>
        <v>0</v>
      </c>
      <c r="AJ66" s="19">
        <f>SaisieNote!AJ56</f>
        <v>11.333333333333334</v>
      </c>
      <c r="AK66" s="75">
        <f t="shared" si="110"/>
        <v>5</v>
      </c>
      <c r="AL66" s="19">
        <f>SaisieNote!AM56</f>
        <v>12.83</v>
      </c>
      <c r="AM66" s="75">
        <f t="shared" si="111"/>
        <v>5</v>
      </c>
      <c r="AN66" s="53">
        <f t="shared" si="112"/>
        <v>10.665555555555557</v>
      </c>
      <c r="AO66" s="76">
        <f t="shared" si="113"/>
        <v>15</v>
      </c>
      <c r="AP66" s="167">
        <f>SaisieNote!AO56</f>
        <v>6</v>
      </c>
      <c r="AQ66" s="262">
        <f t="shared" si="114"/>
        <v>0</v>
      </c>
      <c r="AR66" s="167">
        <f>SaisieNote!AQ56</f>
        <v>6.5</v>
      </c>
      <c r="AS66" s="262">
        <f t="shared" si="115"/>
        <v>0</v>
      </c>
      <c r="AT66" s="167">
        <f>SaisieNote!AS56</f>
        <v>7.5</v>
      </c>
      <c r="AU66" s="75">
        <f t="shared" si="116"/>
        <v>0</v>
      </c>
      <c r="AV66" s="53">
        <f t="shared" si="117"/>
        <v>6.666666666666667</v>
      </c>
      <c r="AW66" s="76">
        <f t="shared" si="118"/>
        <v>0</v>
      </c>
      <c r="AX66" s="19">
        <f>SaisieNote!AU56</f>
        <v>8.5</v>
      </c>
      <c r="AY66" s="75">
        <f t="shared" si="119"/>
        <v>0</v>
      </c>
      <c r="AZ66" s="19">
        <f>SaisieNote!AW56</f>
        <v>14.5</v>
      </c>
      <c r="BA66" s="75">
        <f t="shared" si="120"/>
        <v>2</v>
      </c>
      <c r="BB66" s="19">
        <f>SaisieNote!AY56</f>
        <v>12.5</v>
      </c>
      <c r="BC66" s="75">
        <f t="shared" si="121"/>
        <v>2</v>
      </c>
      <c r="BD66" s="53">
        <f t="shared" si="122"/>
        <v>11.833333333333334</v>
      </c>
      <c r="BE66" s="76">
        <f t="shared" si="123"/>
        <v>6</v>
      </c>
      <c r="BF66" s="54">
        <f t="shared" si="124"/>
        <v>9.5920987654320999</v>
      </c>
      <c r="BG66" s="55">
        <f t="shared" si="125"/>
        <v>21</v>
      </c>
      <c r="BH66" s="56">
        <f t="shared" si="126"/>
        <v>10.388641975308643</v>
      </c>
      <c r="BI66" s="55">
        <f t="shared" si="127"/>
        <v>60</v>
      </c>
      <c r="BJ66" s="55">
        <f t="shared" si="128"/>
        <v>180</v>
      </c>
      <c r="BK66" s="73" t="str">
        <f t="shared" si="130"/>
        <v>Admis(e)</v>
      </c>
    </row>
    <row r="67" spans="1:63" s="24" customFormat="1" ht="20.25" customHeight="1">
      <c r="A67" s="250">
        <v>13</v>
      </c>
      <c r="B67" s="234" t="s">
        <v>667</v>
      </c>
      <c r="C67" s="234" t="s">
        <v>322</v>
      </c>
      <c r="D67" s="234" t="s">
        <v>668</v>
      </c>
      <c r="E67" s="234" t="s">
        <v>669</v>
      </c>
      <c r="F67" s="234" t="s">
        <v>302</v>
      </c>
      <c r="G67" s="134">
        <f>SaisieNote!K57</f>
        <v>12.166666666666666</v>
      </c>
      <c r="H67" s="37">
        <f t="shared" si="92"/>
        <v>5</v>
      </c>
      <c r="I67" s="36">
        <f>SaisieNote!N57</f>
        <v>6.833333333333333</v>
      </c>
      <c r="J67" s="37">
        <f t="shared" si="93"/>
        <v>0</v>
      </c>
      <c r="K67" s="36">
        <f>SaisieNote!Q57</f>
        <v>11</v>
      </c>
      <c r="L67" s="37">
        <f t="shared" si="94"/>
        <v>5</v>
      </c>
      <c r="M67" s="53">
        <f t="shared" si="95"/>
        <v>10</v>
      </c>
      <c r="N67" s="39">
        <f t="shared" si="96"/>
        <v>15</v>
      </c>
      <c r="O67" s="36">
        <f>SaisieNote!S57</f>
        <v>10</v>
      </c>
      <c r="P67" s="37">
        <f t="shared" si="97"/>
        <v>3</v>
      </c>
      <c r="Q67" s="36">
        <f>SaisieNote!U57</f>
        <v>9</v>
      </c>
      <c r="R67" s="37">
        <f t="shared" si="98"/>
        <v>0</v>
      </c>
      <c r="S67" s="36">
        <f>SaisieNote!W57</f>
        <v>7.5</v>
      </c>
      <c r="T67" s="37">
        <f t="shared" si="99"/>
        <v>0</v>
      </c>
      <c r="U67" s="53">
        <f t="shared" si="100"/>
        <v>8.8333333333333339</v>
      </c>
      <c r="V67" s="39">
        <f t="shared" si="101"/>
        <v>3</v>
      </c>
      <c r="W67" s="36">
        <f>SaisieNote!Y57</f>
        <v>2.5</v>
      </c>
      <c r="X67" s="37">
        <f t="shared" si="102"/>
        <v>0</v>
      </c>
      <c r="Y67" s="36">
        <f>SaisieNote!AA57</f>
        <v>15</v>
      </c>
      <c r="Z67" s="37">
        <f t="shared" si="103"/>
        <v>2</v>
      </c>
      <c r="AA67" s="36">
        <f>SaisieNote!AC57</f>
        <v>5</v>
      </c>
      <c r="AB67" s="37">
        <f t="shared" si="104"/>
        <v>0</v>
      </c>
      <c r="AC67" s="53">
        <f t="shared" si="105"/>
        <v>7.5</v>
      </c>
      <c r="AD67" s="39">
        <f t="shared" si="106"/>
        <v>2</v>
      </c>
      <c r="AE67" s="54">
        <f t="shared" si="107"/>
        <v>9.0555555555555554</v>
      </c>
      <c r="AF67" s="60">
        <f t="shared" si="108"/>
        <v>20</v>
      </c>
      <c r="AG67" s="73" t="str">
        <f t="shared" si="129"/>
        <v>Rattrapage</v>
      </c>
      <c r="AH67" s="52">
        <f>SaisieNote!AG57</f>
        <v>11.666666666666666</v>
      </c>
      <c r="AI67" s="75">
        <f t="shared" si="109"/>
        <v>5</v>
      </c>
      <c r="AJ67" s="19">
        <f>SaisieNote!AJ57</f>
        <v>13.166666666666666</v>
      </c>
      <c r="AK67" s="75">
        <f t="shared" si="110"/>
        <v>5</v>
      </c>
      <c r="AL67" s="19">
        <f>SaisieNote!AM57</f>
        <v>9.5</v>
      </c>
      <c r="AM67" s="75">
        <f t="shared" si="111"/>
        <v>0</v>
      </c>
      <c r="AN67" s="53">
        <f t="shared" si="112"/>
        <v>11.444444444444443</v>
      </c>
      <c r="AO67" s="76">
        <f t="shared" si="113"/>
        <v>15</v>
      </c>
      <c r="AP67" s="167">
        <f>SaisieNote!AO57</f>
        <v>6.5</v>
      </c>
      <c r="AQ67" s="262">
        <f t="shared" si="114"/>
        <v>0</v>
      </c>
      <c r="AR67" s="167">
        <f>SaisieNote!AQ57</f>
        <v>12</v>
      </c>
      <c r="AS67" s="262">
        <f t="shared" si="115"/>
        <v>3</v>
      </c>
      <c r="AT67" s="167">
        <f>SaisieNote!AS57</f>
        <v>10</v>
      </c>
      <c r="AU67" s="75">
        <f t="shared" si="116"/>
        <v>3</v>
      </c>
      <c r="AV67" s="53">
        <f t="shared" si="117"/>
        <v>9.5</v>
      </c>
      <c r="AW67" s="76">
        <f t="shared" si="118"/>
        <v>6</v>
      </c>
      <c r="AX67" s="19">
        <f>SaisieNote!AU57</f>
        <v>12</v>
      </c>
      <c r="AY67" s="75">
        <f t="shared" si="119"/>
        <v>2</v>
      </c>
      <c r="AZ67" s="19">
        <f>SaisieNote!AW57</f>
        <v>12.5</v>
      </c>
      <c r="BA67" s="75">
        <f t="shared" si="120"/>
        <v>2</v>
      </c>
      <c r="BB67" s="19">
        <f>SaisieNote!AY57</f>
        <v>11</v>
      </c>
      <c r="BC67" s="75">
        <f t="shared" si="121"/>
        <v>2</v>
      </c>
      <c r="BD67" s="53">
        <f t="shared" si="122"/>
        <v>11.833333333333334</v>
      </c>
      <c r="BE67" s="76">
        <f t="shared" si="123"/>
        <v>6</v>
      </c>
      <c r="BF67" s="54">
        <f t="shared" si="124"/>
        <v>10.882716049382715</v>
      </c>
      <c r="BG67" s="55">
        <f t="shared" si="125"/>
        <v>30</v>
      </c>
      <c r="BH67" s="56">
        <f t="shared" si="126"/>
        <v>9.9691358024691361</v>
      </c>
      <c r="BI67" s="55">
        <f t="shared" si="127"/>
        <v>50</v>
      </c>
      <c r="BJ67" s="55">
        <f t="shared" si="128"/>
        <v>50</v>
      </c>
      <c r="BK67" s="73" t="str">
        <f t="shared" si="130"/>
        <v>Rattrapage</v>
      </c>
    </row>
    <row r="68" spans="1:63" s="24" customFormat="1" ht="20.25" customHeight="1">
      <c r="A68" s="250">
        <v>14</v>
      </c>
      <c r="B68" s="234" t="s">
        <v>320</v>
      </c>
      <c r="C68" s="234" t="s">
        <v>322</v>
      </c>
      <c r="D68" s="234" t="s">
        <v>323</v>
      </c>
      <c r="E68" s="234" t="s">
        <v>321</v>
      </c>
      <c r="F68" s="234" t="s">
        <v>8</v>
      </c>
      <c r="G68" s="134">
        <f>SaisieNote!K58</f>
        <v>9.1666666666666661</v>
      </c>
      <c r="H68" s="37">
        <f t="shared" si="92"/>
        <v>0</v>
      </c>
      <c r="I68" s="36">
        <f>SaisieNote!N58</f>
        <v>7.333333333333333</v>
      </c>
      <c r="J68" s="37">
        <f t="shared" si="93"/>
        <v>0</v>
      </c>
      <c r="K68" s="36">
        <f>SaisieNote!Q58</f>
        <v>14.166666666666666</v>
      </c>
      <c r="L68" s="37">
        <f t="shared" si="94"/>
        <v>5</v>
      </c>
      <c r="M68" s="53">
        <f t="shared" si="95"/>
        <v>10.222222222222221</v>
      </c>
      <c r="N68" s="39">
        <f t="shared" si="96"/>
        <v>15</v>
      </c>
      <c r="O68" s="36">
        <f>SaisieNote!S58</f>
        <v>13</v>
      </c>
      <c r="P68" s="37">
        <f t="shared" si="97"/>
        <v>3</v>
      </c>
      <c r="Q68" s="36">
        <f>SaisieNote!U58</f>
        <v>11.5</v>
      </c>
      <c r="R68" s="37">
        <f t="shared" si="98"/>
        <v>3</v>
      </c>
      <c r="S68" s="36">
        <f>SaisieNote!W58</f>
        <v>10</v>
      </c>
      <c r="T68" s="37">
        <f t="shared" si="99"/>
        <v>3</v>
      </c>
      <c r="U68" s="53">
        <f t="shared" si="100"/>
        <v>11.5</v>
      </c>
      <c r="V68" s="39">
        <f t="shared" si="101"/>
        <v>9</v>
      </c>
      <c r="W68" s="36">
        <f>SaisieNote!Y58</f>
        <v>11</v>
      </c>
      <c r="X68" s="37">
        <f t="shared" si="102"/>
        <v>2</v>
      </c>
      <c r="Y68" s="36">
        <f>SaisieNote!AA58</f>
        <v>6.5</v>
      </c>
      <c r="Z68" s="37">
        <f t="shared" si="103"/>
        <v>0</v>
      </c>
      <c r="AA68" s="36">
        <f>SaisieNote!AC58</f>
        <v>11</v>
      </c>
      <c r="AB68" s="37">
        <f t="shared" si="104"/>
        <v>2</v>
      </c>
      <c r="AC68" s="53">
        <f t="shared" si="105"/>
        <v>9.5</v>
      </c>
      <c r="AD68" s="39">
        <f t="shared" si="106"/>
        <v>4</v>
      </c>
      <c r="AE68" s="54">
        <f t="shared" si="107"/>
        <v>10.487654320987653</v>
      </c>
      <c r="AF68" s="60">
        <f t="shared" si="108"/>
        <v>30</v>
      </c>
      <c r="AG68" s="73" t="str">
        <f t="shared" si="129"/>
        <v>Admis(e)</v>
      </c>
      <c r="AH68" s="52">
        <f>SaisieNote!AG58</f>
        <v>9</v>
      </c>
      <c r="AI68" s="75">
        <f t="shared" si="109"/>
        <v>0</v>
      </c>
      <c r="AJ68" s="19">
        <f>SaisieNote!AJ58</f>
        <v>11.666666666666666</v>
      </c>
      <c r="AK68" s="75">
        <f t="shared" si="110"/>
        <v>5</v>
      </c>
      <c r="AL68" s="19">
        <f>SaisieNote!AM58</f>
        <v>10.83</v>
      </c>
      <c r="AM68" s="75">
        <f t="shared" si="111"/>
        <v>5</v>
      </c>
      <c r="AN68" s="53">
        <f t="shared" si="112"/>
        <v>10.498888888888887</v>
      </c>
      <c r="AO68" s="76">
        <f t="shared" si="113"/>
        <v>15</v>
      </c>
      <c r="AP68" s="167">
        <f>SaisieNote!AO58</f>
        <v>7.5</v>
      </c>
      <c r="AQ68" s="262">
        <f t="shared" si="114"/>
        <v>0</v>
      </c>
      <c r="AR68" s="167">
        <f>SaisieNote!AQ58</f>
        <v>8</v>
      </c>
      <c r="AS68" s="262">
        <f t="shared" si="115"/>
        <v>0</v>
      </c>
      <c r="AT68" s="167">
        <f>SaisieNote!AS58</f>
        <v>10</v>
      </c>
      <c r="AU68" s="75">
        <f t="shared" si="116"/>
        <v>3</v>
      </c>
      <c r="AV68" s="53">
        <f t="shared" si="117"/>
        <v>8.5</v>
      </c>
      <c r="AW68" s="76">
        <f t="shared" si="118"/>
        <v>3</v>
      </c>
      <c r="AX68" s="19">
        <f>SaisieNote!AU58</f>
        <v>8</v>
      </c>
      <c r="AY68" s="75">
        <f t="shared" si="119"/>
        <v>0</v>
      </c>
      <c r="AZ68" s="19">
        <f>SaisieNote!AW58</f>
        <v>11.5</v>
      </c>
      <c r="BA68" s="75">
        <f t="shared" si="120"/>
        <v>2</v>
      </c>
      <c r="BB68" s="19">
        <f>SaisieNote!AY58</f>
        <v>13</v>
      </c>
      <c r="BC68" s="75">
        <f t="shared" si="121"/>
        <v>2</v>
      </c>
      <c r="BD68" s="53">
        <f t="shared" si="122"/>
        <v>10.833333333333334</v>
      </c>
      <c r="BE68" s="76">
        <f t="shared" si="123"/>
        <v>6</v>
      </c>
      <c r="BF68" s="54">
        <f t="shared" si="124"/>
        <v>9.9069135802469148</v>
      </c>
      <c r="BG68" s="55">
        <f t="shared" si="125"/>
        <v>24</v>
      </c>
      <c r="BH68" s="56">
        <f t="shared" si="126"/>
        <v>10.197283950617283</v>
      </c>
      <c r="BI68" s="55">
        <f t="shared" si="127"/>
        <v>60</v>
      </c>
      <c r="BJ68" s="55">
        <f t="shared" si="128"/>
        <v>180</v>
      </c>
      <c r="BK68" s="73" t="str">
        <f t="shared" si="130"/>
        <v>Admis(e)</v>
      </c>
    </row>
    <row r="69" spans="1:63" s="24" customFormat="1" ht="20.25" customHeight="1">
      <c r="A69" s="250">
        <v>15</v>
      </c>
      <c r="B69" s="234" t="s">
        <v>670</v>
      </c>
      <c r="C69" s="234" t="s">
        <v>671</v>
      </c>
      <c r="D69" s="234" t="s">
        <v>672</v>
      </c>
      <c r="E69" s="234" t="s">
        <v>673</v>
      </c>
      <c r="F69" s="234" t="s">
        <v>244</v>
      </c>
      <c r="G69" s="134">
        <f>SaisieNote!K59</f>
        <v>11.166666666666666</v>
      </c>
      <c r="H69" s="37">
        <f t="shared" si="92"/>
        <v>5</v>
      </c>
      <c r="I69" s="36">
        <f>SaisieNote!N59</f>
        <v>9.6666666666666661</v>
      </c>
      <c r="J69" s="37">
        <f t="shared" si="93"/>
        <v>0</v>
      </c>
      <c r="K69" s="36">
        <f>SaisieNote!Q59</f>
        <v>6.5</v>
      </c>
      <c r="L69" s="37">
        <f t="shared" si="94"/>
        <v>0</v>
      </c>
      <c r="M69" s="53">
        <f t="shared" si="95"/>
        <v>9.1111111111111107</v>
      </c>
      <c r="N69" s="39">
        <f t="shared" si="96"/>
        <v>5</v>
      </c>
      <c r="O69" s="36">
        <f>SaisieNote!S59</f>
        <v>7</v>
      </c>
      <c r="P69" s="37">
        <f t="shared" si="97"/>
        <v>0</v>
      </c>
      <c r="Q69" s="36">
        <f>SaisieNote!U59</f>
        <v>5</v>
      </c>
      <c r="R69" s="37">
        <f t="shared" si="98"/>
        <v>0</v>
      </c>
      <c r="S69" s="36">
        <f>SaisieNote!W59</f>
        <v>8.5</v>
      </c>
      <c r="T69" s="37">
        <f t="shared" si="99"/>
        <v>0</v>
      </c>
      <c r="U69" s="53">
        <f t="shared" si="100"/>
        <v>6.833333333333333</v>
      </c>
      <c r="V69" s="39">
        <f t="shared" si="101"/>
        <v>0</v>
      </c>
      <c r="W69" s="36">
        <f>SaisieNote!Y59</f>
        <v>5</v>
      </c>
      <c r="X69" s="37">
        <f t="shared" si="102"/>
        <v>0</v>
      </c>
      <c r="Y69" s="36">
        <f>SaisieNote!AA59</f>
        <v>14</v>
      </c>
      <c r="Z69" s="37">
        <f t="shared" si="103"/>
        <v>2</v>
      </c>
      <c r="AA69" s="36">
        <f>SaisieNote!AC59</f>
        <v>1</v>
      </c>
      <c r="AB69" s="37">
        <f t="shared" si="104"/>
        <v>0</v>
      </c>
      <c r="AC69" s="53">
        <f t="shared" si="105"/>
        <v>6.666666666666667</v>
      </c>
      <c r="AD69" s="39">
        <f t="shared" si="106"/>
        <v>2</v>
      </c>
      <c r="AE69" s="54">
        <f t="shared" si="107"/>
        <v>7.8086419753086416</v>
      </c>
      <c r="AF69" s="60">
        <f t="shared" si="108"/>
        <v>7</v>
      </c>
      <c r="AG69" s="73" t="str">
        <f t="shared" si="129"/>
        <v>Rattrapage</v>
      </c>
      <c r="AH69" s="52">
        <f>SaisieNote!AG59</f>
        <v>12.333333333333334</v>
      </c>
      <c r="AI69" s="75">
        <f t="shared" si="109"/>
        <v>5</v>
      </c>
      <c r="AJ69" s="19">
        <f>SaisieNote!AJ59</f>
        <v>12</v>
      </c>
      <c r="AK69" s="75">
        <f t="shared" si="110"/>
        <v>5</v>
      </c>
      <c r="AL69" s="19">
        <f>SaisieNote!AM59</f>
        <v>10.166666666666666</v>
      </c>
      <c r="AM69" s="75">
        <f t="shared" si="111"/>
        <v>5</v>
      </c>
      <c r="AN69" s="53">
        <f t="shared" si="112"/>
        <v>11.5</v>
      </c>
      <c r="AO69" s="76">
        <f t="shared" si="113"/>
        <v>15</v>
      </c>
      <c r="AP69" s="167">
        <f>SaisieNote!AO59</f>
        <v>7.5</v>
      </c>
      <c r="AQ69" s="262">
        <f t="shared" si="114"/>
        <v>0</v>
      </c>
      <c r="AR69" s="167">
        <f>SaisieNote!AQ59</f>
        <v>12</v>
      </c>
      <c r="AS69" s="262">
        <f t="shared" si="115"/>
        <v>3</v>
      </c>
      <c r="AT69" s="167">
        <f>SaisieNote!AS59</f>
        <v>7.5</v>
      </c>
      <c r="AU69" s="75">
        <f t="shared" si="116"/>
        <v>0</v>
      </c>
      <c r="AV69" s="53">
        <f t="shared" si="117"/>
        <v>9</v>
      </c>
      <c r="AW69" s="76">
        <f t="shared" si="118"/>
        <v>3</v>
      </c>
      <c r="AX69" s="19">
        <f>SaisieNote!AU59</f>
        <v>13</v>
      </c>
      <c r="AY69" s="75">
        <f t="shared" si="119"/>
        <v>2</v>
      </c>
      <c r="AZ69" s="19">
        <f>SaisieNote!AW59</f>
        <v>15.5</v>
      </c>
      <c r="BA69" s="75">
        <f t="shared" si="120"/>
        <v>2</v>
      </c>
      <c r="BB69" s="19">
        <f>SaisieNote!AY59</f>
        <v>12</v>
      </c>
      <c r="BC69" s="75">
        <f t="shared" si="121"/>
        <v>2</v>
      </c>
      <c r="BD69" s="53">
        <f t="shared" si="122"/>
        <v>13.5</v>
      </c>
      <c r="BE69" s="76">
        <f t="shared" si="123"/>
        <v>6</v>
      </c>
      <c r="BF69" s="54">
        <f t="shared" si="124"/>
        <v>11.111111111111111</v>
      </c>
      <c r="BG69" s="55">
        <f t="shared" si="125"/>
        <v>30</v>
      </c>
      <c r="BH69" s="56">
        <f t="shared" si="126"/>
        <v>9.4598765432098766</v>
      </c>
      <c r="BI69" s="55">
        <f t="shared" si="127"/>
        <v>37</v>
      </c>
      <c r="BJ69" s="55">
        <f t="shared" si="128"/>
        <v>37</v>
      </c>
      <c r="BK69" s="73" t="str">
        <f t="shared" si="130"/>
        <v>Rattrapage</v>
      </c>
    </row>
    <row r="70" spans="1:63" s="24" customFormat="1" ht="20.25" customHeight="1">
      <c r="A70" s="265">
        <v>16</v>
      </c>
      <c r="B70" s="266" t="s">
        <v>674</v>
      </c>
      <c r="C70" s="266" t="s">
        <v>675</v>
      </c>
      <c r="D70" s="266" t="s">
        <v>42</v>
      </c>
      <c r="E70" s="266" t="s">
        <v>676</v>
      </c>
      <c r="F70" s="266" t="s">
        <v>5</v>
      </c>
      <c r="G70" s="278">
        <f>SaisieNote!K60</f>
        <v>12</v>
      </c>
      <c r="H70" s="268">
        <f t="shared" si="92"/>
        <v>5</v>
      </c>
      <c r="I70" s="267">
        <f>SaisieNote!N60</f>
        <v>5</v>
      </c>
      <c r="J70" s="268">
        <f t="shared" si="93"/>
        <v>0</v>
      </c>
      <c r="K70" s="267">
        <f>SaisieNote!Q60</f>
        <v>9.6666666666666661</v>
      </c>
      <c r="L70" s="268">
        <f t="shared" si="94"/>
        <v>0</v>
      </c>
      <c r="M70" s="269">
        <f t="shared" si="95"/>
        <v>8.8888888888888875</v>
      </c>
      <c r="N70" s="268">
        <f t="shared" si="96"/>
        <v>5</v>
      </c>
      <c r="O70" s="267">
        <f>SaisieNote!S60</f>
        <v>11</v>
      </c>
      <c r="P70" s="268">
        <f t="shared" si="97"/>
        <v>3</v>
      </c>
      <c r="Q70" s="267">
        <f>SaisieNote!U60</f>
        <v>10</v>
      </c>
      <c r="R70" s="268">
        <f t="shared" si="98"/>
        <v>3</v>
      </c>
      <c r="S70" s="267">
        <f>SaisieNote!W60</f>
        <v>10.5</v>
      </c>
      <c r="T70" s="268">
        <f t="shared" si="99"/>
        <v>3</v>
      </c>
      <c r="U70" s="269">
        <f t="shared" si="100"/>
        <v>10.5</v>
      </c>
      <c r="V70" s="268">
        <f t="shared" si="101"/>
        <v>9</v>
      </c>
      <c r="W70" s="267">
        <f>SaisieNote!Y60</f>
        <v>4.5</v>
      </c>
      <c r="X70" s="268">
        <f t="shared" si="102"/>
        <v>0</v>
      </c>
      <c r="Y70" s="267">
        <f>SaisieNote!AA60</f>
        <v>1</v>
      </c>
      <c r="Z70" s="268">
        <f t="shared" si="103"/>
        <v>0</v>
      </c>
      <c r="AA70" s="267">
        <f>SaisieNote!AC60</f>
        <v>5</v>
      </c>
      <c r="AB70" s="268">
        <f t="shared" si="104"/>
        <v>0</v>
      </c>
      <c r="AC70" s="269">
        <f t="shared" si="105"/>
        <v>3.5</v>
      </c>
      <c r="AD70" s="268">
        <f t="shared" si="106"/>
        <v>0</v>
      </c>
      <c r="AE70" s="269">
        <f t="shared" si="107"/>
        <v>8.2283950617283939</v>
      </c>
      <c r="AF70" s="270">
        <f t="shared" si="108"/>
        <v>14</v>
      </c>
      <c r="AG70" s="271" t="str">
        <f t="shared" si="129"/>
        <v>Rattrapage</v>
      </c>
      <c r="AH70" s="269">
        <f>SaisieNote!AG60</f>
        <v>7.166666666666667</v>
      </c>
      <c r="AI70" s="273">
        <f t="shared" si="109"/>
        <v>0</v>
      </c>
      <c r="AJ70" s="277">
        <f>SaisieNote!AJ60</f>
        <v>6.833333333333333</v>
      </c>
      <c r="AK70" s="273">
        <f t="shared" si="110"/>
        <v>0</v>
      </c>
      <c r="AL70" s="277">
        <f>SaisieNote!AM60</f>
        <v>9.1666666666666661</v>
      </c>
      <c r="AM70" s="273">
        <f t="shared" si="111"/>
        <v>0</v>
      </c>
      <c r="AN70" s="269">
        <f t="shared" si="112"/>
        <v>7.7222222222222214</v>
      </c>
      <c r="AO70" s="274">
        <f t="shared" si="113"/>
        <v>0</v>
      </c>
      <c r="AP70" s="269">
        <f>SaisieNote!AO60</f>
        <v>8</v>
      </c>
      <c r="AQ70" s="272">
        <f t="shared" si="114"/>
        <v>0</v>
      </c>
      <c r="AR70" s="269">
        <f>SaisieNote!AQ60</f>
        <v>7</v>
      </c>
      <c r="AS70" s="272">
        <f t="shared" si="115"/>
        <v>0</v>
      </c>
      <c r="AT70" s="269">
        <f>SaisieNote!AS60</f>
        <v>0.5</v>
      </c>
      <c r="AU70" s="273">
        <f t="shared" si="116"/>
        <v>0</v>
      </c>
      <c r="AV70" s="269">
        <f t="shared" si="117"/>
        <v>5.166666666666667</v>
      </c>
      <c r="AW70" s="274">
        <f t="shared" si="118"/>
        <v>0</v>
      </c>
      <c r="AX70" s="277">
        <f>SaisieNote!AU60</f>
        <v>10</v>
      </c>
      <c r="AY70" s="273">
        <f t="shared" si="119"/>
        <v>2</v>
      </c>
      <c r="AZ70" s="277">
        <f>SaisieNote!AW60</f>
        <v>5.5</v>
      </c>
      <c r="BA70" s="273">
        <f t="shared" si="120"/>
        <v>0</v>
      </c>
      <c r="BB70" s="277">
        <f>SaisieNote!AY60</f>
        <v>1</v>
      </c>
      <c r="BC70" s="273">
        <f t="shared" si="121"/>
        <v>0</v>
      </c>
      <c r="BD70" s="269">
        <f t="shared" si="122"/>
        <v>5.5</v>
      </c>
      <c r="BE70" s="274">
        <f t="shared" si="123"/>
        <v>2</v>
      </c>
      <c r="BF70" s="269">
        <f t="shared" si="124"/>
        <v>6.3765432098765427</v>
      </c>
      <c r="BG70" s="276">
        <f t="shared" si="125"/>
        <v>2</v>
      </c>
      <c r="BH70" s="277">
        <f t="shared" si="126"/>
        <v>7.3024691358024683</v>
      </c>
      <c r="BI70" s="276">
        <f t="shared" si="127"/>
        <v>16</v>
      </c>
      <c r="BJ70" s="276">
        <f t="shared" si="128"/>
        <v>16</v>
      </c>
      <c r="BK70" s="271" t="str">
        <f t="shared" si="130"/>
        <v>Rattrapage</v>
      </c>
    </row>
    <row r="71" spans="1:63" s="24" customFormat="1" ht="20.25" customHeight="1">
      <c r="A71" s="265">
        <v>17</v>
      </c>
      <c r="B71" s="266" t="s">
        <v>677</v>
      </c>
      <c r="C71" s="266" t="s">
        <v>242</v>
      </c>
      <c r="D71" s="266" t="s">
        <v>334</v>
      </c>
      <c r="E71" s="266" t="s">
        <v>678</v>
      </c>
      <c r="F71" s="266" t="s">
        <v>45</v>
      </c>
      <c r="G71" s="278">
        <f>SaisieNote!K61</f>
        <v>8.6666666666666661</v>
      </c>
      <c r="H71" s="268">
        <f t="shared" si="92"/>
        <v>0</v>
      </c>
      <c r="I71" s="267">
        <f>SaisieNote!N61</f>
        <v>11.166666666666666</v>
      </c>
      <c r="J71" s="268">
        <f t="shared" si="93"/>
        <v>5</v>
      </c>
      <c r="K71" s="267">
        <f>SaisieNote!Q61</f>
        <v>6.5</v>
      </c>
      <c r="L71" s="268">
        <f t="shared" si="94"/>
        <v>0</v>
      </c>
      <c r="M71" s="269">
        <f t="shared" si="95"/>
        <v>8.7777777777777768</v>
      </c>
      <c r="N71" s="268">
        <f t="shared" si="96"/>
        <v>5</v>
      </c>
      <c r="O71" s="267">
        <f>SaisieNote!S61</f>
        <v>8</v>
      </c>
      <c r="P71" s="268">
        <f t="shared" si="97"/>
        <v>0</v>
      </c>
      <c r="Q71" s="267">
        <f>SaisieNote!U61</f>
        <v>9</v>
      </c>
      <c r="R71" s="268">
        <f t="shared" si="98"/>
        <v>0</v>
      </c>
      <c r="S71" s="267" t="str">
        <f>SaisieNote!W61</f>
        <v>ABS</v>
      </c>
      <c r="T71" s="268">
        <f t="shared" si="99"/>
        <v>3</v>
      </c>
      <c r="U71" s="269" t="e">
        <f t="shared" si="100"/>
        <v>#VALUE!</v>
      </c>
      <c r="V71" s="268" t="e">
        <f t="shared" si="101"/>
        <v>#VALUE!</v>
      </c>
      <c r="W71" s="267">
        <f>SaisieNote!Y61</f>
        <v>2.5</v>
      </c>
      <c r="X71" s="268">
        <f t="shared" si="102"/>
        <v>0</v>
      </c>
      <c r="Y71" s="267">
        <f>SaisieNote!AA61</f>
        <v>4</v>
      </c>
      <c r="Z71" s="268">
        <f t="shared" si="103"/>
        <v>0</v>
      </c>
      <c r="AA71" s="267">
        <f>SaisieNote!AC61</f>
        <v>5.5</v>
      </c>
      <c r="AB71" s="268">
        <f t="shared" si="104"/>
        <v>0</v>
      </c>
      <c r="AC71" s="269">
        <f t="shared" si="105"/>
        <v>4</v>
      </c>
      <c r="AD71" s="268">
        <f t="shared" si="106"/>
        <v>0</v>
      </c>
      <c r="AE71" s="269" t="e">
        <f t="shared" si="107"/>
        <v>#VALUE!</v>
      </c>
      <c r="AF71" s="270" t="e">
        <f t="shared" si="108"/>
        <v>#VALUE!</v>
      </c>
      <c r="AG71" s="280" t="s">
        <v>1305</v>
      </c>
      <c r="AH71" s="269">
        <f>SaisieNote!AG61</f>
        <v>10.5</v>
      </c>
      <c r="AI71" s="273">
        <f t="shared" si="109"/>
        <v>5</v>
      </c>
      <c r="AJ71" s="277" t="e">
        <f>SaisieNote!AJ61</f>
        <v>#VALUE!</v>
      </c>
      <c r="AK71" s="273" t="e">
        <f t="shared" si="110"/>
        <v>#VALUE!</v>
      </c>
      <c r="AL71" s="277" t="e">
        <f>SaisieNote!AM61</f>
        <v>#VALUE!</v>
      </c>
      <c r="AM71" s="273" t="e">
        <f t="shared" si="111"/>
        <v>#VALUE!</v>
      </c>
      <c r="AN71" s="269" t="e">
        <f t="shared" si="112"/>
        <v>#VALUE!</v>
      </c>
      <c r="AO71" s="274" t="e">
        <f t="shared" si="113"/>
        <v>#VALUE!</v>
      </c>
      <c r="AP71" s="269" t="str">
        <f>SaisieNote!AO61</f>
        <v>\</v>
      </c>
      <c r="AQ71" s="272">
        <f t="shared" si="114"/>
        <v>3</v>
      </c>
      <c r="AR71" s="269">
        <f>SaisieNote!AQ61</f>
        <v>10</v>
      </c>
      <c r="AS71" s="272">
        <f t="shared" si="115"/>
        <v>3</v>
      </c>
      <c r="AT71" s="269">
        <f>SaisieNote!AS61</f>
        <v>3.5</v>
      </c>
      <c r="AU71" s="273">
        <f t="shared" si="116"/>
        <v>0</v>
      </c>
      <c r="AV71" s="269" t="e">
        <f t="shared" si="117"/>
        <v>#VALUE!</v>
      </c>
      <c r="AW71" s="274" t="e">
        <f t="shared" si="118"/>
        <v>#VALUE!</v>
      </c>
      <c r="AX71" s="277">
        <f>SaisieNote!AU61</f>
        <v>11.5</v>
      </c>
      <c r="AY71" s="273">
        <f t="shared" si="119"/>
        <v>2</v>
      </c>
      <c r="AZ71" s="277">
        <f>SaisieNote!AW61</f>
        <v>10</v>
      </c>
      <c r="BA71" s="273">
        <f t="shared" si="120"/>
        <v>2</v>
      </c>
      <c r="BB71" s="277">
        <f>SaisieNote!AY61</f>
        <v>4</v>
      </c>
      <c r="BC71" s="273">
        <f t="shared" si="121"/>
        <v>0</v>
      </c>
      <c r="BD71" s="269">
        <f t="shared" si="122"/>
        <v>8.5</v>
      </c>
      <c r="BE71" s="274">
        <f t="shared" si="123"/>
        <v>4</v>
      </c>
      <c r="BF71" s="269" t="e">
        <f t="shared" si="124"/>
        <v>#VALUE!</v>
      </c>
      <c r="BG71" s="276" t="e">
        <f t="shared" si="125"/>
        <v>#VALUE!</v>
      </c>
      <c r="BH71" s="277" t="e">
        <f t="shared" si="126"/>
        <v>#VALUE!</v>
      </c>
      <c r="BI71" s="276" t="e">
        <f t="shared" si="127"/>
        <v>#VALUE!</v>
      </c>
      <c r="BJ71" s="276" t="e">
        <f t="shared" si="128"/>
        <v>#VALUE!</v>
      </c>
      <c r="BK71" s="271" t="s">
        <v>1305</v>
      </c>
    </row>
    <row r="72" spans="1:63" s="24" customFormat="1" ht="20.25" customHeight="1">
      <c r="A72" s="250">
        <v>18</v>
      </c>
      <c r="B72" s="234" t="s">
        <v>679</v>
      </c>
      <c r="C72" s="234" t="s">
        <v>242</v>
      </c>
      <c r="D72" s="234" t="s">
        <v>680</v>
      </c>
      <c r="E72" s="234" t="s">
        <v>681</v>
      </c>
      <c r="F72" s="234" t="s">
        <v>5</v>
      </c>
      <c r="G72" s="134">
        <f>SaisieNote!K62</f>
        <v>11.166666666666666</v>
      </c>
      <c r="H72" s="37">
        <f t="shared" si="92"/>
        <v>5</v>
      </c>
      <c r="I72" s="36">
        <f>SaisieNote!N62</f>
        <v>11.666666666666666</v>
      </c>
      <c r="J72" s="37">
        <f t="shared" si="93"/>
        <v>5</v>
      </c>
      <c r="K72" s="36">
        <f>SaisieNote!Q62</f>
        <v>5.166666666666667</v>
      </c>
      <c r="L72" s="37">
        <f t="shared" si="94"/>
        <v>0</v>
      </c>
      <c r="M72" s="53">
        <f t="shared" si="95"/>
        <v>9.3333333333333339</v>
      </c>
      <c r="N72" s="39">
        <f t="shared" si="96"/>
        <v>10</v>
      </c>
      <c r="O72" s="36">
        <f>SaisieNote!S62</f>
        <v>8</v>
      </c>
      <c r="P72" s="37">
        <f t="shared" si="97"/>
        <v>0</v>
      </c>
      <c r="Q72" s="36">
        <f>SaisieNote!U62</f>
        <v>10.5</v>
      </c>
      <c r="R72" s="37">
        <f t="shared" si="98"/>
        <v>3</v>
      </c>
      <c r="S72" s="36">
        <f>SaisieNote!W62</f>
        <v>7.5</v>
      </c>
      <c r="T72" s="37">
        <f t="shared" si="99"/>
        <v>0</v>
      </c>
      <c r="U72" s="53">
        <f t="shared" si="100"/>
        <v>8.6666666666666661</v>
      </c>
      <c r="V72" s="39">
        <f t="shared" si="101"/>
        <v>3</v>
      </c>
      <c r="W72" s="36">
        <f>SaisieNote!Y62</f>
        <v>3</v>
      </c>
      <c r="X72" s="37">
        <f t="shared" si="102"/>
        <v>0</v>
      </c>
      <c r="Y72" s="36">
        <f>SaisieNote!AA62</f>
        <v>8</v>
      </c>
      <c r="Z72" s="37">
        <f t="shared" si="103"/>
        <v>0</v>
      </c>
      <c r="AA72" s="36">
        <f>SaisieNote!AC62</f>
        <v>5.5</v>
      </c>
      <c r="AB72" s="37">
        <f t="shared" si="104"/>
        <v>0</v>
      </c>
      <c r="AC72" s="53">
        <f t="shared" si="105"/>
        <v>5.5</v>
      </c>
      <c r="AD72" s="39">
        <f t="shared" si="106"/>
        <v>0</v>
      </c>
      <c r="AE72" s="54">
        <f t="shared" si="107"/>
        <v>8.2592592592592595</v>
      </c>
      <c r="AF72" s="60">
        <f t="shared" si="108"/>
        <v>13</v>
      </c>
      <c r="AG72" s="73" t="str">
        <f t="shared" si="129"/>
        <v>Rattrapage</v>
      </c>
      <c r="AH72" s="52">
        <f>SaisieNote!AG62</f>
        <v>8.8333333333333339</v>
      </c>
      <c r="AI72" s="75">
        <f t="shared" si="109"/>
        <v>0</v>
      </c>
      <c r="AJ72" s="19">
        <f>SaisieNote!AJ62</f>
        <v>10.166666666666666</v>
      </c>
      <c r="AK72" s="75">
        <f t="shared" si="110"/>
        <v>5</v>
      </c>
      <c r="AL72" s="19">
        <f>SaisieNote!AM62</f>
        <v>6.166666666666667</v>
      </c>
      <c r="AM72" s="75">
        <f t="shared" si="111"/>
        <v>0</v>
      </c>
      <c r="AN72" s="53">
        <f t="shared" si="112"/>
        <v>8.3888888888888893</v>
      </c>
      <c r="AO72" s="76">
        <f t="shared" si="113"/>
        <v>5</v>
      </c>
      <c r="AP72" s="167">
        <f>SaisieNote!AO62</f>
        <v>7</v>
      </c>
      <c r="AQ72" s="262">
        <f t="shared" si="114"/>
        <v>0</v>
      </c>
      <c r="AR72" s="167">
        <f>SaisieNote!AQ62</f>
        <v>10</v>
      </c>
      <c r="AS72" s="262">
        <f t="shared" si="115"/>
        <v>3</v>
      </c>
      <c r="AT72" s="167">
        <f>SaisieNote!AS62</f>
        <v>11.5</v>
      </c>
      <c r="AU72" s="75">
        <f t="shared" si="116"/>
        <v>3</v>
      </c>
      <c r="AV72" s="53">
        <f t="shared" si="117"/>
        <v>9.5</v>
      </c>
      <c r="AW72" s="76">
        <f t="shared" si="118"/>
        <v>6</v>
      </c>
      <c r="AX72" s="19">
        <f>SaisieNote!AU62</f>
        <v>12</v>
      </c>
      <c r="AY72" s="75">
        <f t="shared" si="119"/>
        <v>2</v>
      </c>
      <c r="AZ72" s="19">
        <f>SaisieNote!AW62</f>
        <v>13</v>
      </c>
      <c r="BA72" s="75">
        <f t="shared" si="120"/>
        <v>2</v>
      </c>
      <c r="BB72" s="19">
        <f>SaisieNote!AY62</f>
        <v>8</v>
      </c>
      <c r="BC72" s="75">
        <f t="shared" si="121"/>
        <v>0</v>
      </c>
      <c r="BD72" s="53">
        <f t="shared" si="122"/>
        <v>11</v>
      </c>
      <c r="BE72" s="76">
        <f t="shared" si="123"/>
        <v>6</v>
      </c>
      <c r="BF72" s="54">
        <f t="shared" si="124"/>
        <v>9.3395061728395063</v>
      </c>
      <c r="BG72" s="55">
        <f t="shared" si="125"/>
        <v>17</v>
      </c>
      <c r="BH72" s="56">
        <f t="shared" si="126"/>
        <v>8.7993827160493829</v>
      </c>
      <c r="BI72" s="55">
        <f t="shared" si="127"/>
        <v>30</v>
      </c>
      <c r="BJ72" s="55">
        <f t="shared" si="128"/>
        <v>30</v>
      </c>
      <c r="BK72" s="73" t="str">
        <f t="shared" si="130"/>
        <v>Rattrapage</v>
      </c>
    </row>
    <row r="73" spans="1:63" s="24" customFormat="1" ht="20.25" customHeight="1">
      <c r="A73" s="250">
        <v>19</v>
      </c>
      <c r="B73" s="234" t="s">
        <v>682</v>
      </c>
      <c r="C73" s="234" t="s">
        <v>683</v>
      </c>
      <c r="D73" s="234" t="s">
        <v>251</v>
      </c>
      <c r="E73" s="234" t="s">
        <v>684</v>
      </c>
      <c r="F73" s="234" t="s">
        <v>685</v>
      </c>
      <c r="G73" s="134">
        <f>SaisieNote!K63</f>
        <v>9.6666666666666661</v>
      </c>
      <c r="H73" s="37">
        <f t="shared" si="92"/>
        <v>0</v>
      </c>
      <c r="I73" s="36">
        <f>SaisieNote!N63</f>
        <v>10.333333333333334</v>
      </c>
      <c r="J73" s="37">
        <f t="shared" si="93"/>
        <v>5</v>
      </c>
      <c r="K73" s="36">
        <f>SaisieNote!Q63</f>
        <v>12.166666666666666</v>
      </c>
      <c r="L73" s="37">
        <f t="shared" si="94"/>
        <v>5</v>
      </c>
      <c r="M73" s="53">
        <f t="shared" si="95"/>
        <v>10.722222222222221</v>
      </c>
      <c r="N73" s="39">
        <f t="shared" si="96"/>
        <v>15</v>
      </c>
      <c r="O73" s="36">
        <f>SaisieNote!S63</f>
        <v>10</v>
      </c>
      <c r="P73" s="37">
        <f t="shared" si="97"/>
        <v>3</v>
      </c>
      <c r="Q73" s="36">
        <f>SaisieNote!U63</f>
        <v>3</v>
      </c>
      <c r="R73" s="37">
        <f t="shared" si="98"/>
        <v>0</v>
      </c>
      <c r="S73" s="36">
        <f>SaisieNote!W63</f>
        <v>9</v>
      </c>
      <c r="T73" s="37">
        <f t="shared" si="99"/>
        <v>0</v>
      </c>
      <c r="U73" s="53">
        <f t="shared" si="100"/>
        <v>7.333333333333333</v>
      </c>
      <c r="V73" s="39">
        <f t="shared" si="101"/>
        <v>3</v>
      </c>
      <c r="W73" s="36">
        <f>SaisieNote!Y63</f>
        <v>3</v>
      </c>
      <c r="X73" s="37">
        <f t="shared" si="102"/>
        <v>0</v>
      </c>
      <c r="Y73" s="36">
        <f>SaisieNote!AA63</f>
        <v>5.5</v>
      </c>
      <c r="Z73" s="37">
        <f t="shared" si="103"/>
        <v>0</v>
      </c>
      <c r="AA73" s="36">
        <f>SaisieNote!AC63</f>
        <v>6</v>
      </c>
      <c r="AB73" s="37">
        <f t="shared" si="104"/>
        <v>0</v>
      </c>
      <c r="AC73" s="53">
        <f t="shared" si="105"/>
        <v>4.833333333333333</v>
      </c>
      <c r="AD73" s="39">
        <f t="shared" si="106"/>
        <v>0</v>
      </c>
      <c r="AE73" s="54">
        <f t="shared" si="107"/>
        <v>8.283950617283951</v>
      </c>
      <c r="AF73" s="60">
        <f t="shared" si="108"/>
        <v>18</v>
      </c>
      <c r="AG73" s="73" t="str">
        <f t="shared" si="129"/>
        <v>Rattrapage</v>
      </c>
      <c r="AH73" s="52">
        <f>SaisieNote!AG63</f>
        <v>6.5</v>
      </c>
      <c r="AI73" s="75">
        <f t="shared" si="109"/>
        <v>0</v>
      </c>
      <c r="AJ73" s="19">
        <f>SaisieNote!AJ63</f>
        <v>12.5</v>
      </c>
      <c r="AK73" s="75">
        <f t="shared" si="110"/>
        <v>5</v>
      </c>
      <c r="AL73" s="19">
        <f>SaisieNote!AM63</f>
        <v>11.833333333333334</v>
      </c>
      <c r="AM73" s="75">
        <f t="shared" si="111"/>
        <v>5</v>
      </c>
      <c r="AN73" s="53">
        <f t="shared" si="112"/>
        <v>10.277777777777779</v>
      </c>
      <c r="AO73" s="76">
        <f t="shared" si="113"/>
        <v>15</v>
      </c>
      <c r="AP73" s="167">
        <f>SaisieNote!AO63</f>
        <v>8</v>
      </c>
      <c r="AQ73" s="262">
        <f t="shared" si="114"/>
        <v>0</v>
      </c>
      <c r="AR73" s="167">
        <f>SaisieNote!AQ63</f>
        <v>9</v>
      </c>
      <c r="AS73" s="262">
        <f t="shared" si="115"/>
        <v>0</v>
      </c>
      <c r="AT73" s="167">
        <f>SaisieNote!AS63</f>
        <v>5</v>
      </c>
      <c r="AU73" s="75">
        <f t="shared" si="116"/>
        <v>0</v>
      </c>
      <c r="AV73" s="53">
        <f t="shared" si="117"/>
        <v>7.333333333333333</v>
      </c>
      <c r="AW73" s="76">
        <f t="shared" si="118"/>
        <v>0</v>
      </c>
      <c r="AX73" s="19">
        <f>SaisieNote!AU63</f>
        <v>14.5</v>
      </c>
      <c r="AY73" s="75">
        <f t="shared" si="119"/>
        <v>2</v>
      </c>
      <c r="AZ73" s="19">
        <f>SaisieNote!AW63</f>
        <v>13.5</v>
      </c>
      <c r="BA73" s="75">
        <f t="shared" si="120"/>
        <v>2</v>
      </c>
      <c r="BB73" s="19">
        <f>SaisieNote!AY63</f>
        <v>10</v>
      </c>
      <c r="BC73" s="75">
        <f t="shared" si="121"/>
        <v>2</v>
      </c>
      <c r="BD73" s="53">
        <f t="shared" si="122"/>
        <v>12.666666666666666</v>
      </c>
      <c r="BE73" s="76">
        <f t="shared" si="123"/>
        <v>6</v>
      </c>
      <c r="BF73" s="54">
        <f t="shared" si="124"/>
        <v>9.8271604938271615</v>
      </c>
      <c r="BG73" s="55">
        <f t="shared" si="125"/>
        <v>21</v>
      </c>
      <c r="BH73" s="56">
        <f t="shared" si="126"/>
        <v>9.0555555555555571</v>
      </c>
      <c r="BI73" s="55">
        <f t="shared" si="127"/>
        <v>39</v>
      </c>
      <c r="BJ73" s="55">
        <f t="shared" si="128"/>
        <v>39</v>
      </c>
      <c r="BK73" s="73" t="str">
        <f t="shared" si="130"/>
        <v>Rattrapage</v>
      </c>
    </row>
    <row r="74" spans="1:63" s="24" customFormat="1" ht="20.25" customHeight="1">
      <c r="A74" s="250">
        <v>20</v>
      </c>
      <c r="B74" s="234" t="s">
        <v>686</v>
      </c>
      <c r="C74" s="234" t="s">
        <v>687</v>
      </c>
      <c r="D74" s="234" t="s">
        <v>688</v>
      </c>
      <c r="E74" s="234" t="s">
        <v>689</v>
      </c>
      <c r="F74" s="234" t="s">
        <v>690</v>
      </c>
      <c r="G74" s="134">
        <f>SaisieNote!K64</f>
        <v>10.666666666666666</v>
      </c>
      <c r="H74" s="37">
        <f t="shared" si="92"/>
        <v>5</v>
      </c>
      <c r="I74" s="36">
        <f>SaisieNote!N64</f>
        <v>4.833333333333333</v>
      </c>
      <c r="J74" s="37">
        <f t="shared" si="93"/>
        <v>0</v>
      </c>
      <c r="K74" s="36">
        <f>SaisieNote!Q64</f>
        <v>8.3333333333333339</v>
      </c>
      <c r="L74" s="37">
        <f t="shared" si="94"/>
        <v>0</v>
      </c>
      <c r="M74" s="53">
        <f t="shared" si="95"/>
        <v>7.9444444444444455</v>
      </c>
      <c r="N74" s="39">
        <f t="shared" si="96"/>
        <v>5</v>
      </c>
      <c r="O74" s="36">
        <f>SaisieNote!S64</f>
        <v>5</v>
      </c>
      <c r="P74" s="37">
        <f t="shared" si="97"/>
        <v>0</v>
      </c>
      <c r="Q74" s="36">
        <f>SaisieNote!U64</f>
        <v>7.5</v>
      </c>
      <c r="R74" s="37">
        <f t="shared" si="98"/>
        <v>0</v>
      </c>
      <c r="S74" s="36">
        <f>SaisieNote!W64</f>
        <v>7</v>
      </c>
      <c r="T74" s="37">
        <f t="shared" si="99"/>
        <v>0</v>
      </c>
      <c r="U74" s="53">
        <f t="shared" si="100"/>
        <v>6.5</v>
      </c>
      <c r="V74" s="39">
        <f t="shared" si="101"/>
        <v>0</v>
      </c>
      <c r="W74" s="36">
        <f>SaisieNote!Y64</f>
        <v>1</v>
      </c>
      <c r="X74" s="37">
        <f t="shared" si="102"/>
        <v>0</v>
      </c>
      <c r="Y74" s="36">
        <f>SaisieNote!AA64</f>
        <v>7.5</v>
      </c>
      <c r="Z74" s="37">
        <f t="shared" si="103"/>
        <v>0</v>
      </c>
      <c r="AA74" s="36">
        <f>SaisieNote!AC64</f>
        <v>3.5</v>
      </c>
      <c r="AB74" s="37">
        <f t="shared" si="104"/>
        <v>0</v>
      </c>
      <c r="AC74" s="53">
        <f t="shared" si="105"/>
        <v>4</v>
      </c>
      <c r="AD74" s="39">
        <f t="shared" si="106"/>
        <v>0</v>
      </c>
      <c r="AE74" s="54">
        <f t="shared" si="107"/>
        <v>6.5864197530864201</v>
      </c>
      <c r="AF74" s="60">
        <f t="shared" si="108"/>
        <v>5</v>
      </c>
      <c r="AG74" s="73" t="str">
        <f t="shared" si="129"/>
        <v>Rattrapage</v>
      </c>
      <c r="AH74" s="52">
        <f>SaisieNote!AG64</f>
        <v>9</v>
      </c>
      <c r="AI74" s="75">
        <f t="shared" si="109"/>
        <v>0</v>
      </c>
      <c r="AJ74" s="19">
        <f>SaisieNote!AJ64</f>
        <v>10.5</v>
      </c>
      <c r="AK74" s="75">
        <f t="shared" si="110"/>
        <v>5</v>
      </c>
      <c r="AL74" s="19">
        <f>SaisieNote!AM64</f>
        <v>9.5</v>
      </c>
      <c r="AM74" s="75">
        <f t="shared" si="111"/>
        <v>0</v>
      </c>
      <c r="AN74" s="53">
        <f t="shared" si="112"/>
        <v>9.6666666666666661</v>
      </c>
      <c r="AO74" s="76">
        <f t="shared" si="113"/>
        <v>5</v>
      </c>
      <c r="AP74" s="167">
        <f>SaisieNote!AO64</f>
        <v>8.5</v>
      </c>
      <c r="AQ74" s="262">
        <f t="shared" si="114"/>
        <v>0</v>
      </c>
      <c r="AR74" s="167">
        <f>SaisieNote!AQ64</f>
        <v>9.5</v>
      </c>
      <c r="AS74" s="262">
        <f t="shared" si="115"/>
        <v>0</v>
      </c>
      <c r="AT74" s="167">
        <f>SaisieNote!AS64</f>
        <v>3</v>
      </c>
      <c r="AU74" s="75">
        <f t="shared" si="116"/>
        <v>0</v>
      </c>
      <c r="AV74" s="53">
        <f t="shared" si="117"/>
        <v>7</v>
      </c>
      <c r="AW74" s="76">
        <f t="shared" si="118"/>
        <v>0</v>
      </c>
      <c r="AX74" s="19">
        <f>SaisieNote!AU64</f>
        <v>10.5</v>
      </c>
      <c r="AY74" s="75">
        <f t="shared" si="119"/>
        <v>2</v>
      </c>
      <c r="AZ74" s="19">
        <f>SaisieNote!AW64</f>
        <v>6</v>
      </c>
      <c r="BA74" s="75">
        <f t="shared" si="120"/>
        <v>0</v>
      </c>
      <c r="BB74" s="19">
        <f>SaisieNote!AY64</f>
        <v>6.5</v>
      </c>
      <c r="BC74" s="75">
        <f t="shared" si="121"/>
        <v>0</v>
      </c>
      <c r="BD74" s="53">
        <f t="shared" si="122"/>
        <v>7.666666666666667</v>
      </c>
      <c r="BE74" s="76">
        <f t="shared" si="123"/>
        <v>2</v>
      </c>
      <c r="BF74" s="54">
        <f t="shared" si="124"/>
        <v>8.3333333333333339</v>
      </c>
      <c r="BG74" s="55">
        <f t="shared" si="125"/>
        <v>7</v>
      </c>
      <c r="BH74" s="56">
        <f t="shared" si="126"/>
        <v>7.4598765432098766</v>
      </c>
      <c r="BI74" s="55">
        <f t="shared" si="127"/>
        <v>12</v>
      </c>
      <c r="BJ74" s="55">
        <f t="shared" si="128"/>
        <v>12</v>
      </c>
      <c r="BK74" s="73" t="str">
        <f t="shared" si="130"/>
        <v>Rattrapage</v>
      </c>
    </row>
    <row r="75" spans="1:63" s="24" customFormat="1" ht="20.25" customHeight="1">
      <c r="A75" s="250">
        <v>21</v>
      </c>
      <c r="B75" s="234" t="s">
        <v>691</v>
      </c>
      <c r="C75" s="234" t="s">
        <v>692</v>
      </c>
      <c r="D75" s="234" t="s">
        <v>693</v>
      </c>
      <c r="E75" s="234" t="s">
        <v>694</v>
      </c>
      <c r="F75" s="234" t="s">
        <v>695</v>
      </c>
      <c r="G75" s="134">
        <f>SaisieNote!K65</f>
        <v>11.5</v>
      </c>
      <c r="H75" s="37">
        <f t="shared" si="92"/>
        <v>5</v>
      </c>
      <c r="I75" s="36">
        <f>SaisieNote!N65</f>
        <v>12.333333333333334</v>
      </c>
      <c r="J75" s="37">
        <f t="shared" si="93"/>
        <v>5</v>
      </c>
      <c r="K75" s="36">
        <f>SaisieNote!Q65</f>
        <v>6</v>
      </c>
      <c r="L75" s="37">
        <f t="shared" si="94"/>
        <v>0</v>
      </c>
      <c r="M75" s="53">
        <f t="shared" si="95"/>
        <v>9.9444444444444446</v>
      </c>
      <c r="N75" s="39">
        <f t="shared" si="96"/>
        <v>10</v>
      </c>
      <c r="O75" s="36">
        <f>SaisieNote!S65</f>
        <v>12</v>
      </c>
      <c r="P75" s="37">
        <f t="shared" si="97"/>
        <v>3</v>
      </c>
      <c r="Q75" s="36">
        <f>SaisieNote!U65</f>
        <v>9</v>
      </c>
      <c r="R75" s="37">
        <f t="shared" si="98"/>
        <v>0</v>
      </c>
      <c r="S75" s="36">
        <f>SaisieNote!W65</f>
        <v>10</v>
      </c>
      <c r="T75" s="37">
        <f t="shared" si="99"/>
        <v>3</v>
      </c>
      <c r="U75" s="53">
        <f t="shared" si="100"/>
        <v>10.333333333333334</v>
      </c>
      <c r="V75" s="39">
        <f t="shared" si="101"/>
        <v>9</v>
      </c>
      <c r="W75" s="36">
        <f>SaisieNote!Y65</f>
        <v>7</v>
      </c>
      <c r="X75" s="37">
        <f t="shared" si="102"/>
        <v>0</v>
      </c>
      <c r="Y75" s="36">
        <f>SaisieNote!AA65</f>
        <v>8.5</v>
      </c>
      <c r="Z75" s="37">
        <f t="shared" si="103"/>
        <v>0</v>
      </c>
      <c r="AA75" s="36">
        <f>SaisieNote!AC65</f>
        <v>7</v>
      </c>
      <c r="AB75" s="37">
        <f t="shared" si="104"/>
        <v>0</v>
      </c>
      <c r="AC75" s="53">
        <f t="shared" si="105"/>
        <v>7.5</v>
      </c>
      <c r="AD75" s="39">
        <f t="shared" si="106"/>
        <v>0</v>
      </c>
      <c r="AE75" s="54">
        <f t="shared" si="107"/>
        <v>9.5308641975308657</v>
      </c>
      <c r="AF75" s="60">
        <f t="shared" si="108"/>
        <v>19</v>
      </c>
      <c r="AG75" s="73" t="str">
        <f t="shared" si="129"/>
        <v>Rattrapage</v>
      </c>
      <c r="AH75" s="52">
        <f>SaisieNote!AG65</f>
        <v>12.833333333333334</v>
      </c>
      <c r="AI75" s="75">
        <f t="shared" si="109"/>
        <v>5</v>
      </c>
      <c r="AJ75" s="19">
        <f>SaisieNote!AJ65</f>
        <v>14.666666666666666</v>
      </c>
      <c r="AK75" s="75">
        <f t="shared" si="110"/>
        <v>5</v>
      </c>
      <c r="AL75" s="19">
        <f>SaisieNote!AM65</f>
        <v>9.1666666666666661</v>
      </c>
      <c r="AM75" s="75">
        <f t="shared" si="111"/>
        <v>0</v>
      </c>
      <c r="AN75" s="53">
        <f t="shared" si="112"/>
        <v>12.222222222222221</v>
      </c>
      <c r="AO75" s="76">
        <f t="shared" si="113"/>
        <v>15</v>
      </c>
      <c r="AP75" s="167">
        <f>SaisieNote!AO65</f>
        <v>10</v>
      </c>
      <c r="AQ75" s="262">
        <f t="shared" si="114"/>
        <v>3</v>
      </c>
      <c r="AR75" s="167">
        <f>SaisieNote!AQ65</f>
        <v>13</v>
      </c>
      <c r="AS75" s="262">
        <f t="shared" si="115"/>
        <v>3</v>
      </c>
      <c r="AT75" s="167">
        <f>SaisieNote!AS65</f>
        <v>10</v>
      </c>
      <c r="AU75" s="75">
        <f t="shared" si="116"/>
        <v>3</v>
      </c>
      <c r="AV75" s="53">
        <f t="shared" si="117"/>
        <v>11</v>
      </c>
      <c r="AW75" s="76">
        <f t="shared" si="118"/>
        <v>9</v>
      </c>
      <c r="AX75" s="19">
        <f>SaisieNote!AU65</f>
        <v>13</v>
      </c>
      <c r="AY75" s="75">
        <f t="shared" si="119"/>
        <v>2</v>
      </c>
      <c r="AZ75" s="19">
        <f>SaisieNote!AW65</f>
        <v>14.5</v>
      </c>
      <c r="BA75" s="75">
        <f t="shared" si="120"/>
        <v>2</v>
      </c>
      <c r="BB75" s="19">
        <f>SaisieNote!AY65</f>
        <v>11.5</v>
      </c>
      <c r="BC75" s="75">
        <f t="shared" si="121"/>
        <v>2</v>
      </c>
      <c r="BD75" s="53">
        <f t="shared" si="122"/>
        <v>13</v>
      </c>
      <c r="BE75" s="76">
        <f t="shared" si="123"/>
        <v>6</v>
      </c>
      <c r="BF75" s="54">
        <f t="shared" si="124"/>
        <v>11.987654320987653</v>
      </c>
      <c r="BG75" s="55">
        <f t="shared" si="125"/>
        <v>30</v>
      </c>
      <c r="BH75" s="56">
        <f t="shared" si="126"/>
        <v>10.75925925925926</v>
      </c>
      <c r="BI75" s="55">
        <f t="shared" si="127"/>
        <v>60</v>
      </c>
      <c r="BJ75" s="55">
        <f t="shared" si="128"/>
        <v>180</v>
      </c>
      <c r="BK75" s="73" t="str">
        <f t="shared" si="130"/>
        <v>Admis(e)</v>
      </c>
    </row>
    <row r="76" spans="1:63" s="24" customFormat="1" ht="20.25" customHeight="1">
      <c r="A76" s="250">
        <v>22</v>
      </c>
      <c r="B76" s="234" t="s">
        <v>696</v>
      </c>
      <c r="C76" s="234" t="s">
        <v>692</v>
      </c>
      <c r="D76" s="234" t="s">
        <v>697</v>
      </c>
      <c r="E76" s="234" t="s">
        <v>698</v>
      </c>
      <c r="F76" s="234" t="s">
        <v>60</v>
      </c>
      <c r="G76" s="134">
        <f>SaisieNote!K66</f>
        <v>7.833333333333333</v>
      </c>
      <c r="H76" s="37">
        <f t="shared" si="92"/>
        <v>0</v>
      </c>
      <c r="I76" s="36" t="e">
        <f>SaisieNote!N66</f>
        <v>#VALUE!</v>
      </c>
      <c r="J76" s="37" t="e">
        <f t="shared" si="93"/>
        <v>#VALUE!</v>
      </c>
      <c r="K76" s="36">
        <f>SaisieNote!Q66</f>
        <v>9</v>
      </c>
      <c r="L76" s="37">
        <f t="shared" si="94"/>
        <v>0</v>
      </c>
      <c r="M76" s="53" t="e">
        <f t="shared" si="95"/>
        <v>#VALUE!</v>
      </c>
      <c r="N76" s="39" t="e">
        <f t="shared" si="96"/>
        <v>#VALUE!</v>
      </c>
      <c r="O76" s="36">
        <f>SaisieNote!S66</f>
        <v>11</v>
      </c>
      <c r="P76" s="37">
        <f t="shared" si="97"/>
        <v>3</v>
      </c>
      <c r="Q76" s="36">
        <f>SaisieNote!U66</f>
        <v>9.5</v>
      </c>
      <c r="R76" s="37">
        <f t="shared" si="98"/>
        <v>0</v>
      </c>
      <c r="S76" s="36" t="str">
        <f>SaisieNote!W66</f>
        <v>ABS</v>
      </c>
      <c r="T76" s="37">
        <f t="shared" si="99"/>
        <v>3</v>
      </c>
      <c r="U76" s="53" t="e">
        <f t="shared" si="100"/>
        <v>#VALUE!</v>
      </c>
      <c r="V76" s="39" t="e">
        <f t="shared" si="101"/>
        <v>#VALUE!</v>
      </c>
      <c r="W76" s="36">
        <f>SaisieNote!Y66</f>
        <v>0</v>
      </c>
      <c r="X76" s="37">
        <f t="shared" si="102"/>
        <v>0</v>
      </c>
      <c r="Y76" s="36">
        <f>SaisieNote!AA66</f>
        <v>11</v>
      </c>
      <c r="Z76" s="37">
        <f t="shared" si="103"/>
        <v>2</v>
      </c>
      <c r="AA76" s="36">
        <f>SaisieNote!AC66</f>
        <v>5</v>
      </c>
      <c r="AB76" s="37">
        <f t="shared" si="104"/>
        <v>0</v>
      </c>
      <c r="AC76" s="53">
        <f t="shared" si="105"/>
        <v>5.333333333333333</v>
      </c>
      <c r="AD76" s="39">
        <f t="shared" si="106"/>
        <v>2</v>
      </c>
      <c r="AE76" s="54" t="e">
        <f t="shared" si="107"/>
        <v>#VALUE!</v>
      </c>
      <c r="AF76" s="60" t="e">
        <f t="shared" si="108"/>
        <v>#VALUE!</v>
      </c>
      <c r="AG76" s="258" t="s">
        <v>1305</v>
      </c>
      <c r="AH76" s="52">
        <f>SaisieNote!AG66</f>
        <v>8.6666666666666661</v>
      </c>
      <c r="AI76" s="75">
        <f t="shared" si="109"/>
        <v>0</v>
      </c>
      <c r="AJ76" s="19" t="e">
        <f>SaisieNote!AJ66</f>
        <v>#VALUE!</v>
      </c>
      <c r="AK76" s="75" t="e">
        <f t="shared" si="110"/>
        <v>#VALUE!</v>
      </c>
      <c r="AL76" s="19" t="e">
        <f>SaisieNote!AM66</f>
        <v>#VALUE!</v>
      </c>
      <c r="AM76" s="75" t="e">
        <f t="shared" si="111"/>
        <v>#VALUE!</v>
      </c>
      <c r="AN76" s="53" t="e">
        <f t="shared" si="112"/>
        <v>#VALUE!</v>
      </c>
      <c r="AO76" s="76" t="e">
        <f t="shared" si="113"/>
        <v>#VALUE!</v>
      </c>
      <c r="AP76" s="167">
        <f>SaisieNote!AO66</f>
        <v>7</v>
      </c>
      <c r="AQ76" s="262">
        <f t="shared" si="114"/>
        <v>0</v>
      </c>
      <c r="AR76" s="167" t="str">
        <f>SaisieNote!AQ66</f>
        <v>ABS</v>
      </c>
      <c r="AS76" s="262">
        <f t="shared" si="115"/>
        <v>3</v>
      </c>
      <c r="AT76" s="167">
        <f>SaisieNote!AS66</f>
        <v>2</v>
      </c>
      <c r="AU76" s="75">
        <f t="shared" si="116"/>
        <v>0</v>
      </c>
      <c r="AV76" s="53" t="e">
        <f t="shared" si="117"/>
        <v>#VALUE!</v>
      </c>
      <c r="AW76" s="76" t="e">
        <f t="shared" si="118"/>
        <v>#VALUE!</v>
      </c>
      <c r="AX76" s="19">
        <f>SaisieNote!AU66</f>
        <v>11</v>
      </c>
      <c r="AY76" s="75">
        <f t="shared" si="119"/>
        <v>2</v>
      </c>
      <c r="AZ76" s="19" t="str">
        <f>SaisieNote!AW66</f>
        <v>ABS</v>
      </c>
      <c r="BA76" s="75">
        <f t="shared" si="120"/>
        <v>2</v>
      </c>
      <c r="BB76" s="19">
        <f>SaisieNote!AY66</f>
        <v>2</v>
      </c>
      <c r="BC76" s="75">
        <f t="shared" si="121"/>
        <v>0</v>
      </c>
      <c r="BD76" s="53" t="e">
        <f t="shared" si="122"/>
        <v>#VALUE!</v>
      </c>
      <c r="BE76" s="76" t="e">
        <f t="shared" si="123"/>
        <v>#VALUE!</v>
      </c>
      <c r="BF76" s="54" t="e">
        <f t="shared" si="124"/>
        <v>#VALUE!</v>
      </c>
      <c r="BG76" s="55" t="e">
        <f t="shared" si="125"/>
        <v>#VALUE!</v>
      </c>
      <c r="BH76" s="56" t="e">
        <f t="shared" si="126"/>
        <v>#VALUE!</v>
      </c>
      <c r="BI76" s="55" t="e">
        <f t="shared" si="127"/>
        <v>#VALUE!</v>
      </c>
      <c r="BJ76" s="55" t="e">
        <f t="shared" si="128"/>
        <v>#VALUE!</v>
      </c>
      <c r="BK76" s="73" t="s">
        <v>1305</v>
      </c>
    </row>
    <row r="77" spans="1:63" s="24" customFormat="1" ht="20.25" customHeight="1">
      <c r="A77" s="250">
        <v>23</v>
      </c>
      <c r="B77" s="234" t="s">
        <v>699</v>
      </c>
      <c r="C77" s="234" t="s">
        <v>692</v>
      </c>
      <c r="D77" s="234" t="s">
        <v>451</v>
      </c>
      <c r="E77" s="234" t="s">
        <v>700</v>
      </c>
      <c r="F77" s="234" t="s">
        <v>60</v>
      </c>
      <c r="G77" s="134">
        <f>SaisieNote!K67</f>
        <v>6.5</v>
      </c>
      <c r="H77" s="37">
        <f t="shared" si="92"/>
        <v>0</v>
      </c>
      <c r="I77" s="36" t="e">
        <f>SaisieNote!N67</f>
        <v>#VALUE!</v>
      </c>
      <c r="J77" s="37" t="e">
        <f t="shared" si="93"/>
        <v>#VALUE!</v>
      </c>
      <c r="K77" s="36">
        <f>SaisieNote!Q67</f>
        <v>9.8333333333333339</v>
      </c>
      <c r="L77" s="37">
        <f t="shared" si="94"/>
        <v>0</v>
      </c>
      <c r="M77" s="53" t="e">
        <f t="shared" si="95"/>
        <v>#VALUE!</v>
      </c>
      <c r="N77" s="39" t="e">
        <f t="shared" si="96"/>
        <v>#VALUE!</v>
      </c>
      <c r="O77" s="36">
        <f>SaisieNote!S67</f>
        <v>10</v>
      </c>
      <c r="P77" s="37">
        <f t="shared" si="97"/>
        <v>3</v>
      </c>
      <c r="Q77" s="36">
        <f>SaisieNote!U67</f>
        <v>3.5</v>
      </c>
      <c r="R77" s="37">
        <f t="shared" si="98"/>
        <v>0</v>
      </c>
      <c r="S77" s="36" t="str">
        <f>SaisieNote!W67</f>
        <v>ABS</v>
      </c>
      <c r="T77" s="37">
        <f t="shared" si="99"/>
        <v>3</v>
      </c>
      <c r="U77" s="53" t="e">
        <f t="shared" si="100"/>
        <v>#VALUE!</v>
      </c>
      <c r="V77" s="39" t="e">
        <f t="shared" si="101"/>
        <v>#VALUE!</v>
      </c>
      <c r="W77" s="36">
        <f>SaisieNote!Y67</f>
        <v>0</v>
      </c>
      <c r="X77" s="37">
        <f t="shared" si="102"/>
        <v>0</v>
      </c>
      <c r="Y77" s="36">
        <f>SaisieNote!AA67</f>
        <v>0.5</v>
      </c>
      <c r="Z77" s="37">
        <f t="shared" si="103"/>
        <v>0</v>
      </c>
      <c r="AA77" s="36">
        <f>SaisieNote!AC67</f>
        <v>4</v>
      </c>
      <c r="AB77" s="37">
        <f t="shared" si="104"/>
        <v>0</v>
      </c>
      <c r="AC77" s="53">
        <f t="shared" si="105"/>
        <v>1.5</v>
      </c>
      <c r="AD77" s="39">
        <f t="shared" si="106"/>
        <v>0</v>
      </c>
      <c r="AE77" s="54" t="e">
        <f t="shared" si="107"/>
        <v>#VALUE!</v>
      </c>
      <c r="AF77" s="60" t="e">
        <f t="shared" si="108"/>
        <v>#VALUE!</v>
      </c>
      <c r="AG77" s="258" t="s">
        <v>1305</v>
      </c>
      <c r="AH77" s="52">
        <f>SaisieNote!AG67</f>
        <v>8.8333333333333339</v>
      </c>
      <c r="AI77" s="75">
        <f t="shared" si="109"/>
        <v>0</v>
      </c>
      <c r="AJ77" s="19" t="e">
        <f>SaisieNote!AJ67</f>
        <v>#VALUE!</v>
      </c>
      <c r="AK77" s="75" t="e">
        <f t="shared" si="110"/>
        <v>#VALUE!</v>
      </c>
      <c r="AL77" s="19" t="e">
        <f>SaisieNote!AM67</f>
        <v>#VALUE!</v>
      </c>
      <c r="AM77" s="75" t="e">
        <f t="shared" si="111"/>
        <v>#VALUE!</v>
      </c>
      <c r="AN77" s="53" t="e">
        <f t="shared" si="112"/>
        <v>#VALUE!</v>
      </c>
      <c r="AO77" s="76" t="e">
        <f t="shared" si="113"/>
        <v>#VALUE!</v>
      </c>
      <c r="AP77" s="167">
        <f>SaisieNote!AO67</f>
        <v>8.5</v>
      </c>
      <c r="AQ77" s="262">
        <f t="shared" si="114"/>
        <v>0</v>
      </c>
      <c r="AR77" s="167" t="str">
        <f>SaisieNote!AQ67</f>
        <v>ABS</v>
      </c>
      <c r="AS77" s="262">
        <f t="shared" si="115"/>
        <v>3</v>
      </c>
      <c r="AT77" s="167">
        <f>SaisieNote!AS67</f>
        <v>1</v>
      </c>
      <c r="AU77" s="75">
        <f t="shared" si="116"/>
        <v>0</v>
      </c>
      <c r="AV77" s="53" t="e">
        <f t="shared" si="117"/>
        <v>#VALUE!</v>
      </c>
      <c r="AW77" s="76" t="e">
        <f t="shared" si="118"/>
        <v>#VALUE!</v>
      </c>
      <c r="AX77" s="19">
        <f>SaisieNote!AU67</f>
        <v>11.5</v>
      </c>
      <c r="AY77" s="75">
        <f t="shared" si="119"/>
        <v>2</v>
      </c>
      <c r="AZ77" s="19" t="str">
        <f>SaisieNote!AW67</f>
        <v>ABS</v>
      </c>
      <c r="BA77" s="75">
        <f t="shared" si="120"/>
        <v>2</v>
      </c>
      <c r="BB77" s="19">
        <f>SaisieNote!AY67</f>
        <v>1.5</v>
      </c>
      <c r="BC77" s="75">
        <f t="shared" si="121"/>
        <v>0</v>
      </c>
      <c r="BD77" s="53" t="e">
        <f t="shared" si="122"/>
        <v>#VALUE!</v>
      </c>
      <c r="BE77" s="76" t="e">
        <f t="shared" si="123"/>
        <v>#VALUE!</v>
      </c>
      <c r="BF77" s="54" t="e">
        <f t="shared" si="124"/>
        <v>#VALUE!</v>
      </c>
      <c r="BG77" s="55" t="e">
        <f t="shared" si="125"/>
        <v>#VALUE!</v>
      </c>
      <c r="BH77" s="56" t="e">
        <f t="shared" si="126"/>
        <v>#VALUE!</v>
      </c>
      <c r="BI77" s="55" t="e">
        <f t="shared" si="127"/>
        <v>#VALUE!</v>
      </c>
      <c r="BJ77" s="55" t="e">
        <f t="shared" si="128"/>
        <v>#VALUE!</v>
      </c>
      <c r="BK77" s="73" t="s">
        <v>1305</v>
      </c>
    </row>
    <row r="78" spans="1:63" s="24" customFormat="1" ht="20.25" customHeight="1">
      <c r="A78" s="250">
        <v>24</v>
      </c>
      <c r="B78" s="234" t="s">
        <v>701</v>
      </c>
      <c r="C78" s="234" t="s">
        <v>692</v>
      </c>
      <c r="D78" s="234" t="s">
        <v>44</v>
      </c>
      <c r="E78" s="234" t="s">
        <v>702</v>
      </c>
      <c r="F78" s="234" t="s">
        <v>302</v>
      </c>
      <c r="G78" s="134">
        <f>SaisieNote!K68</f>
        <v>8</v>
      </c>
      <c r="H78" s="37">
        <f t="shared" si="92"/>
        <v>0</v>
      </c>
      <c r="I78" s="36" t="e">
        <f>SaisieNote!N68</f>
        <v>#VALUE!</v>
      </c>
      <c r="J78" s="37" t="e">
        <f t="shared" si="93"/>
        <v>#VALUE!</v>
      </c>
      <c r="K78" s="36">
        <f>SaisieNote!Q68</f>
        <v>12.5</v>
      </c>
      <c r="L78" s="37">
        <f t="shared" si="94"/>
        <v>5</v>
      </c>
      <c r="M78" s="53" t="e">
        <f t="shared" si="95"/>
        <v>#VALUE!</v>
      </c>
      <c r="N78" s="39" t="e">
        <f t="shared" si="96"/>
        <v>#VALUE!</v>
      </c>
      <c r="O78" s="36">
        <f>SaisieNote!S68</f>
        <v>14</v>
      </c>
      <c r="P78" s="37">
        <f t="shared" si="97"/>
        <v>3</v>
      </c>
      <c r="Q78" s="36">
        <f>SaisieNote!U68</f>
        <v>10.5</v>
      </c>
      <c r="R78" s="37">
        <f t="shared" si="98"/>
        <v>3</v>
      </c>
      <c r="S78" s="36" t="str">
        <f>SaisieNote!W68</f>
        <v>ABS</v>
      </c>
      <c r="T78" s="37">
        <f t="shared" si="99"/>
        <v>3</v>
      </c>
      <c r="U78" s="53" t="e">
        <f t="shared" si="100"/>
        <v>#VALUE!</v>
      </c>
      <c r="V78" s="39" t="e">
        <f t="shared" si="101"/>
        <v>#VALUE!</v>
      </c>
      <c r="W78" s="36">
        <f>SaisieNote!Y68</f>
        <v>1</v>
      </c>
      <c r="X78" s="37">
        <f t="shared" si="102"/>
        <v>0</v>
      </c>
      <c r="Y78" s="36">
        <f>SaisieNote!AA68</f>
        <v>11</v>
      </c>
      <c r="Z78" s="37">
        <f t="shared" si="103"/>
        <v>2</v>
      </c>
      <c r="AA78" s="36">
        <f>SaisieNote!AC68</f>
        <v>3</v>
      </c>
      <c r="AB78" s="37">
        <f t="shared" si="104"/>
        <v>0</v>
      </c>
      <c r="AC78" s="53">
        <f t="shared" si="105"/>
        <v>5</v>
      </c>
      <c r="AD78" s="39">
        <f t="shared" si="106"/>
        <v>2</v>
      </c>
      <c r="AE78" s="54" t="e">
        <f t="shared" si="107"/>
        <v>#VALUE!</v>
      </c>
      <c r="AF78" s="60" t="e">
        <f t="shared" si="108"/>
        <v>#VALUE!</v>
      </c>
      <c r="AG78" s="258" t="s">
        <v>1305</v>
      </c>
      <c r="AH78" s="52">
        <f>SaisieNote!AG68</f>
        <v>10</v>
      </c>
      <c r="AI78" s="75">
        <f t="shared" si="109"/>
        <v>5</v>
      </c>
      <c r="AJ78" s="19" t="e">
        <f>SaisieNote!AJ68</f>
        <v>#VALUE!</v>
      </c>
      <c r="AK78" s="75" t="e">
        <f t="shared" si="110"/>
        <v>#VALUE!</v>
      </c>
      <c r="AL78" s="19" t="e">
        <f>SaisieNote!AM68</f>
        <v>#VALUE!</v>
      </c>
      <c r="AM78" s="75" t="e">
        <f t="shared" si="111"/>
        <v>#VALUE!</v>
      </c>
      <c r="AN78" s="53" t="e">
        <f t="shared" si="112"/>
        <v>#VALUE!</v>
      </c>
      <c r="AO78" s="76" t="e">
        <f t="shared" si="113"/>
        <v>#VALUE!</v>
      </c>
      <c r="AP78" s="167">
        <f>SaisieNote!AO68</f>
        <v>7</v>
      </c>
      <c r="AQ78" s="262">
        <f t="shared" si="114"/>
        <v>0</v>
      </c>
      <c r="AR78" s="167" t="str">
        <f>SaisieNote!AQ68</f>
        <v>ABS</v>
      </c>
      <c r="AS78" s="262">
        <f t="shared" si="115"/>
        <v>3</v>
      </c>
      <c r="AT78" s="167">
        <f>SaisieNote!AS68</f>
        <v>4</v>
      </c>
      <c r="AU78" s="75">
        <f t="shared" si="116"/>
        <v>0</v>
      </c>
      <c r="AV78" s="53" t="e">
        <f t="shared" si="117"/>
        <v>#VALUE!</v>
      </c>
      <c r="AW78" s="76" t="e">
        <f t="shared" si="118"/>
        <v>#VALUE!</v>
      </c>
      <c r="AX78" s="19">
        <f>SaisieNote!AU68</f>
        <v>12</v>
      </c>
      <c r="AY78" s="75">
        <f t="shared" si="119"/>
        <v>2</v>
      </c>
      <c r="AZ78" s="19" t="str">
        <f>SaisieNote!AW68</f>
        <v>ABS</v>
      </c>
      <c r="BA78" s="75">
        <f t="shared" si="120"/>
        <v>2</v>
      </c>
      <c r="BB78" s="19">
        <f>SaisieNote!AY68</f>
        <v>2.5</v>
      </c>
      <c r="BC78" s="75">
        <f t="shared" si="121"/>
        <v>0</v>
      </c>
      <c r="BD78" s="53" t="e">
        <f t="shared" si="122"/>
        <v>#VALUE!</v>
      </c>
      <c r="BE78" s="76" t="e">
        <f t="shared" si="123"/>
        <v>#VALUE!</v>
      </c>
      <c r="BF78" s="54" t="e">
        <f t="shared" si="124"/>
        <v>#VALUE!</v>
      </c>
      <c r="BG78" s="55" t="e">
        <f t="shared" si="125"/>
        <v>#VALUE!</v>
      </c>
      <c r="BH78" s="56" t="e">
        <f t="shared" si="126"/>
        <v>#VALUE!</v>
      </c>
      <c r="BI78" s="55" t="e">
        <f t="shared" si="127"/>
        <v>#VALUE!</v>
      </c>
      <c r="BJ78" s="55" t="e">
        <f t="shared" si="128"/>
        <v>#VALUE!</v>
      </c>
      <c r="BK78" s="73" t="s">
        <v>1305</v>
      </c>
    </row>
    <row r="79" spans="1:63" s="24" customFormat="1" ht="20.25" customHeight="1">
      <c r="A79" s="250">
        <v>25</v>
      </c>
      <c r="B79" s="234" t="s">
        <v>703</v>
      </c>
      <c r="C79" s="234" t="s">
        <v>704</v>
      </c>
      <c r="D79" s="234" t="s">
        <v>271</v>
      </c>
      <c r="E79" s="234" t="s">
        <v>705</v>
      </c>
      <c r="F79" s="234" t="s">
        <v>602</v>
      </c>
      <c r="G79" s="134">
        <f>SaisieNote!K69</f>
        <v>9.5</v>
      </c>
      <c r="H79" s="37">
        <f t="shared" si="92"/>
        <v>0</v>
      </c>
      <c r="I79" s="36">
        <f>SaisieNote!N69</f>
        <v>5.5</v>
      </c>
      <c r="J79" s="37">
        <f t="shared" si="93"/>
        <v>0</v>
      </c>
      <c r="K79" s="36">
        <f>SaisieNote!Q69</f>
        <v>3.1666666666666665</v>
      </c>
      <c r="L79" s="37">
        <f t="shared" si="94"/>
        <v>0</v>
      </c>
      <c r="M79" s="53">
        <f t="shared" si="95"/>
        <v>6.0555555555555562</v>
      </c>
      <c r="N79" s="39">
        <f t="shared" si="96"/>
        <v>0</v>
      </c>
      <c r="O79" s="36">
        <f>SaisieNote!S69</f>
        <v>7</v>
      </c>
      <c r="P79" s="37">
        <f t="shared" si="97"/>
        <v>0</v>
      </c>
      <c r="Q79" s="36">
        <f>SaisieNote!U69</f>
        <v>10</v>
      </c>
      <c r="R79" s="37">
        <f t="shared" si="98"/>
        <v>3</v>
      </c>
      <c r="S79" s="36">
        <f>SaisieNote!W69</f>
        <v>9</v>
      </c>
      <c r="T79" s="37">
        <f t="shared" si="99"/>
        <v>0</v>
      </c>
      <c r="U79" s="53">
        <f t="shared" si="100"/>
        <v>8.6666666666666661</v>
      </c>
      <c r="V79" s="39">
        <f t="shared" si="101"/>
        <v>3</v>
      </c>
      <c r="W79" s="36">
        <f>SaisieNote!Y69</f>
        <v>2</v>
      </c>
      <c r="X79" s="37">
        <f t="shared" si="102"/>
        <v>0</v>
      </c>
      <c r="Y79" s="36">
        <f>SaisieNote!AA69</f>
        <v>6</v>
      </c>
      <c r="Z79" s="37">
        <f t="shared" si="103"/>
        <v>0</v>
      </c>
      <c r="AA79" s="36">
        <f>SaisieNote!AC69</f>
        <v>7</v>
      </c>
      <c r="AB79" s="37">
        <f t="shared" si="104"/>
        <v>0</v>
      </c>
      <c r="AC79" s="53">
        <f t="shared" si="105"/>
        <v>5</v>
      </c>
      <c r="AD79" s="39">
        <f t="shared" si="106"/>
        <v>0</v>
      </c>
      <c r="AE79" s="54">
        <f t="shared" si="107"/>
        <v>6.6913580246913584</v>
      </c>
      <c r="AF79" s="60">
        <f t="shared" si="108"/>
        <v>3</v>
      </c>
      <c r="AG79" s="73" t="str">
        <f t="shared" si="129"/>
        <v>Rattrapage</v>
      </c>
      <c r="AH79" s="52">
        <f>SaisieNote!AG69</f>
        <v>10.5</v>
      </c>
      <c r="AI79" s="75">
        <f t="shared" si="109"/>
        <v>5</v>
      </c>
      <c r="AJ79" s="19">
        <f>SaisieNote!AJ69</f>
        <v>11.666666666666666</v>
      </c>
      <c r="AK79" s="75">
        <f t="shared" si="110"/>
        <v>5</v>
      </c>
      <c r="AL79" s="19">
        <f>SaisieNote!AM69</f>
        <v>10.166666666666666</v>
      </c>
      <c r="AM79" s="75">
        <f t="shared" si="111"/>
        <v>5</v>
      </c>
      <c r="AN79" s="53">
        <f t="shared" si="112"/>
        <v>10.777777777777777</v>
      </c>
      <c r="AO79" s="76">
        <f t="shared" si="113"/>
        <v>15</v>
      </c>
      <c r="AP79" s="167">
        <f>SaisieNote!AO69</f>
        <v>10</v>
      </c>
      <c r="AQ79" s="262">
        <f t="shared" si="114"/>
        <v>3</v>
      </c>
      <c r="AR79" s="167">
        <f>SaisieNote!AQ69</f>
        <v>9</v>
      </c>
      <c r="AS79" s="262">
        <f t="shared" si="115"/>
        <v>0</v>
      </c>
      <c r="AT79" s="167">
        <f>SaisieNote!AS69</f>
        <v>10.5</v>
      </c>
      <c r="AU79" s="75">
        <f t="shared" si="116"/>
        <v>3</v>
      </c>
      <c r="AV79" s="53">
        <f t="shared" si="117"/>
        <v>9.8333333333333339</v>
      </c>
      <c r="AW79" s="76">
        <f t="shared" si="118"/>
        <v>6</v>
      </c>
      <c r="AX79" s="19">
        <f>SaisieNote!AU69</f>
        <v>13</v>
      </c>
      <c r="AY79" s="75">
        <f t="shared" si="119"/>
        <v>2</v>
      </c>
      <c r="AZ79" s="19">
        <f>SaisieNote!AW69</f>
        <v>10.5</v>
      </c>
      <c r="BA79" s="75">
        <f t="shared" si="120"/>
        <v>2</v>
      </c>
      <c r="BB79" s="19">
        <f>SaisieNote!AY69</f>
        <v>4</v>
      </c>
      <c r="BC79" s="75">
        <f t="shared" si="121"/>
        <v>0</v>
      </c>
      <c r="BD79" s="53">
        <f t="shared" si="122"/>
        <v>9.1666666666666661</v>
      </c>
      <c r="BE79" s="76">
        <f t="shared" si="123"/>
        <v>4</v>
      </c>
      <c r="BF79" s="54">
        <f t="shared" si="124"/>
        <v>10.104938271604938</v>
      </c>
      <c r="BG79" s="55">
        <f t="shared" si="125"/>
        <v>30</v>
      </c>
      <c r="BH79" s="56">
        <f t="shared" si="126"/>
        <v>8.3981481481481488</v>
      </c>
      <c r="BI79" s="55">
        <f t="shared" si="127"/>
        <v>33</v>
      </c>
      <c r="BJ79" s="55">
        <f t="shared" si="128"/>
        <v>33</v>
      </c>
      <c r="BK79" s="73" t="str">
        <f t="shared" si="130"/>
        <v>Rattrapage</v>
      </c>
    </row>
    <row r="80" spans="1:63" s="24" customFormat="1" ht="20.25" customHeight="1">
      <c r="A80" s="250">
        <v>26</v>
      </c>
      <c r="B80" s="234" t="s">
        <v>706</v>
      </c>
      <c r="C80" s="234" t="s">
        <v>707</v>
      </c>
      <c r="D80" s="234" t="s">
        <v>28</v>
      </c>
      <c r="E80" s="234" t="s">
        <v>708</v>
      </c>
      <c r="F80" s="234" t="s">
        <v>5</v>
      </c>
      <c r="G80" s="134">
        <f>SaisieNote!K70</f>
        <v>12.333333333333334</v>
      </c>
      <c r="H80" s="37">
        <f t="shared" si="92"/>
        <v>5</v>
      </c>
      <c r="I80" s="36">
        <f>SaisieNote!N70</f>
        <v>9.6666666666666661</v>
      </c>
      <c r="J80" s="37">
        <f t="shared" si="93"/>
        <v>0</v>
      </c>
      <c r="K80" s="36">
        <f>SaisieNote!Q70</f>
        <v>4.666666666666667</v>
      </c>
      <c r="L80" s="37">
        <f t="shared" si="94"/>
        <v>0</v>
      </c>
      <c r="M80" s="53">
        <f t="shared" si="95"/>
        <v>8.8888888888888893</v>
      </c>
      <c r="N80" s="39">
        <f t="shared" si="96"/>
        <v>5</v>
      </c>
      <c r="O80" s="36">
        <f>SaisieNote!S70</f>
        <v>4</v>
      </c>
      <c r="P80" s="37">
        <f t="shared" si="97"/>
        <v>0</v>
      </c>
      <c r="Q80" s="36">
        <f>SaisieNote!U70</f>
        <v>10</v>
      </c>
      <c r="R80" s="37">
        <f t="shared" si="98"/>
        <v>3</v>
      </c>
      <c r="S80" s="36">
        <f>SaisieNote!W70</f>
        <v>13</v>
      </c>
      <c r="T80" s="37">
        <f t="shared" si="99"/>
        <v>3</v>
      </c>
      <c r="U80" s="53">
        <f t="shared" si="100"/>
        <v>9</v>
      </c>
      <c r="V80" s="39">
        <f t="shared" si="101"/>
        <v>6</v>
      </c>
      <c r="W80" s="36">
        <f>SaisieNote!Y70</f>
        <v>2.5</v>
      </c>
      <c r="X80" s="37">
        <f t="shared" si="102"/>
        <v>0</v>
      </c>
      <c r="Y80" s="36">
        <f>SaisieNote!AA70</f>
        <v>13</v>
      </c>
      <c r="Z80" s="37">
        <f t="shared" si="103"/>
        <v>2</v>
      </c>
      <c r="AA80" s="36">
        <f>SaisieNote!AC70</f>
        <v>2.5</v>
      </c>
      <c r="AB80" s="37">
        <f t="shared" si="104"/>
        <v>0</v>
      </c>
      <c r="AC80" s="53">
        <f t="shared" si="105"/>
        <v>6</v>
      </c>
      <c r="AD80" s="39">
        <f t="shared" si="106"/>
        <v>2</v>
      </c>
      <c r="AE80" s="54">
        <f t="shared" si="107"/>
        <v>8.283950617283951</v>
      </c>
      <c r="AF80" s="60">
        <f t="shared" si="108"/>
        <v>13</v>
      </c>
      <c r="AG80" s="73" t="str">
        <f t="shared" si="129"/>
        <v>Rattrapage</v>
      </c>
      <c r="AH80" s="52">
        <f>SaisieNote!AG70</f>
        <v>11</v>
      </c>
      <c r="AI80" s="75">
        <f t="shared" si="109"/>
        <v>5</v>
      </c>
      <c r="AJ80" s="19">
        <f>SaisieNote!AJ70</f>
        <v>13.666666666666666</v>
      </c>
      <c r="AK80" s="75">
        <f t="shared" si="110"/>
        <v>5</v>
      </c>
      <c r="AL80" s="19">
        <f>SaisieNote!AM70</f>
        <v>11.833333333333334</v>
      </c>
      <c r="AM80" s="75">
        <f t="shared" si="111"/>
        <v>5</v>
      </c>
      <c r="AN80" s="53">
        <f t="shared" si="112"/>
        <v>12.166666666666666</v>
      </c>
      <c r="AO80" s="76">
        <f t="shared" si="113"/>
        <v>15</v>
      </c>
      <c r="AP80" s="167">
        <f>SaisieNote!AO70</f>
        <v>10</v>
      </c>
      <c r="AQ80" s="262">
        <f t="shared" si="114"/>
        <v>3</v>
      </c>
      <c r="AR80" s="167">
        <f>SaisieNote!AQ70</f>
        <v>6.5</v>
      </c>
      <c r="AS80" s="262">
        <f t="shared" si="115"/>
        <v>0</v>
      </c>
      <c r="AT80" s="167">
        <f>SaisieNote!AS70</f>
        <v>10</v>
      </c>
      <c r="AU80" s="75">
        <f t="shared" si="116"/>
        <v>3</v>
      </c>
      <c r="AV80" s="53">
        <f t="shared" si="117"/>
        <v>8.8333333333333339</v>
      </c>
      <c r="AW80" s="76">
        <f t="shared" si="118"/>
        <v>6</v>
      </c>
      <c r="AX80" s="19">
        <f>SaisieNote!AU70</f>
        <v>12.5</v>
      </c>
      <c r="AY80" s="75">
        <f t="shared" si="119"/>
        <v>2</v>
      </c>
      <c r="AZ80" s="19">
        <f>SaisieNote!AW70</f>
        <v>10</v>
      </c>
      <c r="BA80" s="75">
        <f t="shared" si="120"/>
        <v>2</v>
      </c>
      <c r="BB80" s="19">
        <f>SaisieNote!AY70</f>
        <v>10</v>
      </c>
      <c r="BC80" s="75">
        <f t="shared" si="121"/>
        <v>2</v>
      </c>
      <c r="BD80" s="53">
        <f t="shared" si="122"/>
        <v>10.833333333333334</v>
      </c>
      <c r="BE80" s="76">
        <f t="shared" si="123"/>
        <v>6</v>
      </c>
      <c r="BF80" s="54">
        <f t="shared" si="124"/>
        <v>10.75925925925926</v>
      </c>
      <c r="BG80" s="55">
        <f t="shared" si="125"/>
        <v>30</v>
      </c>
      <c r="BH80" s="56">
        <f t="shared" si="126"/>
        <v>9.5216049382716044</v>
      </c>
      <c r="BI80" s="55">
        <f t="shared" si="127"/>
        <v>43</v>
      </c>
      <c r="BJ80" s="55">
        <f t="shared" si="128"/>
        <v>43</v>
      </c>
      <c r="BK80" s="73" t="str">
        <f t="shared" si="130"/>
        <v>Rattrapage</v>
      </c>
    </row>
    <row r="81" spans="1:65" s="24" customFormat="1" ht="20.25" customHeight="1">
      <c r="A81" s="250">
        <v>27</v>
      </c>
      <c r="B81" s="234" t="s">
        <v>709</v>
      </c>
      <c r="C81" s="234" t="s">
        <v>710</v>
      </c>
      <c r="D81" s="234" t="s">
        <v>329</v>
      </c>
      <c r="E81" s="234" t="s">
        <v>711</v>
      </c>
      <c r="F81" s="234" t="s">
        <v>8</v>
      </c>
      <c r="G81" s="134">
        <f>SaisieNote!K71</f>
        <v>10.666666666666666</v>
      </c>
      <c r="H81" s="37">
        <f t="shared" si="92"/>
        <v>5</v>
      </c>
      <c r="I81" s="36">
        <f>SaisieNote!N71</f>
        <v>7</v>
      </c>
      <c r="J81" s="37">
        <f t="shared" si="93"/>
        <v>0</v>
      </c>
      <c r="K81" s="36">
        <f>SaisieNote!Q71</f>
        <v>10.666666666666666</v>
      </c>
      <c r="L81" s="37">
        <f t="shared" si="94"/>
        <v>5</v>
      </c>
      <c r="M81" s="53">
        <f t="shared" si="95"/>
        <v>9.4444444444444429</v>
      </c>
      <c r="N81" s="39">
        <f t="shared" si="96"/>
        <v>10</v>
      </c>
      <c r="O81" s="36">
        <f>SaisieNote!S71</f>
        <v>12</v>
      </c>
      <c r="P81" s="37">
        <f t="shared" si="97"/>
        <v>3</v>
      </c>
      <c r="Q81" s="36">
        <f>SaisieNote!U71</f>
        <v>11</v>
      </c>
      <c r="R81" s="37">
        <f t="shared" si="98"/>
        <v>3</v>
      </c>
      <c r="S81" s="36">
        <f>SaisieNote!W71</f>
        <v>7</v>
      </c>
      <c r="T81" s="37">
        <f t="shared" si="99"/>
        <v>0</v>
      </c>
      <c r="U81" s="53">
        <f t="shared" si="100"/>
        <v>10</v>
      </c>
      <c r="V81" s="39">
        <f t="shared" si="101"/>
        <v>9</v>
      </c>
      <c r="W81" s="36">
        <f>SaisieNote!Y71</f>
        <v>6</v>
      </c>
      <c r="X81" s="37">
        <f t="shared" si="102"/>
        <v>0</v>
      </c>
      <c r="Y81" s="36">
        <f>SaisieNote!AA71</f>
        <v>3.5</v>
      </c>
      <c r="Z81" s="37">
        <f t="shared" si="103"/>
        <v>0</v>
      </c>
      <c r="AA81" s="36">
        <f>SaisieNote!AC71</f>
        <v>3</v>
      </c>
      <c r="AB81" s="37">
        <f t="shared" si="104"/>
        <v>0</v>
      </c>
      <c r="AC81" s="53">
        <f t="shared" si="105"/>
        <v>4.166666666666667</v>
      </c>
      <c r="AD81" s="39">
        <f t="shared" si="106"/>
        <v>0</v>
      </c>
      <c r="AE81" s="54">
        <f t="shared" si="107"/>
        <v>8.4567901234567895</v>
      </c>
      <c r="AF81" s="60">
        <f t="shared" si="108"/>
        <v>19</v>
      </c>
      <c r="AG81" s="73" t="str">
        <f t="shared" si="129"/>
        <v>Rattrapage</v>
      </c>
      <c r="AH81" s="52">
        <f>SaisieNote!AG71</f>
        <v>10.5</v>
      </c>
      <c r="AI81" s="75">
        <f t="shared" si="109"/>
        <v>5</v>
      </c>
      <c r="AJ81" s="19">
        <f>SaisieNote!AJ71</f>
        <v>13.333333333333334</v>
      </c>
      <c r="AK81" s="75">
        <f t="shared" si="110"/>
        <v>5</v>
      </c>
      <c r="AL81" s="19">
        <f>SaisieNote!AM71</f>
        <v>8.3333333333333339</v>
      </c>
      <c r="AM81" s="75">
        <f t="shared" si="111"/>
        <v>0</v>
      </c>
      <c r="AN81" s="53">
        <f t="shared" si="112"/>
        <v>10.722222222222223</v>
      </c>
      <c r="AO81" s="76">
        <f t="shared" si="113"/>
        <v>15</v>
      </c>
      <c r="AP81" s="167">
        <f>SaisieNote!AO71</f>
        <v>7</v>
      </c>
      <c r="AQ81" s="262">
        <f t="shared" si="114"/>
        <v>0</v>
      </c>
      <c r="AR81" s="167">
        <f>SaisieNote!AQ71</f>
        <v>9.5</v>
      </c>
      <c r="AS81" s="262">
        <f t="shared" si="115"/>
        <v>0</v>
      </c>
      <c r="AT81" s="167">
        <f>SaisieNote!AS71</f>
        <v>6.5</v>
      </c>
      <c r="AU81" s="75">
        <f t="shared" si="116"/>
        <v>0</v>
      </c>
      <c r="AV81" s="53">
        <f t="shared" si="117"/>
        <v>7.666666666666667</v>
      </c>
      <c r="AW81" s="76">
        <f t="shared" si="118"/>
        <v>0</v>
      </c>
      <c r="AX81" s="19">
        <f>SaisieNote!AU71</f>
        <v>12</v>
      </c>
      <c r="AY81" s="75">
        <f t="shared" si="119"/>
        <v>2</v>
      </c>
      <c r="AZ81" s="19">
        <f>SaisieNote!AW71</f>
        <v>12</v>
      </c>
      <c r="BA81" s="75">
        <f t="shared" si="120"/>
        <v>2</v>
      </c>
      <c r="BB81" s="19">
        <f>SaisieNote!AY71</f>
        <v>7.5</v>
      </c>
      <c r="BC81" s="75">
        <f t="shared" si="121"/>
        <v>0</v>
      </c>
      <c r="BD81" s="53">
        <f t="shared" si="122"/>
        <v>10.5</v>
      </c>
      <c r="BE81" s="76">
        <f t="shared" si="123"/>
        <v>6</v>
      </c>
      <c r="BF81" s="54">
        <f t="shared" si="124"/>
        <v>9.6543209876543212</v>
      </c>
      <c r="BG81" s="55">
        <f t="shared" si="125"/>
        <v>21</v>
      </c>
      <c r="BH81" s="56">
        <f t="shared" si="126"/>
        <v>9.0555555555555554</v>
      </c>
      <c r="BI81" s="55">
        <f t="shared" si="127"/>
        <v>40</v>
      </c>
      <c r="BJ81" s="55">
        <f t="shared" si="128"/>
        <v>40</v>
      </c>
      <c r="BK81" s="73" t="str">
        <f t="shared" si="130"/>
        <v>Rattrapage</v>
      </c>
    </row>
    <row r="82" spans="1:65" s="11" customFormat="1" ht="20.25" customHeight="1">
      <c r="A82" s="250">
        <v>28</v>
      </c>
      <c r="B82" s="234" t="s">
        <v>712</v>
      </c>
      <c r="C82" s="234" t="s">
        <v>713</v>
      </c>
      <c r="D82" s="234" t="s">
        <v>289</v>
      </c>
      <c r="E82" s="234" t="s">
        <v>714</v>
      </c>
      <c r="F82" s="234" t="s">
        <v>276</v>
      </c>
      <c r="G82" s="134">
        <f>SaisieNote!K72</f>
        <v>9.3333333333333339</v>
      </c>
      <c r="H82" s="37">
        <f t="shared" si="92"/>
        <v>0</v>
      </c>
      <c r="I82" s="36">
        <f>SaisieNote!N72</f>
        <v>9.6666666666666661</v>
      </c>
      <c r="J82" s="37">
        <f t="shared" si="93"/>
        <v>0</v>
      </c>
      <c r="K82" s="36">
        <f>SaisieNote!Q72</f>
        <v>4.333333333333333</v>
      </c>
      <c r="L82" s="37">
        <f t="shared" si="94"/>
        <v>0</v>
      </c>
      <c r="M82" s="53">
        <f t="shared" si="95"/>
        <v>7.7777777777777777</v>
      </c>
      <c r="N82" s="39">
        <f t="shared" si="96"/>
        <v>0</v>
      </c>
      <c r="O82" s="36">
        <f>SaisieNote!S72</f>
        <v>10.5</v>
      </c>
      <c r="P82" s="37">
        <f t="shared" si="97"/>
        <v>3</v>
      </c>
      <c r="Q82" s="36">
        <f>SaisieNote!U72</f>
        <v>9</v>
      </c>
      <c r="R82" s="37">
        <f t="shared" si="98"/>
        <v>0</v>
      </c>
      <c r="S82" s="36">
        <f>SaisieNote!W72</f>
        <v>14.5</v>
      </c>
      <c r="T82" s="37">
        <f t="shared" si="99"/>
        <v>3</v>
      </c>
      <c r="U82" s="53">
        <f t="shared" si="100"/>
        <v>11.333333333333334</v>
      </c>
      <c r="V82" s="39">
        <f t="shared" si="101"/>
        <v>9</v>
      </c>
      <c r="W82" s="36">
        <f>SaisieNote!Y72</f>
        <v>8.5</v>
      </c>
      <c r="X82" s="37">
        <f t="shared" si="102"/>
        <v>0</v>
      </c>
      <c r="Y82" s="36">
        <f>SaisieNote!AA72</f>
        <v>13</v>
      </c>
      <c r="Z82" s="37">
        <f t="shared" si="103"/>
        <v>2</v>
      </c>
      <c r="AA82" s="36">
        <f>SaisieNote!AC72</f>
        <v>7</v>
      </c>
      <c r="AB82" s="37">
        <f t="shared" si="104"/>
        <v>0</v>
      </c>
      <c r="AC82" s="53">
        <f t="shared" si="105"/>
        <v>9.5</v>
      </c>
      <c r="AD82" s="39">
        <f t="shared" si="106"/>
        <v>2</v>
      </c>
      <c r="AE82" s="54">
        <f t="shared" si="107"/>
        <v>9.3456790123456788</v>
      </c>
      <c r="AF82" s="60">
        <f t="shared" si="108"/>
        <v>11</v>
      </c>
      <c r="AG82" s="73" t="str">
        <f t="shared" si="129"/>
        <v>Rattrapage</v>
      </c>
      <c r="AH82" s="52">
        <f>SaisieNote!AG72</f>
        <v>11.833333333333334</v>
      </c>
      <c r="AI82" s="75">
        <f t="shared" si="109"/>
        <v>5</v>
      </c>
      <c r="AJ82" s="19">
        <f>SaisieNote!AJ72</f>
        <v>9</v>
      </c>
      <c r="AK82" s="75">
        <f t="shared" si="110"/>
        <v>0</v>
      </c>
      <c r="AL82" s="19">
        <f>SaisieNote!AM72</f>
        <v>10</v>
      </c>
      <c r="AM82" s="75">
        <f t="shared" si="111"/>
        <v>5</v>
      </c>
      <c r="AN82" s="53">
        <f t="shared" si="112"/>
        <v>10.277777777777779</v>
      </c>
      <c r="AO82" s="76">
        <f t="shared" si="113"/>
        <v>15</v>
      </c>
      <c r="AP82" s="167">
        <f>SaisieNote!AO72</f>
        <v>10</v>
      </c>
      <c r="AQ82" s="262">
        <f t="shared" si="114"/>
        <v>3</v>
      </c>
      <c r="AR82" s="167">
        <f>SaisieNote!AQ72</f>
        <v>11</v>
      </c>
      <c r="AS82" s="262">
        <f t="shared" si="115"/>
        <v>3</v>
      </c>
      <c r="AT82" s="167">
        <f>SaisieNote!AS72</f>
        <v>8.5</v>
      </c>
      <c r="AU82" s="75">
        <f t="shared" si="116"/>
        <v>0</v>
      </c>
      <c r="AV82" s="53">
        <f t="shared" si="117"/>
        <v>9.8333333333333339</v>
      </c>
      <c r="AW82" s="76">
        <f t="shared" si="118"/>
        <v>6</v>
      </c>
      <c r="AX82" s="19">
        <f>SaisieNote!AU72</f>
        <v>14.5</v>
      </c>
      <c r="AY82" s="75">
        <f t="shared" si="119"/>
        <v>2</v>
      </c>
      <c r="AZ82" s="19">
        <f>SaisieNote!AW72</f>
        <v>5</v>
      </c>
      <c r="BA82" s="75">
        <f t="shared" si="120"/>
        <v>0</v>
      </c>
      <c r="BB82" s="19">
        <f>SaisieNote!AY72</f>
        <v>9</v>
      </c>
      <c r="BC82" s="75">
        <f t="shared" si="121"/>
        <v>0</v>
      </c>
      <c r="BD82" s="53">
        <f t="shared" si="122"/>
        <v>9.5</v>
      </c>
      <c r="BE82" s="76">
        <f t="shared" si="123"/>
        <v>2</v>
      </c>
      <c r="BF82" s="54">
        <f t="shared" si="124"/>
        <v>9.9567901234567913</v>
      </c>
      <c r="BG82" s="55">
        <f t="shared" si="125"/>
        <v>23</v>
      </c>
      <c r="BH82" s="56">
        <f t="shared" si="126"/>
        <v>9.6512345679012341</v>
      </c>
      <c r="BI82" s="55">
        <f t="shared" si="127"/>
        <v>34</v>
      </c>
      <c r="BJ82" s="55">
        <f t="shared" si="128"/>
        <v>34</v>
      </c>
      <c r="BK82" s="73" t="str">
        <f t="shared" si="130"/>
        <v>Rattrapage</v>
      </c>
    </row>
    <row r="83" spans="1:65" s="11" customFormat="1" ht="20.25" customHeight="1">
      <c r="A83" s="250">
        <v>29</v>
      </c>
      <c r="B83" s="234" t="s">
        <v>715</v>
      </c>
      <c r="C83" s="234" t="s">
        <v>713</v>
      </c>
      <c r="D83" s="234" t="s">
        <v>716</v>
      </c>
      <c r="E83" s="234" t="s">
        <v>717</v>
      </c>
      <c r="F83" s="234" t="s">
        <v>276</v>
      </c>
      <c r="G83" s="134">
        <f>SaisieNote!K73</f>
        <v>12</v>
      </c>
      <c r="H83" s="37">
        <f t="shared" si="92"/>
        <v>5</v>
      </c>
      <c r="I83" s="36">
        <f>SaisieNote!N73</f>
        <v>12.333333333333334</v>
      </c>
      <c r="J83" s="37">
        <f t="shared" si="93"/>
        <v>5</v>
      </c>
      <c r="K83" s="36">
        <f>SaisieNote!Q73</f>
        <v>5</v>
      </c>
      <c r="L83" s="37">
        <f t="shared" si="94"/>
        <v>0</v>
      </c>
      <c r="M83" s="53">
        <f t="shared" si="95"/>
        <v>9.7777777777777786</v>
      </c>
      <c r="N83" s="39">
        <f t="shared" si="96"/>
        <v>10</v>
      </c>
      <c r="O83" s="36">
        <f>SaisieNote!S73</f>
        <v>10.5</v>
      </c>
      <c r="P83" s="37">
        <f t="shared" si="97"/>
        <v>3</v>
      </c>
      <c r="Q83" s="36">
        <f>SaisieNote!U73</f>
        <v>10.5</v>
      </c>
      <c r="R83" s="37">
        <f t="shared" si="98"/>
        <v>3</v>
      </c>
      <c r="S83" s="36">
        <f>SaisieNote!W73</f>
        <v>14</v>
      </c>
      <c r="T83" s="37">
        <f t="shared" si="99"/>
        <v>3</v>
      </c>
      <c r="U83" s="53">
        <f t="shared" si="100"/>
        <v>11.666666666666666</v>
      </c>
      <c r="V83" s="39">
        <f t="shared" si="101"/>
        <v>9</v>
      </c>
      <c r="W83" s="36">
        <f>SaisieNote!Y73</f>
        <v>10.5</v>
      </c>
      <c r="X83" s="37">
        <f t="shared" si="102"/>
        <v>2</v>
      </c>
      <c r="Y83" s="36">
        <f>SaisieNote!AA73</f>
        <v>8</v>
      </c>
      <c r="Z83" s="37">
        <f t="shared" si="103"/>
        <v>0</v>
      </c>
      <c r="AA83" s="36">
        <f>SaisieNote!AC73</f>
        <v>5.5</v>
      </c>
      <c r="AB83" s="37">
        <f t="shared" si="104"/>
        <v>0</v>
      </c>
      <c r="AC83" s="53">
        <f t="shared" si="105"/>
        <v>8</v>
      </c>
      <c r="AD83" s="39">
        <f t="shared" si="106"/>
        <v>2</v>
      </c>
      <c r="AE83" s="54">
        <f t="shared" si="107"/>
        <v>10.012345679012347</v>
      </c>
      <c r="AF83" s="60">
        <f t="shared" si="108"/>
        <v>30</v>
      </c>
      <c r="AG83" s="73" t="str">
        <f t="shared" si="129"/>
        <v>Admis(e)</v>
      </c>
      <c r="AH83" s="52">
        <f>SaisieNote!AG73</f>
        <v>10.166666666666666</v>
      </c>
      <c r="AI83" s="75">
        <f t="shared" si="109"/>
        <v>5</v>
      </c>
      <c r="AJ83" s="19">
        <f>SaisieNote!AJ73</f>
        <v>11.333333333333334</v>
      </c>
      <c r="AK83" s="75">
        <f t="shared" si="110"/>
        <v>5</v>
      </c>
      <c r="AL83" s="19">
        <f>SaisieNote!AM73</f>
        <v>11.833333333333334</v>
      </c>
      <c r="AM83" s="75">
        <f t="shared" si="111"/>
        <v>5</v>
      </c>
      <c r="AN83" s="53">
        <f t="shared" si="112"/>
        <v>11.111111111111112</v>
      </c>
      <c r="AO83" s="76">
        <f t="shared" si="113"/>
        <v>15</v>
      </c>
      <c r="AP83" s="167">
        <f>SaisieNote!AO73</f>
        <v>4.5</v>
      </c>
      <c r="AQ83" s="262">
        <f t="shared" si="114"/>
        <v>0</v>
      </c>
      <c r="AR83" s="167">
        <f>SaisieNote!AQ73</f>
        <v>13</v>
      </c>
      <c r="AS83" s="262">
        <f t="shared" si="115"/>
        <v>3</v>
      </c>
      <c r="AT83" s="167">
        <f>SaisieNote!AS73</f>
        <v>10</v>
      </c>
      <c r="AU83" s="75">
        <f t="shared" si="116"/>
        <v>3</v>
      </c>
      <c r="AV83" s="53">
        <f t="shared" si="117"/>
        <v>9.1666666666666661</v>
      </c>
      <c r="AW83" s="76">
        <f t="shared" si="118"/>
        <v>6</v>
      </c>
      <c r="AX83" s="19">
        <f>SaisieNote!AU73</f>
        <v>12.5</v>
      </c>
      <c r="AY83" s="75">
        <f t="shared" si="119"/>
        <v>2</v>
      </c>
      <c r="AZ83" s="19">
        <f>SaisieNote!AW73</f>
        <v>10</v>
      </c>
      <c r="BA83" s="75">
        <f t="shared" si="120"/>
        <v>2</v>
      </c>
      <c r="BB83" s="19">
        <f>SaisieNote!AY73</f>
        <v>7.5</v>
      </c>
      <c r="BC83" s="75">
        <f t="shared" si="121"/>
        <v>0</v>
      </c>
      <c r="BD83" s="53">
        <f t="shared" si="122"/>
        <v>10</v>
      </c>
      <c r="BE83" s="76">
        <f t="shared" si="123"/>
        <v>6</v>
      </c>
      <c r="BF83" s="54">
        <f t="shared" si="124"/>
        <v>10.216049382716051</v>
      </c>
      <c r="BG83" s="55">
        <f t="shared" si="125"/>
        <v>30</v>
      </c>
      <c r="BH83" s="56">
        <f t="shared" si="126"/>
        <v>10.1141975308642</v>
      </c>
      <c r="BI83" s="55">
        <f t="shared" si="127"/>
        <v>60</v>
      </c>
      <c r="BJ83" s="55">
        <f t="shared" si="128"/>
        <v>180</v>
      </c>
      <c r="BK83" s="73" t="str">
        <f t="shared" si="130"/>
        <v>Admis(e)</v>
      </c>
    </row>
    <row r="84" spans="1:65" s="11" customFormat="1" ht="20.25" customHeight="1">
      <c r="A84" s="250">
        <v>30</v>
      </c>
      <c r="B84" s="234" t="s">
        <v>718</v>
      </c>
      <c r="C84" s="234" t="s">
        <v>719</v>
      </c>
      <c r="D84" s="234" t="s">
        <v>720</v>
      </c>
      <c r="E84" s="234" t="s">
        <v>721</v>
      </c>
      <c r="F84" s="234" t="s">
        <v>45</v>
      </c>
      <c r="G84" s="134">
        <f>SaisieNote!K74</f>
        <v>11.833333333333334</v>
      </c>
      <c r="H84" s="37">
        <f t="shared" si="92"/>
        <v>5</v>
      </c>
      <c r="I84" s="36">
        <f>SaisieNote!N74</f>
        <v>5.666666666666667</v>
      </c>
      <c r="J84" s="37">
        <f t="shared" si="93"/>
        <v>0</v>
      </c>
      <c r="K84" s="36">
        <f>SaisieNote!Q74</f>
        <v>9.5</v>
      </c>
      <c r="L84" s="37">
        <f t="shared" si="94"/>
        <v>0</v>
      </c>
      <c r="M84" s="53">
        <f t="shared" si="95"/>
        <v>9</v>
      </c>
      <c r="N84" s="39">
        <f t="shared" si="96"/>
        <v>5</v>
      </c>
      <c r="O84" s="36">
        <f>SaisieNote!S74</f>
        <v>6</v>
      </c>
      <c r="P84" s="37">
        <f t="shared" si="97"/>
        <v>0</v>
      </c>
      <c r="Q84" s="36">
        <f>SaisieNote!U74</f>
        <v>12</v>
      </c>
      <c r="R84" s="37">
        <f t="shared" si="98"/>
        <v>3</v>
      </c>
      <c r="S84" s="36">
        <f>SaisieNote!W74</f>
        <v>10</v>
      </c>
      <c r="T84" s="37">
        <f t="shared" si="99"/>
        <v>3</v>
      </c>
      <c r="U84" s="53">
        <f t="shared" si="100"/>
        <v>9.3333333333333339</v>
      </c>
      <c r="V84" s="39">
        <f t="shared" si="101"/>
        <v>6</v>
      </c>
      <c r="W84" s="36">
        <f>SaisieNote!Y74</f>
        <v>5.5</v>
      </c>
      <c r="X84" s="37">
        <f t="shared" si="102"/>
        <v>0</v>
      </c>
      <c r="Y84" s="36">
        <f>SaisieNote!AA74</f>
        <v>4</v>
      </c>
      <c r="Z84" s="37">
        <f t="shared" si="103"/>
        <v>0</v>
      </c>
      <c r="AA84" s="36">
        <f>SaisieNote!AC74</f>
        <v>10</v>
      </c>
      <c r="AB84" s="37">
        <f t="shared" si="104"/>
        <v>2</v>
      </c>
      <c r="AC84" s="53">
        <f t="shared" si="105"/>
        <v>6.5</v>
      </c>
      <c r="AD84" s="39">
        <f t="shared" si="106"/>
        <v>2</v>
      </c>
      <c r="AE84" s="54">
        <f t="shared" si="107"/>
        <v>8.5555555555555554</v>
      </c>
      <c r="AF84" s="60">
        <f t="shared" si="108"/>
        <v>13</v>
      </c>
      <c r="AG84" s="73" t="str">
        <f t="shared" si="129"/>
        <v>Rattrapage</v>
      </c>
      <c r="AH84" s="52">
        <f>SaisieNote!AG74</f>
        <v>11.5</v>
      </c>
      <c r="AI84" s="75">
        <f t="shared" si="109"/>
        <v>5</v>
      </c>
      <c r="AJ84" s="19">
        <f>SaisieNote!AJ74</f>
        <v>13.333333333333334</v>
      </c>
      <c r="AK84" s="75">
        <f t="shared" si="110"/>
        <v>5</v>
      </c>
      <c r="AL84" s="19">
        <f>SaisieNote!AM74</f>
        <v>11.166666666666666</v>
      </c>
      <c r="AM84" s="75">
        <f t="shared" si="111"/>
        <v>5</v>
      </c>
      <c r="AN84" s="53">
        <f t="shared" si="112"/>
        <v>12</v>
      </c>
      <c r="AO84" s="76">
        <f t="shared" si="113"/>
        <v>15</v>
      </c>
      <c r="AP84" s="167">
        <f>SaisieNote!AO74</f>
        <v>10</v>
      </c>
      <c r="AQ84" s="262">
        <f t="shared" si="114"/>
        <v>3</v>
      </c>
      <c r="AR84" s="167">
        <f>SaisieNote!AQ74</f>
        <v>8</v>
      </c>
      <c r="AS84" s="262">
        <f t="shared" si="115"/>
        <v>0</v>
      </c>
      <c r="AT84" s="167">
        <f>SaisieNote!AS74</f>
        <v>8.5</v>
      </c>
      <c r="AU84" s="75">
        <f t="shared" si="116"/>
        <v>0</v>
      </c>
      <c r="AV84" s="53">
        <f t="shared" si="117"/>
        <v>8.8333333333333339</v>
      </c>
      <c r="AW84" s="76">
        <f t="shared" si="118"/>
        <v>3</v>
      </c>
      <c r="AX84" s="19">
        <f>SaisieNote!AU74</f>
        <v>10.5</v>
      </c>
      <c r="AY84" s="75">
        <f t="shared" si="119"/>
        <v>2</v>
      </c>
      <c r="AZ84" s="19">
        <f>SaisieNote!AW74</f>
        <v>14</v>
      </c>
      <c r="BA84" s="75">
        <f t="shared" si="120"/>
        <v>2</v>
      </c>
      <c r="BB84" s="19">
        <f>SaisieNote!AY74</f>
        <v>7.5</v>
      </c>
      <c r="BC84" s="75">
        <f t="shared" si="121"/>
        <v>0</v>
      </c>
      <c r="BD84" s="53">
        <f t="shared" si="122"/>
        <v>10.666666666666666</v>
      </c>
      <c r="BE84" s="76">
        <f t="shared" si="123"/>
        <v>6</v>
      </c>
      <c r="BF84" s="54">
        <f t="shared" si="124"/>
        <v>10.648148148148149</v>
      </c>
      <c r="BG84" s="55">
        <f t="shared" si="125"/>
        <v>30</v>
      </c>
      <c r="BH84" s="56">
        <f t="shared" si="126"/>
        <v>9.6018518518518512</v>
      </c>
      <c r="BI84" s="55">
        <f t="shared" si="127"/>
        <v>43</v>
      </c>
      <c r="BJ84" s="55">
        <f t="shared" si="128"/>
        <v>43</v>
      </c>
      <c r="BK84" s="73" t="str">
        <f t="shared" si="130"/>
        <v>Rattrapage</v>
      </c>
    </row>
    <row r="85" spans="1:65" s="11" customFormat="1" ht="20.25" customHeight="1">
      <c r="A85" s="252"/>
      <c r="B85" s="253"/>
      <c r="C85" s="253"/>
      <c r="D85" s="253"/>
      <c r="E85" s="253"/>
      <c r="F85" s="253"/>
      <c r="G85" s="254"/>
      <c r="H85" s="255"/>
      <c r="I85" s="254"/>
      <c r="J85" s="255"/>
      <c r="K85" s="64"/>
      <c r="L85" s="62"/>
      <c r="M85" s="66"/>
      <c r="N85" s="62"/>
      <c r="O85" s="64"/>
      <c r="P85" s="62"/>
      <c r="Q85" s="64"/>
      <c r="R85" s="62"/>
      <c r="S85" s="64"/>
      <c r="T85" s="62"/>
      <c r="U85" s="66"/>
      <c r="V85" s="62"/>
      <c r="W85" s="64"/>
      <c r="X85" s="62"/>
      <c r="Y85" s="64"/>
      <c r="Z85" s="62"/>
      <c r="AA85" s="64"/>
      <c r="AB85" s="62"/>
      <c r="AC85" s="66"/>
      <c r="AD85" s="62"/>
      <c r="AE85" s="66"/>
      <c r="AF85" s="65"/>
      <c r="AG85" s="69"/>
      <c r="AH85" s="256"/>
      <c r="AI85" s="159"/>
      <c r="AJ85" s="257"/>
      <c r="AK85" s="159"/>
      <c r="AL85" s="257"/>
      <c r="AM85" s="135"/>
      <c r="AN85" s="66"/>
      <c r="AO85" s="136"/>
      <c r="AP85" s="66"/>
      <c r="AQ85" s="66"/>
      <c r="AR85" s="66"/>
      <c r="AS85" s="66"/>
      <c r="AT85" s="66"/>
      <c r="AU85" s="135"/>
      <c r="AV85" s="66"/>
      <c r="AW85" s="136"/>
      <c r="AX85" s="68"/>
      <c r="AY85" s="135"/>
      <c r="AZ85" s="68"/>
      <c r="BA85" s="135"/>
      <c r="BB85" s="68"/>
      <c r="BC85" s="135"/>
      <c r="BD85" s="66"/>
      <c r="BE85" s="136"/>
      <c r="BF85" s="66"/>
      <c r="BG85" s="63"/>
      <c r="BH85" s="68"/>
      <c r="BI85" s="63"/>
      <c r="BJ85" s="63"/>
      <c r="BK85" s="69"/>
    </row>
    <row r="86" spans="1:65" s="11" customFormat="1" ht="20.25" customHeight="1">
      <c r="A86" s="252"/>
      <c r="B86" s="253"/>
      <c r="C86" s="253"/>
      <c r="D86" s="253"/>
      <c r="E86" s="253"/>
      <c r="F86" s="253"/>
      <c r="G86" s="254"/>
      <c r="H86" s="255"/>
      <c r="I86" s="254"/>
      <c r="J86" s="255"/>
      <c r="K86" s="64"/>
      <c r="L86" s="62"/>
      <c r="M86" s="66"/>
      <c r="N86" s="62"/>
      <c r="O86" s="64"/>
      <c r="P86" s="62"/>
      <c r="Q86" s="64"/>
      <c r="R86" s="62"/>
      <c r="S86" s="64"/>
      <c r="T86" s="62"/>
      <c r="U86" s="66"/>
      <c r="V86" s="62"/>
      <c r="W86" s="64"/>
      <c r="X86" s="62"/>
      <c r="Y86" s="64"/>
      <c r="Z86" s="62"/>
      <c r="AA86" s="64"/>
      <c r="AB86" s="62"/>
      <c r="AC86" s="66"/>
      <c r="AD86" s="62"/>
      <c r="AE86" s="323"/>
      <c r="AF86" s="323"/>
      <c r="AG86" s="69"/>
      <c r="AH86" s="256"/>
      <c r="AI86" s="159"/>
      <c r="AJ86" s="257"/>
      <c r="AK86" s="159"/>
      <c r="AL86" s="257"/>
      <c r="AM86" s="135"/>
      <c r="AN86" s="66"/>
      <c r="AO86" s="136"/>
      <c r="AP86" s="66"/>
      <c r="AQ86" s="66"/>
      <c r="AR86" s="66"/>
      <c r="AS86" s="66"/>
      <c r="AT86" s="66"/>
      <c r="AU86" s="135"/>
      <c r="AV86" s="66"/>
      <c r="AW86" s="136"/>
      <c r="AX86" s="68"/>
      <c r="AY86" s="135"/>
      <c r="AZ86" s="68"/>
      <c r="BA86" s="135"/>
      <c r="BB86" s="317" t="s">
        <v>1303</v>
      </c>
      <c r="BC86" s="317"/>
      <c r="BD86" s="317"/>
      <c r="BE86" s="317"/>
      <c r="BF86" s="317"/>
      <c r="BG86" s="62"/>
      <c r="BH86" s="318">
        <f ca="1">TODAY()</f>
        <v>42192</v>
      </c>
      <c r="BI86" s="318"/>
      <c r="BJ86" s="318"/>
      <c r="BK86" s="69"/>
    </row>
    <row r="87" spans="1:65" s="11" customFormat="1" ht="18.75" customHeight="1">
      <c r="A87" s="43"/>
      <c r="B87" s="10"/>
      <c r="C87" s="10"/>
      <c r="D87" s="10"/>
      <c r="E87" s="10"/>
      <c r="F87" s="10"/>
      <c r="G87" s="64"/>
      <c r="H87" s="62"/>
      <c r="I87" s="64"/>
      <c r="J87" s="62"/>
      <c r="K87" s="64"/>
      <c r="L87" s="62"/>
      <c r="M87" s="66"/>
      <c r="N87" s="62"/>
      <c r="O87" s="64"/>
      <c r="P87" s="62"/>
      <c r="Q87" s="64"/>
      <c r="R87" s="62"/>
      <c r="S87" s="64"/>
      <c r="T87" s="62"/>
      <c r="U87" s="66"/>
      <c r="V87" s="62"/>
      <c r="W87" s="64"/>
      <c r="X87" s="62"/>
      <c r="Y87" s="64"/>
      <c r="Z87" s="62"/>
      <c r="AA87" s="64"/>
      <c r="AB87" s="62"/>
      <c r="AC87" s="66"/>
      <c r="AD87" s="62"/>
      <c r="AE87" s="66"/>
      <c r="AF87" s="315"/>
      <c r="AG87" s="315"/>
      <c r="AH87" s="64"/>
      <c r="AI87" s="135"/>
      <c r="AJ87" s="64"/>
      <c r="AK87" s="135"/>
      <c r="AL87" s="64"/>
      <c r="AM87" s="135"/>
      <c r="AN87" s="64"/>
      <c r="AP87" s="64"/>
      <c r="AQ87" s="135"/>
      <c r="AR87" s="64"/>
      <c r="AS87" s="135"/>
      <c r="AT87" s="64"/>
      <c r="AU87" s="135"/>
      <c r="AV87" s="64"/>
      <c r="AX87" s="64"/>
      <c r="AY87" s="135"/>
      <c r="AZ87" s="5"/>
      <c r="BA87" s="5"/>
      <c r="BB87" s="5"/>
      <c r="BC87" s="264"/>
      <c r="BD87" s="64" t="s">
        <v>1308</v>
      </c>
      <c r="BE87" s="62"/>
      <c r="BF87" s="66"/>
      <c r="BG87" s="62"/>
      <c r="BH87" s="66"/>
      <c r="BI87" s="315"/>
      <c r="BJ87" s="315"/>
      <c r="BK87" s="69"/>
      <c r="BL87" s="121"/>
      <c r="BM87" s="141"/>
    </row>
    <row r="88" spans="1:65" ht="15.75">
      <c r="B88" s="35"/>
      <c r="G88" s="8"/>
      <c r="H88" s="8"/>
      <c r="I88" s="90" t="s">
        <v>81</v>
      </c>
      <c r="J88" s="90"/>
      <c r="K88" s="90"/>
      <c r="L88" s="90"/>
      <c r="M88" s="66"/>
      <c r="N88" s="140"/>
      <c r="O88" s="140"/>
      <c r="P88" s="140"/>
      <c r="Q88" s="10"/>
      <c r="R88" s="10"/>
      <c r="S88" s="10"/>
      <c r="T88" s="10"/>
      <c r="U88" s="66"/>
      <c r="V88" s="10"/>
      <c r="W88" s="10"/>
      <c r="X88" s="10"/>
      <c r="Y88" s="10"/>
      <c r="Z88" s="10"/>
      <c r="AA88" s="10"/>
      <c r="AB88" s="10"/>
      <c r="AC88" s="66"/>
      <c r="AD88" s="10"/>
      <c r="AE88" s="10"/>
      <c r="AF88" s="10"/>
      <c r="AG88" s="10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142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spans="1:65" ht="15.75">
      <c r="B89" s="4"/>
      <c r="C89" s="4"/>
      <c r="D89" s="4"/>
      <c r="E89" s="4"/>
      <c r="F89" s="4"/>
      <c r="G89" s="142"/>
      <c r="H89" s="142"/>
      <c r="I89" s="8"/>
      <c r="J89" s="143"/>
      <c r="K89" s="144" t="s">
        <v>82</v>
      </c>
      <c r="L89" s="144"/>
      <c r="M89" s="144"/>
      <c r="N89" s="144"/>
      <c r="O89" s="144"/>
      <c r="P89" s="144"/>
      <c r="Q89" s="144"/>
      <c r="R89" s="144"/>
      <c r="S89" s="144"/>
      <c r="T89" s="144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</row>
    <row r="90" spans="1:65" ht="15.75">
      <c r="A90" s="4" t="s">
        <v>84</v>
      </c>
      <c r="B90" s="4"/>
      <c r="C90" s="4"/>
      <c r="D90" s="4"/>
      <c r="E90" s="4"/>
      <c r="F90" s="4"/>
      <c r="G90" s="4"/>
      <c r="H90" s="4"/>
      <c r="I90" s="4"/>
      <c r="M90" s="4" t="s">
        <v>83</v>
      </c>
    </row>
    <row r="91" spans="1:65" ht="15.75">
      <c r="A91" s="4" t="s">
        <v>1290</v>
      </c>
      <c r="B91" s="4"/>
      <c r="C91" s="4"/>
      <c r="D91" s="4"/>
      <c r="E91" s="4"/>
      <c r="F91" s="4"/>
      <c r="G91" s="4"/>
      <c r="H91" s="4"/>
      <c r="I91" s="5"/>
      <c r="J91" s="6"/>
      <c r="K91" s="4"/>
    </row>
    <row r="92" spans="1:65" ht="15.75">
      <c r="C92" s="4"/>
      <c r="D92" s="4"/>
      <c r="E92" s="4"/>
      <c r="F92" s="4"/>
      <c r="G92" s="4"/>
      <c r="H92" s="4"/>
      <c r="I92" s="4"/>
      <c r="J92" s="4"/>
      <c r="K92" s="4"/>
    </row>
    <row r="93" spans="1:65" ht="39.75" customHeight="1">
      <c r="B93" s="4" t="s">
        <v>117</v>
      </c>
      <c r="D93" s="316" t="s">
        <v>1306</v>
      </c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P93" s="316"/>
      <c r="AQ93" s="316"/>
      <c r="AR93" s="316"/>
      <c r="AS93" s="316"/>
      <c r="AT93" s="316"/>
      <c r="AU93" s="316"/>
      <c r="AV93" s="316"/>
      <c r="AW93" s="316"/>
      <c r="AX93" s="316"/>
      <c r="AY93" s="316"/>
      <c r="AZ93" s="316"/>
    </row>
    <row r="94" spans="1:65" ht="15.75">
      <c r="B94" s="4" t="s">
        <v>123</v>
      </c>
    </row>
    <row r="96" spans="1:65" ht="21.75" customHeight="1">
      <c r="G96" s="320" t="s">
        <v>169</v>
      </c>
      <c r="H96" s="321"/>
      <c r="I96" s="321"/>
      <c r="J96" s="321"/>
      <c r="K96" s="321"/>
      <c r="L96" s="321"/>
      <c r="M96" s="321"/>
      <c r="N96" s="322"/>
      <c r="O96" s="320" t="s">
        <v>168</v>
      </c>
      <c r="P96" s="321"/>
      <c r="Q96" s="321"/>
      <c r="R96" s="321"/>
      <c r="S96" s="321"/>
      <c r="T96" s="321"/>
      <c r="U96" s="321"/>
      <c r="V96" s="322"/>
      <c r="W96" s="319" t="s">
        <v>96</v>
      </c>
      <c r="X96" s="319"/>
      <c r="Y96" s="319"/>
      <c r="Z96" s="319"/>
      <c r="AA96" s="319"/>
      <c r="AB96" s="319"/>
      <c r="AC96" s="319"/>
      <c r="AD96" s="45"/>
      <c r="AE96" s="9"/>
      <c r="AF96" s="9"/>
      <c r="AG96" s="9"/>
      <c r="AH96" s="320" t="s">
        <v>169</v>
      </c>
      <c r="AI96" s="321"/>
      <c r="AJ96" s="321"/>
      <c r="AK96" s="321"/>
      <c r="AL96" s="321"/>
      <c r="AM96" s="321"/>
      <c r="AN96" s="321"/>
      <c r="AO96" s="322"/>
      <c r="AP96" s="320" t="s">
        <v>168</v>
      </c>
      <c r="AQ96" s="321"/>
      <c r="AR96" s="321"/>
      <c r="AS96" s="321"/>
      <c r="AT96" s="321"/>
      <c r="AU96" s="321"/>
      <c r="AV96" s="321"/>
      <c r="AW96" s="322"/>
      <c r="AX96" s="319" t="s">
        <v>96</v>
      </c>
      <c r="AY96" s="319"/>
      <c r="AZ96" s="319"/>
      <c r="BA96" s="319"/>
      <c r="BB96" s="319"/>
      <c r="BC96" s="319"/>
      <c r="BD96" s="319"/>
      <c r="BE96" s="46"/>
    </row>
    <row r="97" spans="1:63" s="51" customFormat="1" ht="21" customHeight="1">
      <c r="A97" s="47" t="s">
        <v>17</v>
      </c>
      <c r="B97" s="47" t="s">
        <v>18</v>
      </c>
      <c r="C97" s="47" t="s">
        <v>1</v>
      </c>
      <c r="D97" s="47" t="s">
        <v>2</v>
      </c>
      <c r="E97" s="47" t="s">
        <v>120</v>
      </c>
      <c r="F97" s="47" t="s">
        <v>121</v>
      </c>
      <c r="G97" s="47" t="s">
        <v>90</v>
      </c>
      <c r="H97" s="47" t="s">
        <v>3</v>
      </c>
      <c r="I97" s="47" t="s">
        <v>97</v>
      </c>
      <c r="J97" s="47" t="s">
        <v>3</v>
      </c>
      <c r="K97" s="47" t="s">
        <v>91</v>
      </c>
      <c r="L97" s="47" t="s">
        <v>3</v>
      </c>
      <c r="M97" s="139" t="s">
        <v>98</v>
      </c>
      <c r="N97" s="49" t="s">
        <v>99</v>
      </c>
      <c r="O97" s="47" t="s">
        <v>100</v>
      </c>
      <c r="P97" s="47" t="s">
        <v>3</v>
      </c>
      <c r="Q97" s="47" t="s">
        <v>92</v>
      </c>
      <c r="R97" s="47" t="s">
        <v>3</v>
      </c>
      <c r="S97" s="47" t="s">
        <v>110</v>
      </c>
      <c r="T97" s="47" t="s">
        <v>3</v>
      </c>
      <c r="U97" s="139" t="s">
        <v>104</v>
      </c>
      <c r="V97" s="49" t="s">
        <v>99</v>
      </c>
      <c r="W97" s="47" t="s">
        <v>102</v>
      </c>
      <c r="X97" s="47" t="s">
        <v>3</v>
      </c>
      <c r="Y97" s="47" t="s">
        <v>170</v>
      </c>
      <c r="Z97" s="47" t="s">
        <v>3</v>
      </c>
      <c r="AA97" s="47" t="s">
        <v>171</v>
      </c>
      <c r="AB97" s="47" t="s">
        <v>3</v>
      </c>
      <c r="AC97" s="139" t="s">
        <v>115</v>
      </c>
      <c r="AD97" s="49" t="s">
        <v>99</v>
      </c>
      <c r="AE97" s="137" t="s">
        <v>114</v>
      </c>
      <c r="AF97" s="58" t="s">
        <v>172</v>
      </c>
      <c r="AG97" s="47" t="s">
        <v>109</v>
      </c>
      <c r="AH97" s="47" t="s">
        <v>105</v>
      </c>
      <c r="AI97" s="47" t="s">
        <v>3</v>
      </c>
      <c r="AJ97" s="47" t="s">
        <v>111</v>
      </c>
      <c r="AK97" s="47" t="s">
        <v>3</v>
      </c>
      <c r="AL97" s="47" t="s">
        <v>106</v>
      </c>
      <c r="AM97" s="47" t="s">
        <v>3</v>
      </c>
      <c r="AN97" s="47" t="s">
        <v>98</v>
      </c>
      <c r="AO97" s="47" t="s">
        <v>99</v>
      </c>
      <c r="AP97" s="47" t="s">
        <v>4</v>
      </c>
      <c r="AQ97" s="47" t="s">
        <v>3</v>
      </c>
      <c r="AR97" s="47" t="s">
        <v>112</v>
      </c>
      <c r="AS97" s="47" t="s">
        <v>3</v>
      </c>
      <c r="AT97" s="47" t="s">
        <v>93</v>
      </c>
      <c r="AU97" s="47" t="s">
        <v>3</v>
      </c>
      <c r="AV97" s="47" t="s">
        <v>101</v>
      </c>
      <c r="AW97" s="47" t="s">
        <v>99</v>
      </c>
      <c r="AX97" s="47" t="s">
        <v>94</v>
      </c>
      <c r="AY97" s="47" t="s">
        <v>3</v>
      </c>
      <c r="AZ97" s="47" t="s">
        <v>107</v>
      </c>
      <c r="BA97" s="47" t="s">
        <v>3</v>
      </c>
      <c r="BB97" s="47" t="s">
        <v>113</v>
      </c>
      <c r="BC97" s="47" t="s">
        <v>3</v>
      </c>
      <c r="BD97" s="47" t="s">
        <v>115</v>
      </c>
      <c r="BE97" s="47" t="s">
        <v>99</v>
      </c>
      <c r="BF97" s="47" t="s">
        <v>116</v>
      </c>
      <c r="BG97" s="50" t="s">
        <v>172</v>
      </c>
      <c r="BH97" s="47" t="s">
        <v>108</v>
      </c>
      <c r="BI97" s="47" t="s">
        <v>103</v>
      </c>
      <c r="BJ97" s="47" t="s">
        <v>543</v>
      </c>
      <c r="BK97" s="47" t="s">
        <v>109</v>
      </c>
    </row>
    <row r="98" spans="1:63" ht="20.25" customHeight="1">
      <c r="A98" s="250">
        <v>1</v>
      </c>
      <c r="B98" s="241" t="s">
        <v>325</v>
      </c>
      <c r="C98" s="241" t="s">
        <v>328</v>
      </c>
      <c r="D98" s="241" t="s">
        <v>329</v>
      </c>
      <c r="E98" s="241" t="s">
        <v>326</v>
      </c>
      <c r="F98" s="241" t="s">
        <v>327</v>
      </c>
      <c r="G98" s="134">
        <f>SaisieNote!K75</f>
        <v>9</v>
      </c>
      <c r="H98" s="37">
        <f t="shared" ref="H98" si="131">IF(G98&gt;=9.995,5,0)</f>
        <v>0</v>
      </c>
      <c r="I98" s="36">
        <f>SaisieNote!N75</f>
        <v>12.33</v>
      </c>
      <c r="J98" s="37">
        <f t="shared" ref="J98:L98" si="132">IF(I98&gt;=9.995,5,0)</f>
        <v>5</v>
      </c>
      <c r="K98" s="36">
        <f>SaisieNote!Q75</f>
        <v>12.83</v>
      </c>
      <c r="L98" s="37">
        <f t="shared" si="132"/>
        <v>5</v>
      </c>
      <c r="M98" s="53">
        <f t="shared" ref="M98" si="133">((G98*4)+(I98*4)+(K98*4))/12</f>
        <v>11.386666666666665</v>
      </c>
      <c r="N98" s="39">
        <f t="shared" ref="N98" si="134">IF(M98&gt;=9.995,15,H98+J98+L98)</f>
        <v>15</v>
      </c>
      <c r="O98" s="36">
        <f>SaisieNote!S75</f>
        <v>15</v>
      </c>
      <c r="P98" s="37">
        <f t="shared" ref="P98:T98" si="135">IF(O98&gt;=9.995,3,0)</f>
        <v>3</v>
      </c>
      <c r="Q98" s="36">
        <f>SaisieNote!U75</f>
        <v>8</v>
      </c>
      <c r="R98" s="37">
        <f t="shared" si="135"/>
        <v>0</v>
      </c>
      <c r="S98" s="36">
        <f>SaisieNote!W75</f>
        <v>10</v>
      </c>
      <c r="T98" s="37">
        <f t="shared" si="135"/>
        <v>3</v>
      </c>
      <c r="U98" s="53">
        <f t="shared" ref="U98" si="136">((O98*3)+(Q98*3)+(S98*3))/9</f>
        <v>11</v>
      </c>
      <c r="V98" s="39">
        <f t="shared" ref="V98" si="137">IF(U98&gt;=9.995,9,P98+R98+T98)</f>
        <v>9</v>
      </c>
      <c r="W98" s="36">
        <f>SaisieNote!Y75</f>
        <v>8</v>
      </c>
      <c r="X98" s="37">
        <f t="shared" ref="X98:AB98" si="138">IF(W98&gt;=9.995,2,0)</f>
        <v>0</v>
      </c>
      <c r="Y98" s="36">
        <f>SaisieNote!AA75</f>
        <v>7</v>
      </c>
      <c r="Z98" s="37">
        <f t="shared" si="138"/>
        <v>0</v>
      </c>
      <c r="AA98" s="36">
        <f>SaisieNote!AC75</f>
        <v>8</v>
      </c>
      <c r="AB98" s="37">
        <f t="shared" si="138"/>
        <v>0</v>
      </c>
      <c r="AC98" s="53">
        <f t="shared" ref="AC98" si="139">((W98*2)+(Y98*2)+(AA98*2))/6</f>
        <v>7.666666666666667</v>
      </c>
      <c r="AD98" s="39">
        <f t="shared" ref="AD98" si="140">IF(AC98&gt;=9.995,6,X98+Z98+AB98)</f>
        <v>0</v>
      </c>
      <c r="AE98" s="138">
        <f t="shared" ref="AE98" si="141">((M98*12)+(U98*9)+(AC98*6))/27</f>
        <v>10.431111111111111</v>
      </c>
      <c r="AF98" s="40">
        <f t="shared" ref="AF98" si="142">IF(AE98&gt;=9.995,30,N98+V98+AD98)</f>
        <v>30</v>
      </c>
      <c r="AG98" s="73" t="str">
        <f t="shared" ref="AG98" si="143">IF(AE98&gt;=9.995,"Admis(e)","Rattrapage")</f>
        <v>Admis(e)</v>
      </c>
      <c r="AH98" s="52">
        <f>SaisieNote!AG75</f>
        <v>10.333333333333334</v>
      </c>
      <c r="AI98" s="263">
        <f t="shared" ref="AI98:AM98" si="144">IF(AH98&gt;=9.995,5,0)</f>
        <v>5</v>
      </c>
      <c r="AJ98" s="52">
        <f>SaisieNote!AJ75</f>
        <v>7</v>
      </c>
      <c r="AK98" s="263">
        <f t="shared" si="144"/>
        <v>0</v>
      </c>
      <c r="AL98" s="52">
        <f>SaisieNote!AM75</f>
        <v>7.5</v>
      </c>
      <c r="AM98" s="75">
        <f t="shared" si="144"/>
        <v>0</v>
      </c>
      <c r="AN98" s="38">
        <f t="shared" ref="AN98" si="145">((AH98*4)+(AJ98*4)+(AL98*4))/12</f>
        <v>8.2777777777777786</v>
      </c>
      <c r="AO98" s="76">
        <f t="shared" ref="AO98" si="146">IF(AN98&gt;=9.995,15,AI98+AK98+AM98)</f>
        <v>5</v>
      </c>
      <c r="AP98" s="167">
        <f>SaisieNote!AO75</f>
        <v>10</v>
      </c>
      <c r="AQ98" s="262">
        <f t="shared" ref="AQ98:AU98" si="147">IF(AP98&gt;=9.995,3,0)</f>
        <v>3</v>
      </c>
      <c r="AR98" s="167">
        <f>SaisieNote!AQ75</f>
        <v>9</v>
      </c>
      <c r="AS98" s="262">
        <f t="shared" si="147"/>
        <v>0</v>
      </c>
      <c r="AT98" s="167">
        <f>SaisieNote!AS75</f>
        <v>10</v>
      </c>
      <c r="AU98" s="75">
        <f t="shared" si="147"/>
        <v>3</v>
      </c>
      <c r="AV98" s="38">
        <f t="shared" ref="AV98" si="148">((AP98*3)+(AR98*3)+(AT98*3))/9</f>
        <v>9.6666666666666661</v>
      </c>
      <c r="AW98" s="76">
        <f t="shared" ref="AW98" si="149">IF(AV98&gt;=9.995,9,AQ98+AS98+AU98)</f>
        <v>6</v>
      </c>
      <c r="AX98" s="61">
        <f>SaisieNote!AU75</f>
        <v>13</v>
      </c>
      <c r="AY98" s="75">
        <f t="shared" ref="AY98:BC98" si="150">IF(AX98&gt;=9.995,2,0)</f>
        <v>2</v>
      </c>
      <c r="AZ98" s="61">
        <f>SaisieNote!AW75</f>
        <v>8</v>
      </c>
      <c r="BA98" s="75">
        <f t="shared" si="150"/>
        <v>0</v>
      </c>
      <c r="BB98" s="61">
        <f>SaisieNote!AY75</f>
        <v>13.5</v>
      </c>
      <c r="BC98" s="75">
        <f t="shared" si="150"/>
        <v>2</v>
      </c>
      <c r="BD98" s="38">
        <f t="shared" ref="BD98" si="151">((AX98*2)+(AZ98*2)+(BB98*2))/6</f>
        <v>11.5</v>
      </c>
      <c r="BE98" s="76">
        <f t="shared" ref="BE98" si="152">IF(BD98&gt;=9.995,6,AY98+BA98+BC98)</f>
        <v>6</v>
      </c>
      <c r="BF98" s="54">
        <f t="shared" ref="BF98" si="153">((AN98*12)+(AV98*9)+(BD98*6))/27</f>
        <v>9.4567901234567913</v>
      </c>
      <c r="BG98" s="55">
        <f t="shared" ref="BG98" si="154">IF(BF98&gt;=9.995,30,AO98+AW98+BE98)</f>
        <v>17</v>
      </c>
      <c r="BH98" s="56">
        <f t="shared" ref="BH98" si="155">(AE98+BF98)/2</f>
        <v>9.9439506172839511</v>
      </c>
      <c r="BI98" s="55">
        <f t="shared" ref="BI98" si="156">IF(BH98&gt;=9.995,60,AF98+BG98)</f>
        <v>47</v>
      </c>
      <c r="BJ98" s="55">
        <f t="shared" ref="BJ98" si="157">IF(BK98="Admis(e)",180, BI98)</f>
        <v>47</v>
      </c>
      <c r="BK98" s="73" t="str">
        <f t="shared" ref="BK98" si="158">IF(BH98&gt;=9.995,"Admis(e)","Rattrapage")</f>
        <v>Rattrapage</v>
      </c>
    </row>
    <row r="99" spans="1:63" ht="20.25" customHeight="1">
      <c r="A99" s="250">
        <v>2</v>
      </c>
      <c r="B99" s="234" t="s">
        <v>722</v>
      </c>
      <c r="C99" s="234" t="s">
        <v>723</v>
      </c>
      <c r="D99" s="234" t="s">
        <v>36</v>
      </c>
      <c r="E99" s="234" t="s">
        <v>724</v>
      </c>
      <c r="F99" s="234" t="s">
        <v>5</v>
      </c>
      <c r="G99" s="134" t="str">
        <f>SaisieNote!K76</f>
        <v>Exclu</v>
      </c>
      <c r="H99" s="37">
        <f t="shared" ref="H99:H123" si="159">IF(G99&gt;=9.995,5,0)</f>
        <v>5</v>
      </c>
      <c r="I99" s="36" t="str">
        <f>SaisieNote!N76</f>
        <v>Exclu</v>
      </c>
      <c r="J99" s="37">
        <f t="shared" ref="J99:J123" si="160">IF(I99&gt;=9.995,5,0)</f>
        <v>5</v>
      </c>
      <c r="K99" s="36" t="str">
        <f>SaisieNote!Q76</f>
        <v>Exclu</v>
      </c>
      <c r="L99" s="37">
        <f t="shared" ref="L99:L123" si="161">IF(K99&gt;=9.995,5,0)</f>
        <v>5</v>
      </c>
      <c r="M99" s="53" t="e">
        <f t="shared" ref="M99:M123" si="162">((G99*4)+(I99*4)+(K99*4))/12</f>
        <v>#VALUE!</v>
      </c>
      <c r="N99" s="39" t="e">
        <f t="shared" ref="N99:N123" si="163">IF(M99&gt;=9.995,15,H99+J99+L99)</f>
        <v>#VALUE!</v>
      </c>
      <c r="O99" s="36" t="str">
        <f>SaisieNote!S76</f>
        <v>\</v>
      </c>
      <c r="P99" s="37">
        <f t="shared" ref="P99:P123" si="164">IF(O99&gt;=9.995,3,0)</f>
        <v>3</v>
      </c>
      <c r="Q99" s="36" t="str">
        <f>SaisieNote!U76</f>
        <v>ABS</v>
      </c>
      <c r="R99" s="37">
        <f t="shared" ref="R99:R123" si="165">IF(Q99&gt;=9.995,3,0)</f>
        <v>3</v>
      </c>
      <c r="S99" s="36" t="str">
        <f>SaisieNote!W76</f>
        <v>ABS</v>
      </c>
      <c r="T99" s="37">
        <f t="shared" ref="T99:T123" si="166">IF(S99&gt;=9.995,3,0)</f>
        <v>3</v>
      </c>
      <c r="U99" s="53" t="e">
        <f t="shared" ref="U99:U123" si="167">((O99*3)+(Q99*3)+(S99*3))/9</f>
        <v>#VALUE!</v>
      </c>
      <c r="V99" s="39" t="e">
        <f t="shared" ref="V99:V123" si="168">IF(U99&gt;=9.995,9,P99+R99+T99)</f>
        <v>#VALUE!</v>
      </c>
      <c r="W99" s="36" t="str">
        <f>SaisieNote!Y76</f>
        <v>ABS</v>
      </c>
      <c r="X99" s="37">
        <f t="shared" ref="X99:X123" si="169">IF(W99&gt;=9.995,2,0)</f>
        <v>2</v>
      </c>
      <c r="Y99" s="36" t="str">
        <f>SaisieNote!AA76</f>
        <v>\</v>
      </c>
      <c r="Z99" s="37">
        <f t="shared" ref="Z99:Z123" si="170">IF(Y99&gt;=9.995,2,0)</f>
        <v>2</v>
      </c>
      <c r="AA99" s="36" t="str">
        <f>SaisieNote!AC76</f>
        <v>\</v>
      </c>
      <c r="AB99" s="37">
        <f t="shared" ref="AB99:AB123" si="171">IF(AA99&gt;=9.995,2,0)</f>
        <v>2</v>
      </c>
      <c r="AC99" s="53" t="e">
        <f t="shared" ref="AC99:AC123" si="172">((W99*2)+(Y99*2)+(AA99*2))/6</f>
        <v>#VALUE!</v>
      </c>
      <c r="AD99" s="39" t="e">
        <f t="shared" ref="AD99:AD123" si="173">IF(AC99&gt;=9.995,6,X99+Z99+AB99)</f>
        <v>#VALUE!</v>
      </c>
      <c r="AE99" s="138" t="e">
        <f t="shared" ref="AE99:AE123" si="174">((M99*12)+(U99*9)+(AC99*6))/27</f>
        <v>#VALUE!</v>
      </c>
      <c r="AF99" s="40" t="e">
        <f t="shared" ref="AF99:AF123" si="175">IF(AE99&gt;=9.995,30,N99+V99+AD99)</f>
        <v>#VALUE!</v>
      </c>
      <c r="AG99" s="259" t="s">
        <v>1304</v>
      </c>
      <c r="AH99" s="52" t="str">
        <f>SaisieNote!AG76</f>
        <v>Exclu</v>
      </c>
      <c r="AI99" s="263">
        <f t="shared" ref="AI99:AI123" si="176">IF(AH99&gt;=9.995,5,0)</f>
        <v>5</v>
      </c>
      <c r="AJ99" s="52" t="str">
        <f>SaisieNote!AJ76</f>
        <v>Exclu</v>
      </c>
      <c r="AK99" s="263">
        <f t="shared" ref="AK99:AK123" si="177">IF(AJ99&gt;=9.995,5,0)</f>
        <v>5</v>
      </c>
      <c r="AL99" s="52" t="e">
        <f>SaisieNote!AM76</f>
        <v>#VALUE!</v>
      </c>
      <c r="AM99" s="75" t="e">
        <f t="shared" ref="AM99:AM123" si="178">IF(AL99&gt;=9.995,5,0)</f>
        <v>#VALUE!</v>
      </c>
      <c r="AN99" s="38" t="e">
        <f t="shared" ref="AN99:AN123" si="179">((AH99*4)+(AJ99*4)+(AL99*4))/12</f>
        <v>#VALUE!</v>
      </c>
      <c r="AO99" s="76" t="e">
        <f t="shared" ref="AO99:AO123" si="180">IF(AN99&gt;=9.995,15,AI99+AK99+AM99)</f>
        <v>#VALUE!</v>
      </c>
      <c r="AP99" s="167" t="str">
        <f>SaisieNote!AO76</f>
        <v>\</v>
      </c>
      <c r="AQ99" s="262">
        <f t="shared" ref="AQ99:AQ123" si="181">IF(AP99&gt;=9.995,3,0)</f>
        <v>3</v>
      </c>
      <c r="AR99" s="167" t="str">
        <f>SaisieNote!AQ76</f>
        <v>ABS</v>
      </c>
      <c r="AS99" s="262">
        <f t="shared" ref="AS99:AS123" si="182">IF(AR99&gt;=9.995,3,0)</f>
        <v>3</v>
      </c>
      <c r="AT99" s="167" t="str">
        <f>SaisieNote!AS76</f>
        <v>\</v>
      </c>
      <c r="AU99" s="75">
        <f t="shared" ref="AU99:AU123" si="183">IF(AT99&gt;=9.995,3,0)</f>
        <v>3</v>
      </c>
      <c r="AV99" s="38" t="e">
        <f t="shared" ref="AV99:AV123" si="184">((AP99*3)+(AR99*3)+(AT99*3))/9</f>
        <v>#VALUE!</v>
      </c>
      <c r="AW99" s="76" t="e">
        <f t="shared" ref="AW99:AW123" si="185">IF(AV99&gt;=9.995,9,AQ99+AS99+AU99)</f>
        <v>#VALUE!</v>
      </c>
      <c r="AX99" s="61" t="str">
        <f>SaisieNote!AU76</f>
        <v>ABS</v>
      </c>
      <c r="AY99" s="75">
        <f t="shared" ref="AY99:AY123" si="186">IF(AX99&gt;=9.995,2,0)</f>
        <v>2</v>
      </c>
      <c r="AZ99" s="61" t="str">
        <f>SaisieNote!AW76</f>
        <v>ABS</v>
      </c>
      <c r="BA99" s="75">
        <f t="shared" ref="BA99:BA123" si="187">IF(AZ99&gt;=9.995,2,0)</f>
        <v>2</v>
      </c>
      <c r="BB99" s="61" t="str">
        <f>SaisieNote!AY76</f>
        <v>ABS</v>
      </c>
      <c r="BC99" s="75">
        <f t="shared" ref="BC99:BC123" si="188">IF(BB99&gt;=9.995,2,0)</f>
        <v>2</v>
      </c>
      <c r="BD99" s="38" t="e">
        <f t="shared" ref="BD99:BD123" si="189">((AX99*2)+(AZ99*2)+(BB99*2))/6</f>
        <v>#VALUE!</v>
      </c>
      <c r="BE99" s="76" t="e">
        <f t="shared" ref="BE99:BE123" si="190">IF(BD99&gt;=9.995,6,AY99+BA99+BC99)</f>
        <v>#VALUE!</v>
      </c>
      <c r="BF99" s="54" t="e">
        <f t="shared" ref="BF99:BF123" si="191">((AN99*12)+(AV99*9)+(BD99*6))/27</f>
        <v>#VALUE!</v>
      </c>
      <c r="BG99" s="55" t="e">
        <f t="shared" ref="BG99:BG123" si="192">IF(BF99&gt;=9.995,30,AO99+AW99+BE99)</f>
        <v>#VALUE!</v>
      </c>
      <c r="BH99" s="56" t="e">
        <f t="shared" ref="BH99:BH123" si="193">(AE99+BF99)/2</f>
        <v>#VALUE!</v>
      </c>
      <c r="BI99" s="55" t="e">
        <f t="shared" ref="BI99:BI123" si="194">IF(BH99&gt;=9.995,60,AF99+BG99)</f>
        <v>#VALUE!</v>
      </c>
      <c r="BJ99" s="55" t="e">
        <f t="shared" ref="BJ99:BJ123" si="195">IF(BK99="Admis(e)",180, BI99)</f>
        <v>#VALUE!</v>
      </c>
      <c r="BK99" s="261" t="s">
        <v>1304</v>
      </c>
    </row>
    <row r="100" spans="1:63" ht="20.25" customHeight="1">
      <c r="A100" s="250">
        <v>3</v>
      </c>
      <c r="B100" s="234" t="s">
        <v>725</v>
      </c>
      <c r="C100" s="234" t="s">
        <v>331</v>
      </c>
      <c r="D100" s="234" t="s">
        <v>726</v>
      </c>
      <c r="E100" s="234" t="s">
        <v>727</v>
      </c>
      <c r="F100" s="234" t="s">
        <v>45</v>
      </c>
      <c r="G100" s="134">
        <f>SaisieNote!K77</f>
        <v>11</v>
      </c>
      <c r="H100" s="37">
        <f t="shared" si="159"/>
        <v>5</v>
      </c>
      <c r="I100" s="36">
        <f>SaisieNote!N77</f>
        <v>7.666666666666667</v>
      </c>
      <c r="J100" s="37">
        <f t="shared" si="160"/>
        <v>0</v>
      </c>
      <c r="K100" s="36">
        <f>SaisieNote!Q77</f>
        <v>11.5</v>
      </c>
      <c r="L100" s="37">
        <f t="shared" si="161"/>
        <v>5</v>
      </c>
      <c r="M100" s="53">
        <f t="shared" si="162"/>
        <v>10.055555555555555</v>
      </c>
      <c r="N100" s="39">
        <f t="shared" si="163"/>
        <v>15</v>
      </c>
      <c r="O100" s="36">
        <f>SaisieNote!S77</f>
        <v>8</v>
      </c>
      <c r="P100" s="37">
        <f t="shared" si="164"/>
        <v>0</v>
      </c>
      <c r="Q100" s="36">
        <f>SaisieNote!U77</f>
        <v>6.5</v>
      </c>
      <c r="R100" s="37">
        <f t="shared" si="165"/>
        <v>0</v>
      </c>
      <c r="S100" s="36">
        <f>SaisieNote!W77</f>
        <v>10</v>
      </c>
      <c r="T100" s="37">
        <f t="shared" si="166"/>
        <v>3</v>
      </c>
      <c r="U100" s="53">
        <f t="shared" si="167"/>
        <v>8.1666666666666661</v>
      </c>
      <c r="V100" s="39">
        <f t="shared" si="168"/>
        <v>3</v>
      </c>
      <c r="W100" s="36">
        <f>SaisieNote!Y77</f>
        <v>7.5</v>
      </c>
      <c r="X100" s="37">
        <f t="shared" si="169"/>
        <v>0</v>
      </c>
      <c r="Y100" s="36">
        <f>SaisieNote!AA77</f>
        <v>15.5</v>
      </c>
      <c r="Z100" s="37">
        <f t="shared" si="170"/>
        <v>2</v>
      </c>
      <c r="AA100" s="36">
        <f>SaisieNote!AC77</f>
        <v>10</v>
      </c>
      <c r="AB100" s="37">
        <f t="shared" si="171"/>
        <v>2</v>
      </c>
      <c r="AC100" s="53">
        <f t="shared" si="172"/>
        <v>11</v>
      </c>
      <c r="AD100" s="39">
        <f t="shared" si="173"/>
        <v>6</v>
      </c>
      <c r="AE100" s="138">
        <f t="shared" si="174"/>
        <v>9.6358024691358004</v>
      </c>
      <c r="AF100" s="40">
        <f t="shared" si="175"/>
        <v>24</v>
      </c>
      <c r="AG100" s="73" t="str">
        <f t="shared" ref="AG100:AG123" si="196">IF(AE100&gt;=9.995,"Admis(e)","Rattrapage")</f>
        <v>Rattrapage</v>
      </c>
      <c r="AH100" s="52">
        <f>SaisieNote!AG77</f>
        <v>10.166666666666666</v>
      </c>
      <c r="AI100" s="263">
        <f t="shared" si="176"/>
        <v>5</v>
      </c>
      <c r="AJ100" s="52">
        <f>SaisieNote!AJ77</f>
        <v>7.333333333333333</v>
      </c>
      <c r="AK100" s="263">
        <f t="shared" si="177"/>
        <v>0</v>
      </c>
      <c r="AL100" s="52">
        <f>SaisieNote!AM77</f>
        <v>9.1666666666666661</v>
      </c>
      <c r="AM100" s="75">
        <f t="shared" si="178"/>
        <v>0</v>
      </c>
      <c r="AN100" s="38">
        <f t="shared" si="179"/>
        <v>8.8888888888888875</v>
      </c>
      <c r="AO100" s="76">
        <f t="shared" si="180"/>
        <v>5</v>
      </c>
      <c r="AP100" s="167">
        <f>SaisieNote!AO77</f>
        <v>4</v>
      </c>
      <c r="AQ100" s="262">
        <f t="shared" si="181"/>
        <v>0</v>
      </c>
      <c r="AR100" s="167">
        <f>SaisieNote!AQ77</f>
        <v>9</v>
      </c>
      <c r="AS100" s="262">
        <f t="shared" si="182"/>
        <v>0</v>
      </c>
      <c r="AT100" s="167">
        <f>SaisieNote!AS77</f>
        <v>3.5</v>
      </c>
      <c r="AU100" s="75">
        <f t="shared" si="183"/>
        <v>0</v>
      </c>
      <c r="AV100" s="38">
        <f t="shared" si="184"/>
        <v>5.5</v>
      </c>
      <c r="AW100" s="76">
        <f t="shared" si="185"/>
        <v>0</v>
      </c>
      <c r="AX100" s="61">
        <f>SaisieNote!AU77</f>
        <v>10.5</v>
      </c>
      <c r="AY100" s="75">
        <f t="shared" si="186"/>
        <v>2</v>
      </c>
      <c r="AZ100" s="61">
        <f>SaisieNote!AW77</f>
        <v>5</v>
      </c>
      <c r="BA100" s="75">
        <f t="shared" si="187"/>
        <v>0</v>
      </c>
      <c r="BB100" s="61">
        <f>SaisieNote!AY77</f>
        <v>11</v>
      </c>
      <c r="BC100" s="75">
        <f t="shared" si="188"/>
        <v>2</v>
      </c>
      <c r="BD100" s="38">
        <f t="shared" si="189"/>
        <v>8.8333333333333339</v>
      </c>
      <c r="BE100" s="76">
        <f t="shared" si="190"/>
        <v>4</v>
      </c>
      <c r="BF100" s="54">
        <f t="shared" si="191"/>
        <v>7.7469135802469129</v>
      </c>
      <c r="BG100" s="55">
        <f t="shared" si="192"/>
        <v>9</v>
      </c>
      <c r="BH100" s="56">
        <f t="shared" si="193"/>
        <v>8.6913580246913575</v>
      </c>
      <c r="BI100" s="55">
        <f t="shared" si="194"/>
        <v>33</v>
      </c>
      <c r="BJ100" s="55">
        <f t="shared" si="195"/>
        <v>33</v>
      </c>
      <c r="BK100" s="73" t="str">
        <f t="shared" ref="BK100:BK123" si="197">IF(BH100&gt;=9.995,"Admis(e)","Rattrapage")</f>
        <v>Rattrapage</v>
      </c>
    </row>
    <row r="101" spans="1:63" ht="20.25" customHeight="1">
      <c r="A101" s="250">
        <v>4</v>
      </c>
      <c r="B101" s="234" t="s">
        <v>728</v>
      </c>
      <c r="C101" s="234" t="s">
        <v>729</v>
      </c>
      <c r="D101" s="234" t="s">
        <v>30</v>
      </c>
      <c r="E101" s="234" t="s">
        <v>431</v>
      </c>
      <c r="F101" s="234" t="s">
        <v>50</v>
      </c>
      <c r="G101" s="134">
        <f>SaisieNote!K78</f>
        <v>9.1666666666666661</v>
      </c>
      <c r="H101" s="37">
        <f t="shared" si="159"/>
        <v>0</v>
      </c>
      <c r="I101" s="36">
        <f>SaisieNote!N78</f>
        <v>9.6666666666666661</v>
      </c>
      <c r="J101" s="37">
        <f t="shared" si="160"/>
        <v>0</v>
      </c>
      <c r="K101" s="36">
        <f>SaisieNote!Q78</f>
        <v>6.333333333333333</v>
      </c>
      <c r="L101" s="37">
        <f t="shared" si="161"/>
        <v>0</v>
      </c>
      <c r="M101" s="53">
        <f t="shared" si="162"/>
        <v>8.3888888888888875</v>
      </c>
      <c r="N101" s="39">
        <f t="shared" si="163"/>
        <v>0</v>
      </c>
      <c r="O101" s="36">
        <f>SaisieNote!S78</f>
        <v>11.5</v>
      </c>
      <c r="P101" s="37">
        <f t="shared" si="164"/>
        <v>3</v>
      </c>
      <c r="Q101" s="36">
        <f>SaisieNote!U78</f>
        <v>9</v>
      </c>
      <c r="R101" s="37">
        <f t="shared" si="165"/>
        <v>0</v>
      </c>
      <c r="S101" s="36">
        <f>SaisieNote!W78</f>
        <v>10.5</v>
      </c>
      <c r="T101" s="37">
        <f t="shared" si="166"/>
        <v>3</v>
      </c>
      <c r="U101" s="53">
        <f t="shared" si="167"/>
        <v>10.333333333333334</v>
      </c>
      <c r="V101" s="39">
        <f t="shared" si="168"/>
        <v>9</v>
      </c>
      <c r="W101" s="36">
        <f>SaisieNote!Y78</f>
        <v>10</v>
      </c>
      <c r="X101" s="37">
        <f t="shared" si="169"/>
        <v>2</v>
      </c>
      <c r="Y101" s="36">
        <f>SaisieNote!AA78</f>
        <v>5.5</v>
      </c>
      <c r="Z101" s="37">
        <f t="shared" si="170"/>
        <v>0</v>
      </c>
      <c r="AA101" s="36">
        <f>SaisieNote!AC78</f>
        <v>8.5</v>
      </c>
      <c r="AB101" s="37">
        <f t="shared" si="171"/>
        <v>0</v>
      </c>
      <c r="AC101" s="53">
        <f t="shared" si="172"/>
        <v>8</v>
      </c>
      <c r="AD101" s="39">
        <f t="shared" si="173"/>
        <v>2</v>
      </c>
      <c r="AE101" s="138">
        <f t="shared" si="174"/>
        <v>8.9506172839506171</v>
      </c>
      <c r="AF101" s="40">
        <f t="shared" si="175"/>
        <v>11</v>
      </c>
      <c r="AG101" s="73" t="str">
        <f t="shared" si="196"/>
        <v>Rattrapage</v>
      </c>
      <c r="AH101" s="52">
        <f>SaisieNote!AG78</f>
        <v>10.5</v>
      </c>
      <c r="AI101" s="263">
        <f t="shared" si="176"/>
        <v>5</v>
      </c>
      <c r="AJ101" s="52">
        <f>SaisieNote!AJ78</f>
        <v>6.833333333333333</v>
      </c>
      <c r="AK101" s="263">
        <f t="shared" si="177"/>
        <v>0</v>
      </c>
      <c r="AL101" s="52">
        <f>SaisieNote!AM78</f>
        <v>7.833333333333333</v>
      </c>
      <c r="AM101" s="75">
        <f t="shared" si="178"/>
        <v>0</v>
      </c>
      <c r="AN101" s="38">
        <f t="shared" si="179"/>
        <v>8.3888888888888875</v>
      </c>
      <c r="AO101" s="76">
        <f t="shared" si="180"/>
        <v>5</v>
      </c>
      <c r="AP101" s="167">
        <f>SaisieNote!AO78</f>
        <v>7</v>
      </c>
      <c r="AQ101" s="262">
        <f t="shared" si="181"/>
        <v>0</v>
      </c>
      <c r="AR101" s="167">
        <f>SaisieNote!AQ78</f>
        <v>6.5</v>
      </c>
      <c r="AS101" s="262">
        <f t="shared" si="182"/>
        <v>0</v>
      </c>
      <c r="AT101" s="167">
        <f>SaisieNote!AS78</f>
        <v>2</v>
      </c>
      <c r="AU101" s="75">
        <f t="shared" si="183"/>
        <v>0</v>
      </c>
      <c r="AV101" s="38">
        <f t="shared" si="184"/>
        <v>5.166666666666667</v>
      </c>
      <c r="AW101" s="76">
        <f t="shared" si="185"/>
        <v>0</v>
      </c>
      <c r="AX101" s="61">
        <f>SaisieNote!AU78</f>
        <v>12</v>
      </c>
      <c r="AY101" s="75">
        <f t="shared" si="186"/>
        <v>2</v>
      </c>
      <c r="AZ101" s="61">
        <f>SaisieNote!AW78</f>
        <v>8.5</v>
      </c>
      <c r="BA101" s="75">
        <f t="shared" si="187"/>
        <v>0</v>
      </c>
      <c r="BB101" s="61">
        <f>SaisieNote!AY78</f>
        <v>8.5</v>
      </c>
      <c r="BC101" s="75">
        <f t="shared" si="188"/>
        <v>0</v>
      </c>
      <c r="BD101" s="38">
        <f t="shared" si="189"/>
        <v>9.6666666666666661</v>
      </c>
      <c r="BE101" s="76">
        <f t="shared" si="190"/>
        <v>2</v>
      </c>
      <c r="BF101" s="54">
        <f t="shared" si="191"/>
        <v>7.598765432098765</v>
      </c>
      <c r="BG101" s="55">
        <f t="shared" si="192"/>
        <v>7</v>
      </c>
      <c r="BH101" s="56">
        <f t="shared" si="193"/>
        <v>8.2746913580246915</v>
      </c>
      <c r="BI101" s="55">
        <f t="shared" si="194"/>
        <v>18</v>
      </c>
      <c r="BJ101" s="55">
        <f t="shared" si="195"/>
        <v>18</v>
      </c>
      <c r="BK101" s="73" t="str">
        <f t="shared" si="197"/>
        <v>Rattrapage</v>
      </c>
    </row>
    <row r="102" spans="1:63" ht="20.25" customHeight="1">
      <c r="A102" s="250">
        <v>5</v>
      </c>
      <c r="B102" s="234" t="s">
        <v>730</v>
      </c>
      <c r="C102" s="234" t="s">
        <v>731</v>
      </c>
      <c r="D102" s="234" t="s">
        <v>732</v>
      </c>
      <c r="E102" s="234" t="s">
        <v>733</v>
      </c>
      <c r="F102" s="234" t="s">
        <v>45</v>
      </c>
      <c r="G102" s="134">
        <f>SaisieNote!K79</f>
        <v>12.5</v>
      </c>
      <c r="H102" s="37">
        <f t="shared" si="159"/>
        <v>5</v>
      </c>
      <c r="I102" s="36">
        <f>SaisieNote!N79</f>
        <v>16.666666666666668</v>
      </c>
      <c r="J102" s="37">
        <f t="shared" si="160"/>
        <v>5</v>
      </c>
      <c r="K102" s="36">
        <f>SaisieNote!Q79</f>
        <v>11.666666666666666</v>
      </c>
      <c r="L102" s="37">
        <f t="shared" si="161"/>
        <v>5</v>
      </c>
      <c r="M102" s="53">
        <f t="shared" si="162"/>
        <v>13.611111111111112</v>
      </c>
      <c r="N102" s="39">
        <f t="shared" si="163"/>
        <v>15</v>
      </c>
      <c r="O102" s="36">
        <f>SaisieNote!S79</f>
        <v>12.5</v>
      </c>
      <c r="P102" s="37">
        <f t="shared" si="164"/>
        <v>3</v>
      </c>
      <c r="Q102" s="36">
        <f>SaisieNote!U79</f>
        <v>8</v>
      </c>
      <c r="R102" s="37">
        <f t="shared" si="165"/>
        <v>0</v>
      </c>
      <c r="S102" s="36">
        <f>SaisieNote!W79</f>
        <v>10</v>
      </c>
      <c r="T102" s="37">
        <f t="shared" si="166"/>
        <v>3</v>
      </c>
      <c r="U102" s="53">
        <f t="shared" si="167"/>
        <v>10.166666666666666</v>
      </c>
      <c r="V102" s="39">
        <f t="shared" si="168"/>
        <v>9</v>
      </c>
      <c r="W102" s="36">
        <f>SaisieNote!Y79</f>
        <v>10</v>
      </c>
      <c r="X102" s="37">
        <f t="shared" si="169"/>
        <v>2</v>
      </c>
      <c r="Y102" s="36">
        <f>SaisieNote!AA79</f>
        <v>12</v>
      </c>
      <c r="Z102" s="37">
        <f t="shared" si="170"/>
        <v>2</v>
      </c>
      <c r="AA102" s="36">
        <f>SaisieNote!AC79</f>
        <v>6.5</v>
      </c>
      <c r="AB102" s="37">
        <f t="shared" si="171"/>
        <v>0</v>
      </c>
      <c r="AC102" s="53">
        <f t="shared" si="172"/>
        <v>9.5</v>
      </c>
      <c r="AD102" s="39">
        <f t="shared" si="173"/>
        <v>4</v>
      </c>
      <c r="AE102" s="138">
        <f t="shared" si="174"/>
        <v>11.549382716049385</v>
      </c>
      <c r="AF102" s="40">
        <f t="shared" si="175"/>
        <v>30</v>
      </c>
      <c r="AG102" s="73" t="str">
        <f t="shared" si="196"/>
        <v>Admis(e)</v>
      </c>
      <c r="AH102" s="52">
        <f>SaisieNote!AG79</f>
        <v>12.333333333333334</v>
      </c>
      <c r="AI102" s="263">
        <f t="shared" si="176"/>
        <v>5</v>
      </c>
      <c r="AJ102" s="52">
        <f>SaisieNote!AJ79</f>
        <v>12.166666666666666</v>
      </c>
      <c r="AK102" s="263">
        <f t="shared" si="177"/>
        <v>5</v>
      </c>
      <c r="AL102" s="52">
        <f>SaisieNote!AM79</f>
        <v>8.1666666666666661</v>
      </c>
      <c r="AM102" s="75">
        <f t="shared" si="178"/>
        <v>0</v>
      </c>
      <c r="AN102" s="38">
        <f t="shared" si="179"/>
        <v>10.888888888888888</v>
      </c>
      <c r="AO102" s="76">
        <f t="shared" si="180"/>
        <v>15</v>
      </c>
      <c r="AP102" s="167">
        <f>SaisieNote!AO79</f>
        <v>10</v>
      </c>
      <c r="AQ102" s="262">
        <f t="shared" si="181"/>
        <v>3</v>
      </c>
      <c r="AR102" s="167">
        <f>SaisieNote!AQ79</f>
        <v>11</v>
      </c>
      <c r="AS102" s="262">
        <f t="shared" si="182"/>
        <v>3</v>
      </c>
      <c r="AT102" s="167">
        <f>SaisieNote!AS79</f>
        <v>8.5</v>
      </c>
      <c r="AU102" s="75">
        <f t="shared" si="183"/>
        <v>0</v>
      </c>
      <c r="AV102" s="38">
        <f t="shared" si="184"/>
        <v>9.8333333333333339</v>
      </c>
      <c r="AW102" s="76">
        <f t="shared" si="185"/>
        <v>6</v>
      </c>
      <c r="AX102" s="61">
        <f>SaisieNote!AU79</f>
        <v>10</v>
      </c>
      <c r="AY102" s="75">
        <f t="shared" si="186"/>
        <v>2</v>
      </c>
      <c r="AZ102" s="61">
        <f>SaisieNote!AW79</f>
        <v>7.5</v>
      </c>
      <c r="BA102" s="75">
        <f t="shared" si="187"/>
        <v>0</v>
      </c>
      <c r="BB102" s="61">
        <f>SaisieNote!AY79</f>
        <v>11</v>
      </c>
      <c r="BC102" s="75">
        <f t="shared" si="188"/>
        <v>2</v>
      </c>
      <c r="BD102" s="38">
        <f t="shared" si="189"/>
        <v>9.5</v>
      </c>
      <c r="BE102" s="76">
        <f t="shared" si="190"/>
        <v>4</v>
      </c>
      <c r="BF102" s="54">
        <f t="shared" si="191"/>
        <v>10.228395061728394</v>
      </c>
      <c r="BG102" s="55">
        <f t="shared" si="192"/>
        <v>30</v>
      </c>
      <c r="BH102" s="56">
        <f t="shared" si="193"/>
        <v>10.888888888888889</v>
      </c>
      <c r="BI102" s="55">
        <f t="shared" si="194"/>
        <v>60</v>
      </c>
      <c r="BJ102" s="55">
        <f t="shared" si="195"/>
        <v>180</v>
      </c>
      <c r="BK102" s="73" t="str">
        <f t="shared" si="197"/>
        <v>Admis(e)</v>
      </c>
    </row>
    <row r="103" spans="1:63" ht="20.25" customHeight="1">
      <c r="A103" s="250">
        <v>6</v>
      </c>
      <c r="B103" s="234" t="s">
        <v>734</v>
      </c>
      <c r="C103" s="234" t="s">
        <v>735</v>
      </c>
      <c r="D103" s="234" t="s">
        <v>736</v>
      </c>
      <c r="E103" s="234" t="s">
        <v>737</v>
      </c>
      <c r="F103" s="234" t="s">
        <v>8</v>
      </c>
      <c r="G103" s="134">
        <f>SaisieNote!K80</f>
        <v>12.666666666666666</v>
      </c>
      <c r="H103" s="37">
        <f t="shared" si="159"/>
        <v>5</v>
      </c>
      <c r="I103" s="36">
        <f>SaisieNote!N80</f>
        <v>16</v>
      </c>
      <c r="J103" s="37">
        <f t="shared" si="160"/>
        <v>5</v>
      </c>
      <c r="K103" s="36">
        <f>SaisieNote!Q80</f>
        <v>13.333333333333334</v>
      </c>
      <c r="L103" s="37">
        <f t="shared" si="161"/>
        <v>5</v>
      </c>
      <c r="M103" s="53">
        <f t="shared" si="162"/>
        <v>14</v>
      </c>
      <c r="N103" s="39">
        <f t="shared" si="163"/>
        <v>15</v>
      </c>
      <c r="O103" s="36">
        <f>SaisieNote!S80</f>
        <v>10.5</v>
      </c>
      <c r="P103" s="37">
        <f t="shared" si="164"/>
        <v>3</v>
      </c>
      <c r="Q103" s="36">
        <f>SaisieNote!U80</f>
        <v>8.5</v>
      </c>
      <c r="R103" s="37">
        <f t="shared" si="165"/>
        <v>0</v>
      </c>
      <c r="S103" s="36">
        <f>SaisieNote!W80</f>
        <v>10.5</v>
      </c>
      <c r="T103" s="37">
        <f t="shared" si="166"/>
        <v>3</v>
      </c>
      <c r="U103" s="53">
        <f t="shared" si="167"/>
        <v>9.8333333333333339</v>
      </c>
      <c r="V103" s="39">
        <f t="shared" si="168"/>
        <v>6</v>
      </c>
      <c r="W103" s="36">
        <f>SaisieNote!Y80</f>
        <v>10</v>
      </c>
      <c r="X103" s="37">
        <f t="shared" si="169"/>
        <v>2</v>
      </c>
      <c r="Y103" s="36">
        <f>SaisieNote!AA80</f>
        <v>8</v>
      </c>
      <c r="Z103" s="37">
        <f t="shared" si="170"/>
        <v>0</v>
      </c>
      <c r="AA103" s="36">
        <f>SaisieNote!AC80</f>
        <v>11.5</v>
      </c>
      <c r="AB103" s="37">
        <f t="shared" si="171"/>
        <v>2</v>
      </c>
      <c r="AC103" s="53">
        <f t="shared" si="172"/>
        <v>9.8333333333333339</v>
      </c>
      <c r="AD103" s="39">
        <f t="shared" si="173"/>
        <v>4</v>
      </c>
      <c r="AE103" s="138">
        <f t="shared" si="174"/>
        <v>11.685185185185185</v>
      </c>
      <c r="AF103" s="40">
        <f t="shared" si="175"/>
        <v>30</v>
      </c>
      <c r="AG103" s="73" t="str">
        <f t="shared" si="196"/>
        <v>Admis(e)</v>
      </c>
      <c r="AH103" s="52">
        <f>SaisieNote!AG80</f>
        <v>10.833333333333334</v>
      </c>
      <c r="AI103" s="263">
        <f t="shared" si="176"/>
        <v>5</v>
      </c>
      <c r="AJ103" s="52">
        <f>SaisieNote!AJ80</f>
        <v>13.333333333333334</v>
      </c>
      <c r="AK103" s="263">
        <f t="shared" si="177"/>
        <v>5</v>
      </c>
      <c r="AL103" s="52">
        <f>SaisieNote!AM80</f>
        <v>10</v>
      </c>
      <c r="AM103" s="75">
        <f t="shared" si="178"/>
        <v>5</v>
      </c>
      <c r="AN103" s="38">
        <f t="shared" si="179"/>
        <v>11.388888888888891</v>
      </c>
      <c r="AO103" s="76">
        <f t="shared" si="180"/>
        <v>15</v>
      </c>
      <c r="AP103" s="167">
        <f>SaisieNote!AO80</f>
        <v>10.5</v>
      </c>
      <c r="AQ103" s="262">
        <f t="shared" si="181"/>
        <v>3</v>
      </c>
      <c r="AR103" s="167">
        <f>SaisieNote!AQ80</f>
        <v>10.5</v>
      </c>
      <c r="AS103" s="262">
        <f t="shared" si="182"/>
        <v>3</v>
      </c>
      <c r="AT103" s="167">
        <f>SaisieNote!AS80</f>
        <v>13.5</v>
      </c>
      <c r="AU103" s="75">
        <f t="shared" si="183"/>
        <v>3</v>
      </c>
      <c r="AV103" s="38">
        <f t="shared" si="184"/>
        <v>11.5</v>
      </c>
      <c r="AW103" s="76">
        <f t="shared" si="185"/>
        <v>9</v>
      </c>
      <c r="AX103" s="61">
        <f>SaisieNote!AU80</f>
        <v>12</v>
      </c>
      <c r="AY103" s="75">
        <f t="shared" si="186"/>
        <v>2</v>
      </c>
      <c r="AZ103" s="61">
        <f>SaisieNote!AW80</f>
        <v>10</v>
      </c>
      <c r="BA103" s="75">
        <f t="shared" si="187"/>
        <v>2</v>
      </c>
      <c r="BB103" s="61">
        <f>SaisieNote!AY80</f>
        <v>8</v>
      </c>
      <c r="BC103" s="75">
        <f t="shared" si="188"/>
        <v>0</v>
      </c>
      <c r="BD103" s="38">
        <f t="shared" si="189"/>
        <v>10</v>
      </c>
      <c r="BE103" s="76">
        <f t="shared" si="190"/>
        <v>6</v>
      </c>
      <c r="BF103" s="54">
        <f t="shared" si="191"/>
        <v>11.117283950617285</v>
      </c>
      <c r="BG103" s="55">
        <f t="shared" si="192"/>
        <v>30</v>
      </c>
      <c r="BH103" s="56">
        <f t="shared" si="193"/>
        <v>11.401234567901234</v>
      </c>
      <c r="BI103" s="55">
        <f t="shared" si="194"/>
        <v>60</v>
      </c>
      <c r="BJ103" s="55">
        <f t="shared" si="195"/>
        <v>180</v>
      </c>
      <c r="BK103" s="73" t="str">
        <f t="shared" si="197"/>
        <v>Admis(e)</v>
      </c>
    </row>
    <row r="104" spans="1:63" ht="20.25" customHeight="1">
      <c r="A104" s="250">
        <v>7</v>
      </c>
      <c r="B104" s="234" t="s">
        <v>246</v>
      </c>
      <c r="C104" s="234" t="s">
        <v>247</v>
      </c>
      <c r="D104" s="234" t="s">
        <v>248</v>
      </c>
      <c r="E104" s="234" t="s">
        <v>333</v>
      </c>
      <c r="F104" s="234" t="s">
        <v>5</v>
      </c>
      <c r="G104" s="134" t="str">
        <f>SaisieNote!K81</f>
        <v>Exclu</v>
      </c>
      <c r="H104" s="37">
        <f t="shared" si="159"/>
        <v>5</v>
      </c>
      <c r="I104" s="36" t="str">
        <f>SaisieNote!N81</f>
        <v>Exclu</v>
      </c>
      <c r="J104" s="37">
        <f t="shared" si="160"/>
        <v>5</v>
      </c>
      <c r="K104" s="36" t="str">
        <f>SaisieNote!Q81</f>
        <v>Exclu</v>
      </c>
      <c r="L104" s="37">
        <f t="shared" si="161"/>
        <v>5</v>
      </c>
      <c r="M104" s="53" t="e">
        <f t="shared" si="162"/>
        <v>#VALUE!</v>
      </c>
      <c r="N104" s="39" t="e">
        <f t="shared" si="163"/>
        <v>#VALUE!</v>
      </c>
      <c r="O104" s="36" t="str">
        <f>SaisieNote!S81</f>
        <v>\</v>
      </c>
      <c r="P104" s="37">
        <f t="shared" si="164"/>
        <v>3</v>
      </c>
      <c r="Q104" s="36" t="str">
        <f>SaisieNote!U81</f>
        <v>ABS</v>
      </c>
      <c r="R104" s="37">
        <f t="shared" si="165"/>
        <v>3</v>
      </c>
      <c r="S104" s="36" t="str">
        <f>SaisieNote!W81</f>
        <v>ABS</v>
      </c>
      <c r="T104" s="37">
        <f t="shared" si="166"/>
        <v>3</v>
      </c>
      <c r="U104" s="53" t="e">
        <f t="shared" si="167"/>
        <v>#VALUE!</v>
      </c>
      <c r="V104" s="39" t="e">
        <f t="shared" si="168"/>
        <v>#VALUE!</v>
      </c>
      <c r="W104" s="36" t="str">
        <f>SaisieNote!Y81</f>
        <v>ABS</v>
      </c>
      <c r="X104" s="37">
        <f t="shared" si="169"/>
        <v>2</v>
      </c>
      <c r="Y104" s="36" t="str">
        <f>SaisieNote!AA81</f>
        <v>\</v>
      </c>
      <c r="Z104" s="37">
        <f t="shared" si="170"/>
        <v>2</v>
      </c>
      <c r="AA104" s="36" t="str">
        <f>SaisieNote!AC81</f>
        <v>\</v>
      </c>
      <c r="AB104" s="37">
        <f t="shared" si="171"/>
        <v>2</v>
      </c>
      <c r="AC104" s="53" t="e">
        <f t="shared" si="172"/>
        <v>#VALUE!</v>
      </c>
      <c r="AD104" s="39" t="e">
        <f t="shared" si="173"/>
        <v>#VALUE!</v>
      </c>
      <c r="AE104" s="138" t="e">
        <f t="shared" si="174"/>
        <v>#VALUE!</v>
      </c>
      <c r="AF104" s="40" t="e">
        <f t="shared" si="175"/>
        <v>#VALUE!</v>
      </c>
      <c r="AG104" s="259" t="s">
        <v>1304</v>
      </c>
      <c r="AH104" s="52" t="str">
        <f>SaisieNote!AG81</f>
        <v>Exclu</v>
      </c>
      <c r="AI104" s="263">
        <f t="shared" si="176"/>
        <v>5</v>
      </c>
      <c r="AJ104" s="52" t="str">
        <f>SaisieNote!AJ81</f>
        <v>Exclu</v>
      </c>
      <c r="AK104" s="263">
        <f t="shared" si="177"/>
        <v>5</v>
      </c>
      <c r="AL104" s="52" t="e">
        <f>SaisieNote!AM81</f>
        <v>#VALUE!</v>
      </c>
      <c r="AM104" s="75" t="e">
        <f t="shared" si="178"/>
        <v>#VALUE!</v>
      </c>
      <c r="AN104" s="38" t="e">
        <f t="shared" si="179"/>
        <v>#VALUE!</v>
      </c>
      <c r="AO104" s="76" t="e">
        <f t="shared" si="180"/>
        <v>#VALUE!</v>
      </c>
      <c r="AP104" s="167" t="str">
        <f>SaisieNote!AO81</f>
        <v>\</v>
      </c>
      <c r="AQ104" s="262">
        <f t="shared" si="181"/>
        <v>3</v>
      </c>
      <c r="AR104" s="167" t="str">
        <f>SaisieNote!AQ81</f>
        <v>ABS</v>
      </c>
      <c r="AS104" s="262">
        <f t="shared" si="182"/>
        <v>3</v>
      </c>
      <c r="AT104" s="167" t="str">
        <f>SaisieNote!AS81</f>
        <v>\</v>
      </c>
      <c r="AU104" s="75">
        <f t="shared" si="183"/>
        <v>3</v>
      </c>
      <c r="AV104" s="38" t="e">
        <f t="shared" si="184"/>
        <v>#VALUE!</v>
      </c>
      <c r="AW104" s="76" t="e">
        <f t="shared" si="185"/>
        <v>#VALUE!</v>
      </c>
      <c r="AX104" s="61" t="str">
        <f>SaisieNote!AU81</f>
        <v>ABS</v>
      </c>
      <c r="AY104" s="75">
        <f t="shared" si="186"/>
        <v>2</v>
      </c>
      <c r="AZ104" s="61" t="str">
        <f>SaisieNote!AW81</f>
        <v>ABS</v>
      </c>
      <c r="BA104" s="75">
        <f t="shared" si="187"/>
        <v>2</v>
      </c>
      <c r="BB104" s="61" t="str">
        <f>SaisieNote!AY81</f>
        <v>ABS</v>
      </c>
      <c r="BC104" s="75">
        <f t="shared" si="188"/>
        <v>2</v>
      </c>
      <c r="BD104" s="38" t="e">
        <f t="shared" si="189"/>
        <v>#VALUE!</v>
      </c>
      <c r="BE104" s="76" t="e">
        <f t="shared" si="190"/>
        <v>#VALUE!</v>
      </c>
      <c r="BF104" s="54" t="e">
        <f t="shared" si="191"/>
        <v>#VALUE!</v>
      </c>
      <c r="BG104" s="55" t="e">
        <f t="shared" si="192"/>
        <v>#VALUE!</v>
      </c>
      <c r="BH104" s="56" t="e">
        <f t="shared" si="193"/>
        <v>#VALUE!</v>
      </c>
      <c r="BI104" s="55" t="e">
        <f t="shared" si="194"/>
        <v>#VALUE!</v>
      </c>
      <c r="BJ104" s="55" t="e">
        <f t="shared" si="195"/>
        <v>#VALUE!</v>
      </c>
      <c r="BK104" s="261" t="s">
        <v>1304</v>
      </c>
    </row>
    <row r="105" spans="1:63" ht="20.25" customHeight="1">
      <c r="A105" s="250">
        <v>8</v>
      </c>
      <c r="B105" s="234" t="s">
        <v>249</v>
      </c>
      <c r="C105" s="234" t="s">
        <v>250</v>
      </c>
      <c r="D105" s="234" t="s">
        <v>65</v>
      </c>
      <c r="E105" s="234" t="s">
        <v>335</v>
      </c>
      <c r="F105" s="234" t="s">
        <v>5</v>
      </c>
      <c r="G105" s="134">
        <f>SaisieNote!K82</f>
        <v>9.33</v>
      </c>
      <c r="H105" s="37">
        <f t="shared" si="159"/>
        <v>0</v>
      </c>
      <c r="I105" s="36">
        <f>SaisieNote!N82</f>
        <v>12.17</v>
      </c>
      <c r="J105" s="37">
        <f t="shared" si="160"/>
        <v>5</v>
      </c>
      <c r="K105" s="36">
        <f>SaisieNote!Q82</f>
        <v>10.17</v>
      </c>
      <c r="L105" s="37">
        <f t="shared" si="161"/>
        <v>5</v>
      </c>
      <c r="M105" s="53">
        <f t="shared" si="162"/>
        <v>10.556666666666667</v>
      </c>
      <c r="N105" s="39">
        <f t="shared" si="163"/>
        <v>15</v>
      </c>
      <c r="O105" s="36">
        <f>SaisieNote!S82</f>
        <v>10</v>
      </c>
      <c r="P105" s="37">
        <f t="shared" si="164"/>
        <v>3</v>
      </c>
      <c r="Q105" s="36">
        <f>SaisieNote!U82</f>
        <v>11.5</v>
      </c>
      <c r="R105" s="37">
        <f t="shared" si="165"/>
        <v>3</v>
      </c>
      <c r="S105" s="36">
        <f>SaisieNote!W82</f>
        <v>13</v>
      </c>
      <c r="T105" s="37">
        <f t="shared" si="166"/>
        <v>3</v>
      </c>
      <c r="U105" s="53">
        <f t="shared" si="167"/>
        <v>11.5</v>
      </c>
      <c r="V105" s="39">
        <f t="shared" si="168"/>
        <v>9</v>
      </c>
      <c r="W105" s="36">
        <f>SaisieNote!Y82</f>
        <v>2</v>
      </c>
      <c r="X105" s="37">
        <f t="shared" si="169"/>
        <v>0</v>
      </c>
      <c r="Y105" s="36">
        <f>SaisieNote!AA82</f>
        <v>10</v>
      </c>
      <c r="Z105" s="37">
        <f t="shared" si="170"/>
        <v>2</v>
      </c>
      <c r="AA105" s="36">
        <f>SaisieNote!AC82</f>
        <v>8.5</v>
      </c>
      <c r="AB105" s="37">
        <f t="shared" si="171"/>
        <v>0</v>
      </c>
      <c r="AC105" s="53">
        <f t="shared" si="172"/>
        <v>6.833333333333333</v>
      </c>
      <c r="AD105" s="39">
        <f t="shared" si="173"/>
        <v>2</v>
      </c>
      <c r="AE105" s="138">
        <f t="shared" si="174"/>
        <v>10.043703703703704</v>
      </c>
      <c r="AF105" s="40">
        <f t="shared" si="175"/>
        <v>30</v>
      </c>
      <c r="AG105" s="73" t="str">
        <f t="shared" si="196"/>
        <v>Admis(e)</v>
      </c>
      <c r="AH105" s="52">
        <f>SaisieNote!AG82</f>
        <v>10</v>
      </c>
      <c r="AI105" s="263">
        <f t="shared" si="176"/>
        <v>5</v>
      </c>
      <c r="AJ105" s="52">
        <f>SaisieNote!AJ82</f>
        <v>7.166666666666667</v>
      </c>
      <c r="AK105" s="263">
        <f t="shared" si="177"/>
        <v>0</v>
      </c>
      <c r="AL105" s="52">
        <f>SaisieNote!AM82</f>
        <v>10.83</v>
      </c>
      <c r="AM105" s="75">
        <f t="shared" si="178"/>
        <v>5</v>
      </c>
      <c r="AN105" s="38">
        <f t="shared" si="179"/>
        <v>9.3322222222222226</v>
      </c>
      <c r="AO105" s="76">
        <f t="shared" si="180"/>
        <v>10</v>
      </c>
      <c r="AP105" s="167">
        <f>SaisieNote!AO82</f>
        <v>4</v>
      </c>
      <c r="AQ105" s="262">
        <f t="shared" si="181"/>
        <v>0</v>
      </c>
      <c r="AR105" s="167">
        <f>SaisieNote!AQ82</f>
        <v>2.5</v>
      </c>
      <c r="AS105" s="262">
        <f t="shared" si="182"/>
        <v>0</v>
      </c>
      <c r="AT105" s="167">
        <f>SaisieNote!AS82</f>
        <v>8</v>
      </c>
      <c r="AU105" s="75">
        <f t="shared" si="183"/>
        <v>0</v>
      </c>
      <c r="AV105" s="38">
        <f t="shared" si="184"/>
        <v>4.833333333333333</v>
      </c>
      <c r="AW105" s="76">
        <f t="shared" si="185"/>
        <v>0</v>
      </c>
      <c r="AX105" s="61">
        <f>SaisieNote!AU82</f>
        <v>8</v>
      </c>
      <c r="AY105" s="75">
        <f t="shared" si="186"/>
        <v>0</v>
      </c>
      <c r="AZ105" s="61">
        <f>SaisieNote!AW82</f>
        <v>12</v>
      </c>
      <c r="BA105" s="75">
        <f t="shared" si="187"/>
        <v>2</v>
      </c>
      <c r="BB105" s="61">
        <f>SaisieNote!AY82</f>
        <v>10</v>
      </c>
      <c r="BC105" s="75">
        <f t="shared" si="188"/>
        <v>2</v>
      </c>
      <c r="BD105" s="38">
        <f t="shared" si="189"/>
        <v>10</v>
      </c>
      <c r="BE105" s="76">
        <f t="shared" si="190"/>
        <v>6</v>
      </c>
      <c r="BF105" s="54">
        <f t="shared" si="191"/>
        <v>7.9809876543209883</v>
      </c>
      <c r="BG105" s="55">
        <f t="shared" si="192"/>
        <v>16</v>
      </c>
      <c r="BH105" s="56">
        <f t="shared" si="193"/>
        <v>9.0123456790123466</v>
      </c>
      <c r="BI105" s="55">
        <f t="shared" si="194"/>
        <v>46</v>
      </c>
      <c r="BJ105" s="55">
        <f t="shared" si="195"/>
        <v>46</v>
      </c>
      <c r="BK105" s="73" t="str">
        <f t="shared" si="197"/>
        <v>Rattrapage</v>
      </c>
    </row>
    <row r="106" spans="1:63" ht="20.25" customHeight="1">
      <c r="A106" s="250">
        <v>9</v>
      </c>
      <c r="B106" s="234" t="s">
        <v>252</v>
      </c>
      <c r="C106" s="234" t="s">
        <v>46</v>
      </c>
      <c r="D106" s="234" t="s">
        <v>253</v>
      </c>
      <c r="E106" s="234" t="s">
        <v>336</v>
      </c>
      <c r="F106" s="234" t="s">
        <v>8</v>
      </c>
      <c r="G106" s="134">
        <f>SaisieNote!K83</f>
        <v>11</v>
      </c>
      <c r="H106" s="37">
        <f t="shared" si="159"/>
        <v>5</v>
      </c>
      <c r="I106" s="36">
        <f>SaisieNote!N83</f>
        <v>10.166666666666666</v>
      </c>
      <c r="J106" s="37">
        <f t="shared" si="160"/>
        <v>5</v>
      </c>
      <c r="K106" s="36">
        <f>SaisieNote!Q83</f>
        <v>10.83</v>
      </c>
      <c r="L106" s="37">
        <f t="shared" si="161"/>
        <v>5</v>
      </c>
      <c r="M106" s="53">
        <f t="shared" si="162"/>
        <v>10.665555555555555</v>
      </c>
      <c r="N106" s="39">
        <f t="shared" si="163"/>
        <v>15</v>
      </c>
      <c r="O106" s="36">
        <f>SaisieNote!S83</f>
        <v>9</v>
      </c>
      <c r="P106" s="37">
        <f t="shared" si="164"/>
        <v>0</v>
      </c>
      <c r="Q106" s="36">
        <f>SaisieNote!U83</f>
        <v>10</v>
      </c>
      <c r="R106" s="37">
        <f t="shared" si="165"/>
        <v>3</v>
      </c>
      <c r="S106" s="36">
        <f>SaisieNote!W83</f>
        <v>12</v>
      </c>
      <c r="T106" s="37">
        <f t="shared" si="166"/>
        <v>3</v>
      </c>
      <c r="U106" s="53">
        <f t="shared" si="167"/>
        <v>10.333333333333334</v>
      </c>
      <c r="V106" s="39">
        <f t="shared" si="168"/>
        <v>9</v>
      </c>
      <c r="W106" s="36">
        <f>SaisieNote!Y83</f>
        <v>0</v>
      </c>
      <c r="X106" s="37">
        <f t="shared" si="169"/>
        <v>0</v>
      </c>
      <c r="Y106" s="36">
        <f>SaisieNote!AA83</f>
        <v>11.5</v>
      </c>
      <c r="Z106" s="37">
        <f t="shared" si="170"/>
        <v>2</v>
      </c>
      <c r="AA106" s="36">
        <f>SaisieNote!AC83</f>
        <v>13</v>
      </c>
      <c r="AB106" s="37">
        <f t="shared" si="171"/>
        <v>2</v>
      </c>
      <c r="AC106" s="53">
        <f t="shared" si="172"/>
        <v>8.1666666666666661</v>
      </c>
      <c r="AD106" s="39">
        <f t="shared" si="173"/>
        <v>4</v>
      </c>
      <c r="AE106" s="138">
        <f t="shared" si="174"/>
        <v>9.9995061728395065</v>
      </c>
      <c r="AF106" s="40">
        <f t="shared" si="175"/>
        <v>30</v>
      </c>
      <c r="AG106" s="73" t="str">
        <f t="shared" si="196"/>
        <v>Admis(e)</v>
      </c>
      <c r="AH106" s="52">
        <f>SaisieNote!AG83</f>
        <v>12.33</v>
      </c>
      <c r="AI106" s="263">
        <f t="shared" si="176"/>
        <v>5</v>
      </c>
      <c r="AJ106" s="52">
        <f>SaisieNote!AJ83</f>
        <v>8.67</v>
      </c>
      <c r="AK106" s="263">
        <f t="shared" si="177"/>
        <v>0</v>
      </c>
      <c r="AL106" s="52">
        <f>SaisieNote!AM83</f>
        <v>11.33</v>
      </c>
      <c r="AM106" s="75">
        <f t="shared" si="178"/>
        <v>5</v>
      </c>
      <c r="AN106" s="38">
        <f t="shared" si="179"/>
        <v>10.776666666666666</v>
      </c>
      <c r="AO106" s="76">
        <f t="shared" si="180"/>
        <v>15</v>
      </c>
      <c r="AP106" s="167">
        <f>SaisieNote!AO83</f>
        <v>2.5</v>
      </c>
      <c r="AQ106" s="262">
        <f t="shared" si="181"/>
        <v>0</v>
      </c>
      <c r="AR106" s="167">
        <f>SaisieNote!AQ83</f>
        <v>10</v>
      </c>
      <c r="AS106" s="262">
        <f t="shared" si="182"/>
        <v>3</v>
      </c>
      <c r="AT106" s="167">
        <f>SaisieNote!AS83</f>
        <v>2</v>
      </c>
      <c r="AU106" s="75">
        <f t="shared" si="183"/>
        <v>0</v>
      </c>
      <c r="AV106" s="38">
        <f t="shared" si="184"/>
        <v>4.833333333333333</v>
      </c>
      <c r="AW106" s="76">
        <f t="shared" si="185"/>
        <v>3</v>
      </c>
      <c r="AX106" s="61">
        <f>SaisieNote!AU83</f>
        <v>10</v>
      </c>
      <c r="AY106" s="75">
        <f t="shared" si="186"/>
        <v>2</v>
      </c>
      <c r="AZ106" s="61">
        <f>SaisieNote!AW83</f>
        <v>10</v>
      </c>
      <c r="BA106" s="75">
        <f t="shared" si="187"/>
        <v>2</v>
      </c>
      <c r="BB106" s="61">
        <f>SaisieNote!AY83</f>
        <v>5.5</v>
      </c>
      <c r="BC106" s="75">
        <f t="shared" si="188"/>
        <v>0</v>
      </c>
      <c r="BD106" s="38">
        <f t="shared" si="189"/>
        <v>8.5</v>
      </c>
      <c r="BE106" s="76">
        <f t="shared" si="190"/>
        <v>4</v>
      </c>
      <c r="BF106" s="54">
        <f t="shared" si="191"/>
        <v>8.2896296296296299</v>
      </c>
      <c r="BG106" s="55">
        <f t="shared" si="192"/>
        <v>22</v>
      </c>
      <c r="BH106" s="56">
        <f t="shared" si="193"/>
        <v>9.1445679012345682</v>
      </c>
      <c r="BI106" s="55">
        <f t="shared" si="194"/>
        <v>52</v>
      </c>
      <c r="BJ106" s="55">
        <f t="shared" si="195"/>
        <v>52</v>
      </c>
      <c r="BK106" s="73" t="str">
        <f t="shared" si="197"/>
        <v>Rattrapage</v>
      </c>
    </row>
    <row r="107" spans="1:63" ht="20.25" customHeight="1">
      <c r="A107" s="250">
        <v>10</v>
      </c>
      <c r="B107" s="234" t="s">
        <v>738</v>
      </c>
      <c r="C107" s="234" t="s">
        <v>739</v>
      </c>
      <c r="D107" s="234" t="s">
        <v>16</v>
      </c>
      <c r="E107" s="234" t="s">
        <v>740</v>
      </c>
      <c r="F107" s="234" t="s">
        <v>49</v>
      </c>
      <c r="G107" s="134">
        <f>SaisieNote!K84</f>
        <v>13.666666666666666</v>
      </c>
      <c r="H107" s="37">
        <f t="shared" si="159"/>
        <v>5</v>
      </c>
      <c r="I107" s="36">
        <f>SaisieNote!N84</f>
        <v>12.666666666666666</v>
      </c>
      <c r="J107" s="37">
        <f t="shared" si="160"/>
        <v>5</v>
      </c>
      <c r="K107" s="36">
        <f>SaisieNote!Q84</f>
        <v>10.5</v>
      </c>
      <c r="L107" s="37">
        <f t="shared" si="161"/>
        <v>5</v>
      </c>
      <c r="M107" s="53">
        <f t="shared" si="162"/>
        <v>12.277777777777777</v>
      </c>
      <c r="N107" s="39">
        <f t="shared" si="163"/>
        <v>15</v>
      </c>
      <c r="O107" s="36">
        <f>SaisieNote!S84</f>
        <v>10</v>
      </c>
      <c r="P107" s="37">
        <f t="shared" si="164"/>
        <v>3</v>
      </c>
      <c r="Q107" s="36">
        <f>SaisieNote!U84</f>
        <v>6.5</v>
      </c>
      <c r="R107" s="37">
        <f t="shared" si="165"/>
        <v>0</v>
      </c>
      <c r="S107" s="36">
        <f>SaisieNote!W84</f>
        <v>11.5</v>
      </c>
      <c r="T107" s="37">
        <f t="shared" si="166"/>
        <v>3</v>
      </c>
      <c r="U107" s="53">
        <f t="shared" si="167"/>
        <v>9.3333333333333339</v>
      </c>
      <c r="V107" s="39">
        <f t="shared" si="168"/>
        <v>6</v>
      </c>
      <c r="W107" s="36">
        <f>SaisieNote!Y84</f>
        <v>6.5</v>
      </c>
      <c r="X107" s="37">
        <f t="shared" si="169"/>
        <v>0</v>
      </c>
      <c r="Y107" s="36">
        <f>SaisieNote!AA84</f>
        <v>17</v>
      </c>
      <c r="Z107" s="37">
        <f t="shared" si="170"/>
        <v>2</v>
      </c>
      <c r="AA107" s="36">
        <f>SaisieNote!AC84</f>
        <v>11</v>
      </c>
      <c r="AB107" s="37">
        <f t="shared" si="171"/>
        <v>2</v>
      </c>
      <c r="AC107" s="53">
        <f t="shared" si="172"/>
        <v>11.5</v>
      </c>
      <c r="AD107" s="39">
        <f t="shared" si="173"/>
        <v>6</v>
      </c>
      <c r="AE107" s="138">
        <f t="shared" si="174"/>
        <v>11.123456790123456</v>
      </c>
      <c r="AF107" s="40">
        <f t="shared" si="175"/>
        <v>30</v>
      </c>
      <c r="AG107" s="73" t="str">
        <f t="shared" si="196"/>
        <v>Admis(e)</v>
      </c>
      <c r="AH107" s="52">
        <f>SaisieNote!AG84</f>
        <v>12.666666666666666</v>
      </c>
      <c r="AI107" s="263">
        <f t="shared" si="176"/>
        <v>5</v>
      </c>
      <c r="AJ107" s="52">
        <f>SaisieNote!AJ84</f>
        <v>11.333333333333334</v>
      </c>
      <c r="AK107" s="263">
        <f t="shared" si="177"/>
        <v>5</v>
      </c>
      <c r="AL107" s="52">
        <f>SaisieNote!AM84</f>
        <v>9.1666666666666661</v>
      </c>
      <c r="AM107" s="75">
        <f t="shared" si="178"/>
        <v>0</v>
      </c>
      <c r="AN107" s="38">
        <f t="shared" si="179"/>
        <v>11.055555555555555</v>
      </c>
      <c r="AO107" s="76">
        <f t="shared" si="180"/>
        <v>15</v>
      </c>
      <c r="AP107" s="167">
        <f>SaisieNote!AO84</f>
        <v>10</v>
      </c>
      <c r="AQ107" s="262">
        <f t="shared" si="181"/>
        <v>3</v>
      </c>
      <c r="AR107" s="167">
        <f>SaisieNote!AQ84</f>
        <v>11</v>
      </c>
      <c r="AS107" s="262">
        <f t="shared" si="182"/>
        <v>3</v>
      </c>
      <c r="AT107" s="167">
        <f>SaisieNote!AS84</f>
        <v>16</v>
      </c>
      <c r="AU107" s="75">
        <f t="shared" si="183"/>
        <v>3</v>
      </c>
      <c r="AV107" s="38">
        <f t="shared" si="184"/>
        <v>12.333333333333334</v>
      </c>
      <c r="AW107" s="76">
        <f t="shared" si="185"/>
        <v>9</v>
      </c>
      <c r="AX107" s="61">
        <f>SaisieNote!AU84</f>
        <v>13</v>
      </c>
      <c r="AY107" s="75">
        <f t="shared" si="186"/>
        <v>2</v>
      </c>
      <c r="AZ107" s="61">
        <f>SaisieNote!AW84</f>
        <v>16.5</v>
      </c>
      <c r="BA107" s="75">
        <f t="shared" si="187"/>
        <v>2</v>
      </c>
      <c r="BB107" s="61">
        <f>SaisieNote!AY84</f>
        <v>10</v>
      </c>
      <c r="BC107" s="75">
        <f t="shared" si="188"/>
        <v>2</v>
      </c>
      <c r="BD107" s="38">
        <f t="shared" si="189"/>
        <v>13.166666666666666</v>
      </c>
      <c r="BE107" s="76">
        <f t="shared" si="190"/>
        <v>6</v>
      </c>
      <c r="BF107" s="54">
        <f t="shared" si="191"/>
        <v>11.950617283950615</v>
      </c>
      <c r="BG107" s="55">
        <f t="shared" si="192"/>
        <v>30</v>
      </c>
      <c r="BH107" s="56">
        <f t="shared" si="193"/>
        <v>11.537037037037035</v>
      </c>
      <c r="BI107" s="55">
        <f t="shared" si="194"/>
        <v>60</v>
      </c>
      <c r="BJ107" s="55">
        <f t="shared" si="195"/>
        <v>180</v>
      </c>
      <c r="BK107" s="73" t="str">
        <f t="shared" si="197"/>
        <v>Admis(e)</v>
      </c>
    </row>
    <row r="108" spans="1:63" ht="20.25" customHeight="1">
      <c r="A108" s="250">
        <v>11</v>
      </c>
      <c r="B108" s="234" t="s">
        <v>255</v>
      </c>
      <c r="C108" s="234" t="s">
        <v>256</v>
      </c>
      <c r="D108" s="234" t="s">
        <v>33</v>
      </c>
      <c r="E108" s="234" t="s">
        <v>338</v>
      </c>
      <c r="F108" s="234" t="s">
        <v>32</v>
      </c>
      <c r="G108" s="134">
        <f>SaisieNote!K85</f>
        <v>11.5</v>
      </c>
      <c r="H108" s="37">
        <f t="shared" si="159"/>
        <v>5</v>
      </c>
      <c r="I108" s="36">
        <f>SaisieNote!N85</f>
        <v>11</v>
      </c>
      <c r="J108" s="37">
        <f t="shared" si="160"/>
        <v>5</v>
      </c>
      <c r="K108" s="36">
        <f>SaisieNote!Q85</f>
        <v>9.67</v>
      </c>
      <c r="L108" s="37">
        <f t="shared" si="161"/>
        <v>0</v>
      </c>
      <c r="M108" s="53">
        <f t="shared" si="162"/>
        <v>10.723333333333334</v>
      </c>
      <c r="N108" s="39">
        <f t="shared" si="163"/>
        <v>15</v>
      </c>
      <c r="O108" s="36">
        <f>SaisieNote!S85</f>
        <v>10</v>
      </c>
      <c r="P108" s="37">
        <f t="shared" si="164"/>
        <v>3</v>
      </c>
      <c r="Q108" s="36">
        <f>SaisieNote!U85</f>
        <v>8</v>
      </c>
      <c r="R108" s="37">
        <f t="shared" si="165"/>
        <v>0</v>
      </c>
      <c r="S108" s="36">
        <f>SaisieNote!W85</f>
        <v>13.5</v>
      </c>
      <c r="T108" s="37">
        <f t="shared" si="166"/>
        <v>3</v>
      </c>
      <c r="U108" s="53">
        <f t="shared" si="167"/>
        <v>10.5</v>
      </c>
      <c r="V108" s="39">
        <f t="shared" si="168"/>
        <v>9</v>
      </c>
      <c r="W108" s="36">
        <f>SaisieNote!Y85</f>
        <v>4.5</v>
      </c>
      <c r="X108" s="37">
        <f t="shared" si="169"/>
        <v>0</v>
      </c>
      <c r="Y108" s="36">
        <f>SaisieNote!AA85</f>
        <v>10</v>
      </c>
      <c r="Z108" s="37">
        <f t="shared" si="170"/>
        <v>2</v>
      </c>
      <c r="AA108" s="36">
        <f>SaisieNote!AC85</f>
        <v>10</v>
      </c>
      <c r="AB108" s="37">
        <f t="shared" si="171"/>
        <v>2</v>
      </c>
      <c r="AC108" s="53">
        <f t="shared" si="172"/>
        <v>8.1666666666666661</v>
      </c>
      <c r="AD108" s="39">
        <f t="shared" si="173"/>
        <v>4</v>
      </c>
      <c r="AE108" s="138">
        <f t="shared" si="174"/>
        <v>10.08074074074074</v>
      </c>
      <c r="AF108" s="40">
        <f t="shared" si="175"/>
        <v>30</v>
      </c>
      <c r="AG108" s="73" t="str">
        <f t="shared" si="196"/>
        <v>Admis(e)</v>
      </c>
      <c r="AH108" s="52">
        <f>SaisieNote!AG85</f>
        <v>11.83</v>
      </c>
      <c r="AI108" s="263">
        <f t="shared" si="176"/>
        <v>5</v>
      </c>
      <c r="AJ108" s="52">
        <f>SaisieNote!AJ85</f>
        <v>10.67</v>
      </c>
      <c r="AK108" s="263">
        <f t="shared" si="177"/>
        <v>5</v>
      </c>
      <c r="AL108" s="52">
        <f>SaisieNote!AM85</f>
        <v>10</v>
      </c>
      <c r="AM108" s="75">
        <f t="shared" si="178"/>
        <v>5</v>
      </c>
      <c r="AN108" s="38">
        <f t="shared" si="179"/>
        <v>10.833333333333334</v>
      </c>
      <c r="AO108" s="76">
        <f t="shared" si="180"/>
        <v>15</v>
      </c>
      <c r="AP108" s="167">
        <f>SaisieNote!AO85</f>
        <v>10</v>
      </c>
      <c r="AQ108" s="262">
        <f t="shared" si="181"/>
        <v>3</v>
      </c>
      <c r="AR108" s="167">
        <f>SaisieNote!AQ85</f>
        <v>12.5</v>
      </c>
      <c r="AS108" s="262">
        <f t="shared" si="182"/>
        <v>3</v>
      </c>
      <c r="AT108" s="167">
        <f>SaisieNote!AS85</f>
        <v>5.5</v>
      </c>
      <c r="AU108" s="75">
        <f t="shared" si="183"/>
        <v>0</v>
      </c>
      <c r="AV108" s="38">
        <f t="shared" si="184"/>
        <v>9.3333333333333339</v>
      </c>
      <c r="AW108" s="76">
        <f t="shared" si="185"/>
        <v>6</v>
      </c>
      <c r="AX108" s="61">
        <f>SaisieNote!AU85</f>
        <v>12</v>
      </c>
      <c r="AY108" s="75">
        <f t="shared" si="186"/>
        <v>2</v>
      </c>
      <c r="AZ108" s="61">
        <f>SaisieNote!AW85</f>
        <v>10</v>
      </c>
      <c r="BA108" s="75">
        <f t="shared" si="187"/>
        <v>2</v>
      </c>
      <c r="BB108" s="61">
        <f>SaisieNote!AY85</f>
        <v>14.5</v>
      </c>
      <c r="BC108" s="75">
        <f t="shared" si="188"/>
        <v>2</v>
      </c>
      <c r="BD108" s="38">
        <f t="shared" si="189"/>
        <v>12.166666666666666</v>
      </c>
      <c r="BE108" s="76">
        <f t="shared" si="190"/>
        <v>6</v>
      </c>
      <c r="BF108" s="54">
        <f t="shared" si="191"/>
        <v>10.62962962962963</v>
      </c>
      <c r="BG108" s="55">
        <f t="shared" si="192"/>
        <v>30</v>
      </c>
      <c r="BH108" s="56">
        <f t="shared" si="193"/>
        <v>10.355185185185185</v>
      </c>
      <c r="BI108" s="55">
        <f t="shared" si="194"/>
        <v>60</v>
      </c>
      <c r="BJ108" s="55">
        <f t="shared" si="195"/>
        <v>180</v>
      </c>
      <c r="BK108" s="73" t="str">
        <f t="shared" si="197"/>
        <v>Admis(e)</v>
      </c>
    </row>
    <row r="109" spans="1:63" ht="20.25" customHeight="1">
      <c r="A109" s="250">
        <v>12</v>
      </c>
      <c r="B109" s="234" t="s">
        <v>339</v>
      </c>
      <c r="C109" s="234" t="s">
        <v>341</v>
      </c>
      <c r="D109" s="234" t="s">
        <v>28</v>
      </c>
      <c r="E109" s="234" t="s">
        <v>340</v>
      </c>
      <c r="F109" s="234" t="s">
        <v>23</v>
      </c>
      <c r="G109" s="134">
        <f>SaisieNote!K86</f>
        <v>10.17</v>
      </c>
      <c r="H109" s="37">
        <f t="shared" si="159"/>
        <v>5</v>
      </c>
      <c r="I109" s="36">
        <f>SaisieNote!N86</f>
        <v>14.666666666666666</v>
      </c>
      <c r="J109" s="37">
        <f t="shared" si="160"/>
        <v>5</v>
      </c>
      <c r="K109" s="36">
        <f>SaisieNote!Q86</f>
        <v>10.67</v>
      </c>
      <c r="L109" s="37">
        <f t="shared" si="161"/>
        <v>5</v>
      </c>
      <c r="M109" s="53">
        <f t="shared" si="162"/>
        <v>11.835555555555556</v>
      </c>
      <c r="N109" s="39">
        <f t="shared" si="163"/>
        <v>15</v>
      </c>
      <c r="O109" s="36">
        <f>SaisieNote!S86</f>
        <v>9</v>
      </c>
      <c r="P109" s="37">
        <f t="shared" si="164"/>
        <v>0</v>
      </c>
      <c r="Q109" s="36">
        <f>SaisieNote!U86</f>
        <v>13</v>
      </c>
      <c r="R109" s="37">
        <f t="shared" si="165"/>
        <v>3</v>
      </c>
      <c r="S109" s="36">
        <f>SaisieNote!W86</f>
        <v>8</v>
      </c>
      <c r="T109" s="37">
        <f t="shared" si="166"/>
        <v>0</v>
      </c>
      <c r="U109" s="53">
        <f t="shared" si="167"/>
        <v>10</v>
      </c>
      <c r="V109" s="39">
        <f t="shared" si="168"/>
        <v>9</v>
      </c>
      <c r="W109" s="36">
        <f>SaisieNote!Y86</f>
        <v>8.5</v>
      </c>
      <c r="X109" s="37">
        <f t="shared" si="169"/>
        <v>0</v>
      </c>
      <c r="Y109" s="36">
        <f>SaisieNote!AA86</f>
        <v>7</v>
      </c>
      <c r="Z109" s="37">
        <f t="shared" si="170"/>
        <v>0</v>
      </c>
      <c r="AA109" s="36">
        <f>SaisieNote!AC86</f>
        <v>5</v>
      </c>
      <c r="AB109" s="37">
        <f t="shared" si="171"/>
        <v>0</v>
      </c>
      <c r="AC109" s="53">
        <f t="shared" si="172"/>
        <v>6.833333333333333</v>
      </c>
      <c r="AD109" s="39">
        <f t="shared" si="173"/>
        <v>0</v>
      </c>
      <c r="AE109" s="138">
        <f t="shared" si="174"/>
        <v>10.112098765432098</v>
      </c>
      <c r="AF109" s="40">
        <f t="shared" si="175"/>
        <v>30</v>
      </c>
      <c r="AG109" s="73" t="str">
        <f t="shared" si="196"/>
        <v>Admis(e)</v>
      </c>
      <c r="AH109" s="52">
        <f>SaisieNote!AG86</f>
        <v>12.833333333333334</v>
      </c>
      <c r="AI109" s="263">
        <f t="shared" si="176"/>
        <v>5</v>
      </c>
      <c r="AJ109" s="52">
        <f>SaisieNote!AJ86</f>
        <v>11.333333333333334</v>
      </c>
      <c r="AK109" s="263">
        <f t="shared" si="177"/>
        <v>5</v>
      </c>
      <c r="AL109" s="52">
        <f>SaisieNote!AM86</f>
        <v>10.83</v>
      </c>
      <c r="AM109" s="75">
        <f t="shared" si="178"/>
        <v>5</v>
      </c>
      <c r="AN109" s="38">
        <f t="shared" si="179"/>
        <v>11.665555555555557</v>
      </c>
      <c r="AO109" s="76">
        <f t="shared" si="180"/>
        <v>15</v>
      </c>
      <c r="AP109" s="167">
        <f>SaisieNote!AO86</f>
        <v>10</v>
      </c>
      <c r="AQ109" s="262">
        <f t="shared" si="181"/>
        <v>3</v>
      </c>
      <c r="AR109" s="167">
        <f>SaisieNote!AQ86</f>
        <v>8.5</v>
      </c>
      <c r="AS109" s="262">
        <f t="shared" si="182"/>
        <v>0</v>
      </c>
      <c r="AT109" s="167">
        <f>SaisieNote!AS86</f>
        <v>11.5</v>
      </c>
      <c r="AU109" s="75">
        <f t="shared" si="183"/>
        <v>3</v>
      </c>
      <c r="AV109" s="38">
        <f t="shared" si="184"/>
        <v>10</v>
      </c>
      <c r="AW109" s="76">
        <f t="shared" si="185"/>
        <v>9</v>
      </c>
      <c r="AX109" s="61">
        <f>SaisieNote!AU86</f>
        <v>12</v>
      </c>
      <c r="AY109" s="75">
        <f t="shared" si="186"/>
        <v>2</v>
      </c>
      <c r="AZ109" s="61">
        <f>SaisieNote!AW86</f>
        <v>10.5</v>
      </c>
      <c r="BA109" s="75">
        <f t="shared" si="187"/>
        <v>2</v>
      </c>
      <c r="BB109" s="61">
        <f>SaisieNote!AY86</f>
        <v>10</v>
      </c>
      <c r="BC109" s="75">
        <f t="shared" si="188"/>
        <v>2</v>
      </c>
      <c r="BD109" s="38">
        <f t="shared" si="189"/>
        <v>10.833333333333334</v>
      </c>
      <c r="BE109" s="76">
        <f t="shared" si="190"/>
        <v>6</v>
      </c>
      <c r="BF109" s="54">
        <f t="shared" si="191"/>
        <v>10.925432098765432</v>
      </c>
      <c r="BG109" s="55">
        <f t="shared" si="192"/>
        <v>30</v>
      </c>
      <c r="BH109" s="56">
        <f t="shared" si="193"/>
        <v>10.518765432098764</v>
      </c>
      <c r="BI109" s="55">
        <f t="shared" si="194"/>
        <v>60</v>
      </c>
      <c r="BJ109" s="55">
        <f t="shared" si="195"/>
        <v>180</v>
      </c>
      <c r="BK109" s="73" t="str">
        <f t="shared" si="197"/>
        <v>Admis(e)</v>
      </c>
    </row>
    <row r="110" spans="1:63" ht="20.25" customHeight="1">
      <c r="A110" s="250">
        <v>13</v>
      </c>
      <c r="B110" s="234" t="s">
        <v>741</v>
      </c>
      <c r="C110" s="234" t="s">
        <v>742</v>
      </c>
      <c r="D110" s="234" t="s">
        <v>330</v>
      </c>
      <c r="E110" s="234" t="s">
        <v>743</v>
      </c>
      <c r="F110" s="234" t="s">
        <v>5</v>
      </c>
      <c r="G110" s="134">
        <f>SaisieNote!K87</f>
        <v>11.166666666666666</v>
      </c>
      <c r="H110" s="37">
        <f t="shared" si="159"/>
        <v>5</v>
      </c>
      <c r="I110" s="36">
        <f>SaisieNote!N87</f>
        <v>10.166666666666666</v>
      </c>
      <c r="J110" s="37">
        <f t="shared" si="160"/>
        <v>5</v>
      </c>
      <c r="K110" s="36">
        <f>SaisieNote!Q87</f>
        <v>10.333333333333334</v>
      </c>
      <c r="L110" s="37">
        <f t="shared" si="161"/>
        <v>5</v>
      </c>
      <c r="M110" s="53">
        <f t="shared" si="162"/>
        <v>10.555555555555555</v>
      </c>
      <c r="N110" s="39">
        <f t="shared" si="163"/>
        <v>15</v>
      </c>
      <c r="O110" s="36">
        <f>SaisieNote!S87</f>
        <v>8.5</v>
      </c>
      <c r="P110" s="37">
        <f t="shared" si="164"/>
        <v>0</v>
      </c>
      <c r="Q110" s="36">
        <f>SaisieNote!U87</f>
        <v>7</v>
      </c>
      <c r="R110" s="37">
        <f t="shared" si="165"/>
        <v>0</v>
      </c>
      <c r="S110" s="36">
        <f>SaisieNote!W87</f>
        <v>10</v>
      </c>
      <c r="T110" s="37">
        <f t="shared" si="166"/>
        <v>3</v>
      </c>
      <c r="U110" s="53">
        <f t="shared" si="167"/>
        <v>8.5</v>
      </c>
      <c r="V110" s="39">
        <f t="shared" si="168"/>
        <v>3</v>
      </c>
      <c r="W110" s="36">
        <f>SaisieNote!Y87</f>
        <v>5.5</v>
      </c>
      <c r="X110" s="37">
        <f t="shared" si="169"/>
        <v>0</v>
      </c>
      <c r="Y110" s="36">
        <f>SaisieNote!AA87</f>
        <v>12.5</v>
      </c>
      <c r="Z110" s="37">
        <f t="shared" si="170"/>
        <v>2</v>
      </c>
      <c r="AA110" s="36">
        <f>SaisieNote!AC87</f>
        <v>5.5</v>
      </c>
      <c r="AB110" s="37">
        <f t="shared" si="171"/>
        <v>0</v>
      </c>
      <c r="AC110" s="53">
        <f t="shared" si="172"/>
        <v>7.833333333333333</v>
      </c>
      <c r="AD110" s="39">
        <f t="shared" si="173"/>
        <v>2</v>
      </c>
      <c r="AE110" s="138">
        <f t="shared" si="174"/>
        <v>9.2654320987654319</v>
      </c>
      <c r="AF110" s="40">
        <f t="shared" si="175"/>
        <v>20</v>
      </c>
      <c r="AG110" s="73" t="str">
        <f t="shared" si="196"/>
        <v>Rattrapage</v>
      </c>
      <c r="AH110" s="52">
        <f>SaisieNote!AG87</f>
        <v>11.5</v>
      </c>
      <c r="AI110" s="263">
        <f t="shared" si="176"/>
        <v>5</v>
      </c>
      <c r="AJ110" s="52">
        <f>SaisieNote!AJ87</f>
        <v>14.333333333333334</v>
      </c>
      <c r="AK110" s="263">
        <f t="shared" si="177"/>
        <v>5</v>
      </c>
      <c r="AL110" s="52">
        <f>SaisieNote!AM87</f>
        <v>8.8333333333333339</v>
      </c>
      <c r="AM110" s="75">
        <f t="shared" si="178"/>
        <v>0</v>
      </c>
      <c r="AN110" s="38">
        <f t="shared" si="179"/>
        <v>11.555555555555557</v>
      </c>
      <c r="AO110" s="76">
        <f t="shared" si="180"/>
        <v>15</v>
      </c>
      <c r="AP110" s="167">
        <f>SaisieNote!AO87</f>
        <v>10</v>
      </c>
      <c r="AQ110" s="262">
        <f t="shared" si="181"/>
        <v>3</v>
      </c>
      <c r="AR110" s="167">
        <f>SaisieNote!AQ87</f>
        <v>7.5</v>
      </c>
      <c r="AS110" s="262">
        <f t="shared" si="182"/>
        <v>0</v>
      </c>
      <c r="AT110" s="167">
        <f>SaisieNote!AS87</f>
        <v>12.5</v>
      </c>
      <c r="AU110" s="75">
        <f t="shared" si="183"/>
        <v>3</v>
      </c>
      <c r="AV110" s="38">
        <f t="shared" si="184"/>
        <v>10</v>
      </c>
      <c r="AW110" s="76">
        <f t="shared" si="185"/>
        <v>9</v>
      </c>
      <c r="AX110" s="61">
        <f>SaisieNote!AU87</f>
        <v>12.5</v>
      </c>
      <c r="AY110" s="75">
        <f t="shared" si="186"/>
        <v>2</v>
      </c>
      <c r="AZ110" s="61">
        <f>SaisieNote!AW87</f>
        <v>9</v>
      </c>
      <c r="BA110" s="75">
        <f t="shared" si="187"/>
        <v>0</v>
      </c>
      <c r="BB110" s="61">
        <f>SaisieNote!AY87</f>
        <v>8.5</v>
      </c>
      <c r="BC110" s="75">
        <f t="shared" si="188"/>
        <v>0</v>
      </c>
      <c r="BD110" s="38">
        <f t="shared" si="189"/>
        <v>10</v>
      </c>
      <c r="BE110" s="76">
        <f t="shared" si="190"/>
        <v>6</v>
      </c>
      <c r="BF110" s="54">
        <f t="shared" si="191"/>
        <v>10.691358024691359</v>
      </c>
      <c r="BG110" s="55">
        <f t="shared" si="192"/>
        <v>30</v>
      </c>
      <c r="BH110" s="56">
        <f t="shared" si="193"/>
        <v>9.9783950617283956</v>
      </c>
      <c r="BI110" s="55">
        <f t="shared" si="194"/>
        <v>50</v>
      </c>
      <c r="BJ110" s="55">
        <f t="shared" si="195"/>
        <v>50</v>
      </c>
      <c r="BK110" s="73" t="str">
        <f t="shared" si="197"/>
        <v>Rattrapage</v>
      </c>
    </row>
    <row r="111" spans="1:63" ht="20.25" customHeight="1">
      <c r="A111" s="265">
        <v>14</v>
      </c>
      <c r="B111" s="266" t="s">
        <v>744</v>
      </c>
      <c r="C111" s="266" t="s">
        <v>745</v>
      </c>
      <c r="D111" s="266" t="s">
        <v>746</v>
      </c>
      <c r="E111" s="266" t="s">
        <v>747</v>
      </c>
      <c r="F111" s="266" t="s">
        <v>5</v>
      </c>
      <c r="G111" s="278">
        <f>SaisieNote!K88</f>
        <v>10.166666666666666</v>
      </c>
      <c r="H111" s="268">
        <f t="shared" si="159"/>
        <v>5</v>
      </c>
      <c r="I111" s="267">
        <f>SaisieNote!N88</f>
        <v>9.1666666666666661</v>
      </c>
      <c r="J111" s="268">
        <f t="shared" si="160"/>
        <v>0</v>
      </c>
      <c r="K111" s="267">
        <f>SaisieNote!Q88</f>
        <v>9.1666666666666661</v>
      </c>
      <c r="L111" s="268">
        <f t="shared" si="161"/>
        <v>0</v>
      </c>
      <c r="M111" s="269">
        <f t="shared" si="162"/>
        <v>9.5</v>
      </c>
      <c r="N111" s="268">
        <f t="shared" si="163"/>
        <v>5</v>
      </c>
      <c r="O111" s="267">
        <f>SaisieNote!S88</f>
        <v>7.5</v>
      </c>
      <c r="P111" s="268">
        <f t="shared" si="164"/>
        <v>0</v>
      </c>
      <c r="Q111" s="267">
        <f>SaisieNote!U88</f>
        <v>10</v>
      </c>
      <c r="R111" s="268">
        <f t="shared" si="165"/>
        <v>3</v>
      </c>
      <c r="S111" s="267">
        <f>SaisieNote!W88</f>
        <v>4</v>
      </c>
      <c r="T111" s="268">
        <f t="shared" si="166"/>
        <v>0</v>
      </c>
      <c r="U111" s="269">
        <f t="shared" si="167"/>
        <v>7.166666666666667</v>
      </c>
      <c r="V111" s="268">
        <f t="shared" si="168"/>
        <v>3</v>
      </c>
      <c r="W111" s="267">
        <f>SaisieNote!Y88</f>
        <v>1</v>
      </c>
      <c r="X111" s="268">
        <f t="shared" si="169"/>
        <v>0</v>
      </c>
      <c r="Y111" s="267">
        <f>SaisieNote!AA88</f>
        <v>13.5</v>
      </c>
      <c r="Z111" s="268">
        <f t="shared" si="170"/>
        <v>2</v>
      </c>
      <c r="AA111" s="267">
        <f>SaisieNote!AC88</f>
        <v>8.5</v>
      </c>
      <c r="AB111" s="268">
        <f t="shared" si="171"/>
        <v>0</v>
      </c>
      <c r="AC111" s="269">
        <f t="shared" si="172"/>
        <v>7.666666666666667</v>
      </c>
      <c r="AD111" s="268">
        <f t="shared" si="173"/>
        <v>2</v>
      </c>
      <c r="AE111" s="269">
        <f t="shared" si="174"/>
        <v>8.3148148148148149</v>
      </c>
      <c r="AF111" s="270">
        <f t="shared" si="175"/>
        <v>10</v>
      </c>
      <c r="AG111" s="271" t="str">
        <f t="shared" si="196"/>
        <v>Rattrapage</v>
      </c>
      <c r="AH111" s="269">
        <f>SaisieNote!AG88</f>
        <v>10.166666666666666</v>
      </c>
      <c r="AI111" s="272">
        <f t="shared" si="176"/>
        <v>5</v>
      </c>
      <c r="AJ111" s="269">
        <f>SaisieNote!AJ88</f>
        <v>6.166666666666667</v>
      </c>
      <c r="AK111" s="272">
        <f t="shared" si="177"/>
        <v>0</v>
      </c>
      <c r="AL111" s="269">
        <f>SaisieNote!AM88</f>
        <v>7.5</v>
      </c>
      <c r="AM111" s="273">
        <f t="shared" si="178"/>
        <v>0</v>
      </c>
      <c r="AN111" s="267">
        <f t="shared" si="179"/>
        <v>7.9444444444444438</v>
      </c>
      <c r="AO111" s="274">
        <f t="shared" si="180"/>
        <v>5</v>
      </c>
      <c r="AP111" s="269">
        <f>SaisieNote!AO88</f>
        <v>4</v>
      </c>
      <c r="AQ111" s="272">
        <f t="shared" si="181"/>
        <v>0</v>
      </c>
      <c r="AR111" s="269">
        <f>SaisieNote!AQ88</f>
        <v>7</v>
      </c>
      <c r="AS111" s="272">
        <f t="shared" si="182"/>
        <v>0</v>
      </c>
      <c r="AT111" s="269">
        <f>SaisieNote!AS88</f>
        <v>13</v>
      </c>
      <c r="AU111" s="273">
        <f t="shared" si="183"/>
        <v>3</v>
      </c>
      <c r="AV111" s="267">
        <f t="shared" si="184"/>
        <v>8</v>
      </c>
      <c r="AW111" s="274">
        <f t="shared" si="185"/>
        <v>3</v>
      </c>
      <c r="AX111" s="275">
        <f>SaisieNote!AU88</f>
        <v>6.5</v>
      </c>
      <c r="AY111" s="273">
        <f t="shared" si="186"/>
        <v>0</v>
      </c>
      <c r="AZ111" s="275">
        <f>SaisieNote!AW88</f>
        <v>15</v>
      </c>
      <c r="BA111" s="273">
        <f t="shared" si="187"/>
        <v>2</v>
      </c>
      <c r="BB111" s="275">
        <f>SaisieNote!AY88</f>
        <v>8</v>
      </c>
      <c r="BC111" s="273">
        <f t="shared" si="188"/>
        <v>0</v>
      </c>
      <c r="BD111" s="267">
        <f t="shared" si="189"/>
        <v>9.8333333333333339</v>
      </c>
      <c r="BE111" s="274">
        <f t="shared" si="190"/>
        <v>2</v>
      </c>
      <c r="BF111" s="269">
        <f t="shared" si="191"/>
        <v>8.3827160493827151</v>
      </c>
      <c r="BG111" s="276">
        <f t="shared" si="192"/>
        <v>10</v>
      </c>
      <c r="BH111" s="277">
        <f t="shared" si="193"/>
        <v>8.3487654320987659</v>
      </c>
      <c r="BI111" s="276">
        <f t="shared" si="194"/>
        <v>20</v>
      </c>
      <c r="BJ111" s="276">
        <f t="shared" si="195"/>
        <v>20</v>
      </c>
      <c r="BK111" s="271" t="str">
        <f t="shared" si="197"/>
        <v>Rattrapage</v>
      </c>
    </row>
    <row r="112" spans="1:63" ht="20.25" customHeight="1">
      <c r="A112" s="250">
        <v>15</v>
      </c>
      <c r="B112" s="234" t="s">
        <v>748</v>
      </c>
      <c r="C112" s="234" t="s">
        <v>749</v>
      </c>
      <c r="D112" s="234" t="s">
        <v>750</v>
      </c>
      <c r="E112" s="234" t="s">
        <v>751</v>
      </c>
      <c r="F112" s="234" t="s">
        <v>38</v>
      </c>
      <c r="G112" s="134">
        <f>SaisieNote!K89</f>
        <v>11.5</v>
      </c>
      <c r="H112" s="37">
        <f t="shared" si="159"/>
        <v>5</v>
      </c>
      <c r="I112" s="36">
        <f>SaisieNote!N89</f>
        <v>9</v>
      </c>
      <c r="J112" s="37">
        <f t="shared" si="160"/>
        <v>0</v>
      </c>
      <c r="K112" s="36">
        <f>SaisieNote!Q89</f>
        <v>5.666666666666667</v>
      </c>
      <c r="L112" s="37">
        <f t="shared" si="161"/>
        <v>0</v>
      </c>
      <c r="M112" s="53">
        <f t="shared" si="162"/>
        <v>8.7222222222222232</v>
      </c>
      <c r="N112" s="39">
        <f t="shared" si="163"/>
        <v>5</v>
      </c>
      <c r="O112" s="36" t="str">
        <f>SaisieNote!S89</f>
        <v>\</v>
      </c>
      <c r="P112" s="37">
        <f t="shared" si="164"/>
        <v>3</v>
      </c>
      <c r="Q112" s="36">
        <f>SaisieNote!U89</f>
        <v>9</v>
      </c>
      <c r="R112" s="37">
        <f t="shared" si="165"/>
        <v>0</v>
      </c>
      <c r="S112" s="36">
        <f>SaisieNote!W89</f>
        <v>7</v>
      </c>
      <c r="T112" s="37">
        <f t="shared" si="166"/>
        <v>0</v>
      </c>
      <c r="U112" s="53" t="e">
        <f t="shared" si="167"/>
        <v>#VALUE!</v>
      </c>
      <c r="V112" s="39" t="e">
        <f t="shared" si="168"/>
        <v>#VALUE!</v>
      </c>
      <c r="W112" s="36">
        <f>SaisieNote!Y89</f>
        <v>1</v>
      </c>
      <c r="X112" s="37">
        <f t="shared" si="169"/>
        <v>0</v>
      </c>
      <c r="Y112" s="36">
        <f>SaisieNote!AA89</f>
        <v>7.5</v>
      </c>
      <c r="Z112" s="37">
        <f t="shared" si="170"/>
        <v>0</v>
      </c>
      <c r="AA112" s="36">
        <f>SaisieNote!AC89</f>
        <v>10</v>
      </c>
      <c r="AB112" s="37">
        <f t="shared" si="171"/>
        <v>2</v>
      </c>
      <c r="AC112" s="53">
        <f t="shared" si="172"/>
        <v>6.166666666666667</v>
      </c>
      <c r="AD112" s="39">
        <f t="shared" si="173"/>
        <v>2</v>
      </c>
      <c r="AE112" s="138" t="e">
        <f t="shared" si="174"/>
        <v>#VALUE!</v>
      </c>
      <c r="AF112" s="40" t="e">
        <f t="shared" si="175"/>
        <v>#VALUE!</v>
      </c>
      <c r="AG112" s="259" t="s">
        <v>1305</v>
      </c>
      <c r="AH112" s="52">
        <f>SaisieNote!AG89</f>
        <v>9.3333333333333339</v>
      </c>
      <c r="AI112" s="263">
        <f t="shared" si="176"/>
        <v>0</v>
      </c>
      <c r="AJ112" s="52">
        <f>SaisieNote!AJ89</f>
        <v>11.666666666666666</v>
      </c>
      <c r="AK112" s="263">
        <f t="shared" si="177"/>
        <v>5</v>
      </c>
      <c r="AL112" s="52">
        <f>SaisieNote!AM89</f>
        <v>7</v>
      </c>
      <c r="AM112" s="75">
        <f t="shared" si="178"/>
        <v>0</v>
      </c>
      <c r="AN112" s="38">
        <f t="shared" si="179"/>
        <v>9.3333333333333339</v>
      </c>
      <c r="AO112" s="76">
        <f t="shared" si="180"/>
        <v>5</v>
      </c>
      <c r="AP112" s="167">
        <f>SaisieNote!AO89</f>
        <v>6.5</v>
      </c>
      <c r="AQ112" s="262">
        <f t="shared" si="181"/>
        <v>0</v>
      </c>
      <c r="AR112" s="167">
        <f>SaisieNote!AQ89</f>
        <v>7.5</v>
      </c>
      <c r="AS112" s="262">
        <f t="shared" si="182"/>
        <v>0</v>
      </c>
      <c r="AT112" s="167">
        <f>SaisieNote!AS89</f>
        <v>6.5</v>
      </c>
      <c r="AU112" s="75">
        <f t="shared" si="183"/>
        <v>0</v>
      </c>
      <c r="AV112" s="38">
        <f t="shared" si="184"/>
        <v>6.833333333333333</v>
      </c>
      <c r="AW112" s="76">
        <f t="shared" si="185"/>
        <v>0</v>
      </c>
      <c r="AX112" s="61">
        <f>SaisieNote!AU89</f>
        <v>10.5</v>
      </c>
      <c r="AY112" s="75">
        <f t="shared" si="186"/>
        <v>2</v>
      </c>
      <c r="AZ112" s="61">
        <f>SaisieNote!AW89</f>
        <v>7</v>
      </c>
      <c r="BA112" s="75">
        <f t="shared" si="187"/>
        <v>0</v>
      </c>
      <c r="BB112" s="61">
        <f>SaisieNote!AY89</f>
        <v>8.5</v>
      </c>
      <c r="BC112" s="75">
        <f t="shared" si="188"/>
        <v>0</v>
      </c>
      <c r="BD112" s="38">
        <f t="shared" si="189"/>
        <v>8.6666666666666661</v>
      </c>
      <c r="BE112" s="76">
        <f t="shared" si="190"/>
        <v>2</v>
      </c>
      <c r="BF112" s="54">
        <f t="shared" si="191"/>
        <v>8.3518518518518512</v>
      </c>
      <c r="BG112" s="55">
        <f t="shared" si="192"/>
        <v>7</v>
      </c>
      <c r="BH112" s="56" t="e">
        <f t="shared" si="193"/>
        <v>#VALUE!</v>
      </c>
      <c r="BI112" s="55" t="e">
        <f t="shared" si="194"/>
        <v>#VALUE!</v>
      </c>
      <c r="BJ112" s="55" t="e">
        <f t="shared" si="195"/>
        <v>#VALUE!</v>
      </c>
      <c r="BK112" s="73" t="s">
        <v>1305</v>
      </c>
    </row>
    <row r="113" spans="1:65" ht="20.25" customHeight="1">
      <c r="A113" s="250">
        <v>16</v>
      </c>
      <c r="B113" s="234" t="s">
        <v>752</v>
      </c>
      <c r="C113" s="234" t="s">
        <v>753</v>
      </c>
      <c r="D113" s="234" t="s">
        <v>754</v>
      </c>
      <c r="E113" s="234" t="s">
        <v>755</v>
      </c>
      <c r="F113" s="234" t="s">
        <v>23</v>
      </c>
      <c r="G113" s="134">
        <f>SaisieNote!K90</f>
        <v>6</v>
      </c>
      <c r="H113" s="37">
        <f t="shared" si="159"/>
        <v>0</v>
      </c>
      <c r="I113" s="36">
        <f>SaisieNote!N90</f>
        <v>12.5</v>
      </c>
      <c r="J113" s="37">
        <f t="shared" si="160"/>
        <v>5</v>
      </c>
      <c r="K113" s="36">
        <f>SaisieNote!Q90</f>
        <v>4.166666666666667</v>
      </c>
      <c r="L113" s="37">
        <f t="shared" si="161"/>
        <v>0</v>
      </c>
      <c r="M113" s="53">
        <f t="shared" si="162"/>
        <v>7.5555555555555562</v>
      </c>
      <c r="N113" s="39">
        <f t="shared" si="163"/>
        <v>5</v>
      </c>
      <c r="O113" s="36">
        <f>SaisieNote!S90</f>
        <v>6</v>
      </c>
      <c r="P113" s="37">
        <f t="shared" si="164"/>
        <v>0</v>
      </c>
      <c r="Q113" s="36">
        <f>SaisieNote!U90</f>
        <v>6.5</v>
      </c>
      <c r="R113" s="37">
        <f t="shared" si="165"/>
        <v>0</v>
      </c>
      <c r="S113" s="36">
        <f>SaisieNote!W90</f>
        <v>10</v>
      </c>
      <c r="T113" s="37">
        <f t="shared" si="166"/>
        <v>3</v>
      </c>
      <c r="U113" s="53">
        <f t="shared" si="167"/>
        <v>7.5</v>
      </c>
      <c r="V113" s="39">
        <f t="shared" si="168"/>
        <v>3</v>
      </c>
      <c r="W113" s="36">
        <f>SaisieNote!Y90</f>
        <v>11</v>
      </c>
      <c r="X113" s="37">
        <f t="shared" si="169"/>
        <v>2</v>
      </c>
      <c r="Y113" s="36">
        <f>SaisieNote!AA90</f>
        <v>4</v>
      </c>
      <c r="Z113" s="37">
        <f t="shared" si="170"/>
        <v>0</v>
      </c>
      <c r="AA113" s="36">
        <f>SaisieNote!AC90</f>
        <v>6</v>
      </c>
      <c r="AB113" s="37">
        <f t="shared" si="171"/>
        <v>0</v>
      </c>
      <c r="AC113" s="53">
        <f t="shared" si="172"/>
        <v>7</v>
      </c>
      <c r="AD113" s="39">
        <f t="shared" si="173"/>
        <v>2</v>
      </c>
      <c r="AE113" s="138">
        <f t="shared" si="174"/>
        <v>7.4135802469135808</v>
      </c>
      <c r="AF113" s="40">
        <f t="shared" si="175"/>
        <v>10</v>
      </c>
      <c r="AG113" s="73" t="str">
        <f t="shared" si="196"/>
        <v>Rattrapage</v>
      </c>
      <c r="AH113" s="52">
        <f>SaisieNote!AG90</f>
        <v>11</v>
      </c>
      <c r="AI113" s="263">
        <f t="shared" si="176"/>
        <v>5</v>
      </c>
      <c r="AJ113" s="52">
        <f>SaisieNote!AJ90</f>
        <v>12.5</v>
      </c>
      <c r="AK113" s="263">
        <f t="shared" si="177"/>
        <v>5</v>
      </c>
      <c r="AL113" s="52">
        <f>SaisieNote!AM90</f>
        <v>9.3333333333333339</v>
      </c>
      <c r="AM113" s="75">
        <f t="shared" si="178"/>
        <v>0</v>
      </c>
      <c r="AN113" s="38">
        <f t="shared" si="179"/>
        <v>10.944444444444445</v>
      </c>
      <c r="AO113" s="76">
        <f t="shared" si="180"/>
        <v>15</v>
      </c>
      <c r="AP113" s="167">
        <f>SaisieNote!AO90</f>
        <v>10</v>
      </c>
      <c r="AQ113" s="262">
        <f t="shared" si="181"/>
        <v>3</v>
      </c>
      <c r="AR113" s="167">
        <f>SaisieNote!AQ90</f>
        <v>10</v>
      </c>
      <c r="AS113" s="262">
        <f t="shared" si="182"/>
        <v>3</v>
      </c>
      <c r="AT113" s="167">
        <f>SaisieNote!AS90</f>
        <v>7.5</v>
      </c>
      <c r="AU113" s="75">
        <f t="shared" si="183"/>
        <v>0</v>
      </c>
      <c r="AV113" s="38">
        <f t="shared" si="184"/>
        <v>9.1666666666666661</v>
      </c>
      <c r="AW113" s="76">
        <f t="shared" si="185"/>
        <v>6</v>
      </c>
      <c r="AX113" s="61">
        <f>SaisieNote!AU90</f>
        <v>13</v>
      </c>
      <c r="AY113" s="75">
        <f t="shared" si="186"/>
        <v>2</v>
      </c>
      <c r="AZ113" s="61">
        <f>SaisieNote!AW90</f>
        <v>11</v>
      </c>
      <c r="BA113" s="75">
        <f t="shared" si="187"/>
        <v>2</v>
      </c>
      <c r="BB113" s="61" t="str">
        <f>SaisieNote!AY90</f>
        <v>ABS</v>
      </c>
      <c r="BC113" s="75">
        <f t="shared" si="188"/>
        <v>2</v>
      </c>
      <c r="BD113" s="38" t="e">
        <f t="shared" si="189"/>
        <v>#VALUE!</v>
      </c>
      <c r="BE113" s="76" t="e">
        <f t="shared" si="190"/>
        <v>#VALUE!</v>
      </c>
      <c r="BF113" s="54" t="e">
        <f t="shared" si="191"/>
        <v>#VALUE!</v>
      </c>
      <c r="BG113" s="55" t="e">
        <f t="shared" si="192"/>
        <v>#VALUE!</v>
      </c>
      <c r="BH113" s="56" t="e">
        <f t="shared" si="193"/>
        <v>#VALUE!</v>
      </c>
      <c r="BI113" s="55" t="e">
        <f t="shared" si="194"/>
        <v>#VALUE!</v>
      </c>
      <c r="BJ113" s="55" t="e">
        <f t="shared" si="195"/>
        <v>#VALUE!</v>
      </c>
      <c r="BK113" s="73" t="s">
        <v>1305</v>
      </c>
    </row>
    <row r="114" spans="1:65" ht="20.25" customHeight="1">
      <c r="A114" s="250">
        <v>17</v>
      </c>
      <c r="B114" s="234" t="s">
        <v>756</v>
      </c>
      <c r="C114" s="234" t="s">
        <v>757</v>
      </c>
      <c r="D114" s="234" t="s">
        <v>36</v>
      </c>
      <c r="E114" s="234" t="s">
        <v>758</v>
      </c>
      <c r="F114" s="234" t="s">
        <v>8</v>
      </c>
      <c r="G114" s="134">
        <f>SaisieNote!K91</f>
        <v>8.3333333333333339</v>
      </c>
      <c r="H114" s="37">
        <f t="shared" si="159"/>
        <v>0</v>
      </c>
      <c r="I114" s="36">
        <f>SaisieNote!N91</f>
        <v>5.166666666666667</v>
      </c>
      <c r="J114" s="37">
        <f t="shared" si="160"/>
        <v>0</v>
      </c>
      <c r="K114" s="36">
        <f>SaisieNote!Q91</f>
        <v>6.333333333333333</v>
      </c>
      <c r="L114" s="37">
        <f t="shared" si="161"/>
        <v>0</v>
      </c>
      <c r="M114" s="53">
        <f t="shared" si="162"/>
        <v>6.6111111111111107</v>
      </c>
      <c r="N114" s="39">
        <f t="shared" si="163"/>
        <v>0</v>
      </c>
      <c r="O114" s="36">
        <f>SaisieNote!S91</f>
        <v>5</v>
      </c>
      <c r="P114" s="37">
        <f t="shared" si="164"/>
        <v>0</v>
      </c>
      <c r="Q114" s="36">
        <f>SaisieNote!U91</f>
        <v>5</v>
      </c>
      <c r="R114" s="37">
        <f t="shared" si="165"/>
        <v>0</v>
      </c>
      <c r="S114" s="36">
        <f>SaisieNote!W91</f>
        <v>5.5</v>
      </c>
      <c r="T114" s="37">
        <f t="shared" si="166"/>
        <v>0</v>
      </c>
      <c r="U114" s="53">
        <f t="shared" si="167"/>
        <v>5.166666666666667</v>
      </c>
      <c r="V114" s="39">
        <f t="shared" si="168"/>
        <v>0</v>
      </c>
      <c r="W114" s="36">
        <f>SaisieNote!Y91</f>
        <v>5</v>
      </c>
      <c r="X114" s="37">
        <f t="shared" si="169"/>
        <v>0</v>
      </c>
      <c r="Y114" s="36">
        <f>SaisieNote!AA91</f>
        <v>3</v>
      </c>
      <c r="Z114" s="37">
        <f t="shared" si="170"/>
        <v>0</v>
      </c>
      <c r="AA114" s="36">
        <f>SaisieNote!AC91</f>
        <v>1.5</v>
      </c>
      <c r="AB114" s="37">
        <f t="shared" si="171"/>
        <v>0</v>
      </c>
      <c r="AC114" s="53">
        <f t="shared" si="172"/>
        <v>3.1666666666666665</v>
      </c>
      <c r="AD114" s="39">
        <f t="shared" si="173"/>
        <v>0</v>
      </c>
      <c r="AE114" s="138">
        <f t="shared" si="174"/>
        <v>5.3641975308641969</v>
      </c>
      <c r="AF114" s="40">
        <f t="shared" si="175"/>
        <v>0</v>
      </c>
      <c r="AG114" s="73" t="str">
        <f t="shared" si="196"/>
        <v>Rattrapage</v>
      </c>
      <c r="AH114" s="52" t="e">
        <f>SaisieNote!AG91</f>
        <v>#VALUE!</v>
      </c>
      <c r="AI114" s="263" t="e">
        <f t="shared" si="176"/>
        <v>#VALUE!</v>
      </c>
      <c r="AJ114" s="52">
        <f>SaisieNote!AJ91</f>
        <v>6</v>
      </c>
      <c r="AK114" s="263">
        <f t="shared" si="177"/>
        <v>0</v>
      </c>
      <c r="AL114" s="52">
        <f>SaisieNote!AM91</f>
        <v>10.666666666666666</v>
      </c>
      <c r="AM114" s="75">
        <f t="shared" si="178"/>
        <v>5</v>
      </c>
      <c r="AN114" s="38" t="e">
        <f t="shared" si="179"/>
        <v>#VALUE!</v>
      </c>
      <c r="AO114" s="76" t="e">
        <f t="shared" si="180"/>
        <v>#VALUE!</v>
      </c>
      <c r="AP114" s="167" t="str">
        <f>SaisieNote!AO91</f>
        <v>\</v>
      </c>
      <c r="AQ114" s="262">
        <f t="shared" si="181"/>
        <v>3</v>
      </c>
      <c r="AR114" s="167">
        <f>SaisieNote!AQ91</f>
        <v>1</v>
      </c>
      <c r="AS114" s="262">
        <f t="shared" si="182"/>
        <v>0</v>
      </c>
      <c r="AT114" s="167" t="str">
        <f>SaisieNote!AS91</f>
        <v>ABS</v>
      </c>
      <c r="AU114" s="75">
        <f t="shared" si="183"/>
        <v>3</v>
      </c>
      <c r="AV114" s="38" t="e">
        <f t="shared" si="184"/>
        <v>#VALUE!</v>
      </c>
      <c r="AW114" s="76" t="e">
        <f t="shared" si="185"/>
        <v>#VALUE!</v>
      </c>
      <c r="AX114" s="61">
        <f>SaisieNote!AU91</f>
        <v>7</v>
      </c>
      <c r="AY114" s="75">
        <f t="shared" si="186"/>
        <v>0</v>
      </c>
      <c r="AZ114" s="61">
        <f>SaisieNote!AW91</f>
        <v>3</v>
      </c>
      <c r="BA114" s="75">
        <f t="shared" si="187"/>
        <v>0</v>
      </c>
      <c r="BB114" s="61" t="str">
        <f>SaisieNote!AY91</f>
        <v>ABS</v>
      </c>
      <c r="BC114" s="75">
        <f t="shared" si="188"/>
        <v>2</v>
      </c>
      <c r="BD114" s="38" t="e">
        <f t="shared" si="189"/>
        <v>#VALUE!</v>
      </c>
      <c r="BE114" s="76" t="e">
        <f t="shared" si="190"/>
        <v>#VALUE!</v>
      </c>
      <c r="BF114" s="54" t="e">
        <f t="shared" si="191"/>
        <v>#VALUE!</v>
      </c>
      <c r="BG114" s="55" t="e">
        <f t="shared" si="192"/>
        <v>#VALUE!</v>
      </c>
      <c r="BH114" s="56" t="e">
        <f t="shared" si="193"/>
        <v>#VALUE!</v>
      </c>
      <c r="BI114" s="55" t="e">
        <f t="shared" si="194"/>
        <v>#VALUE!</v>
      </c>
      <c r="BJ114" s="55" t="e">
        <f t="shared" si="195"/>
        <v>#VALUE!</v>
      </c>
      <c r="BK114" s="73" t="s">
        <v>1305</v>
      </c>
    </row>
    <row r="115" spans="1:65" ht="20.25" customHeight="1">
      <c r="A115" s="250">
        <v>18</v>
      </c>
      <c r="B115" s="234" t="s">
        <v>759</v>
      </c>
      <c r="C115" s="234" t="s">
        <v>760</v>
      </c>
      <c r="D115" s="234" t="s">
        <v>44</v>
      </c>
      <c r="E115" s="234" t="s">
        <v>761</v>
      </c>
      <c r="F115" s="234" t="s">
        <v>63</v>
      </c>
      <c r="G115" s="134">
        <f>SaisieNote!K92</f>
        <v>10.833333333333334</v>
      </c>
      <c r="H115" s="37">
        <f t="shared" si="159"/>
        <v>5</v>
      </c>
      <c r="I115" s="36">
        <f>SaisieNote!N92</f>
        <v>11</v>
      </c>
      <c r="J115" s="37">
        <f t="shared" si="160"/>
        <v>5</v>
      </c>
      <c r="K115" s="36">
        <f>SaisieNote!Q92</f>
        <v>10</v>
      </c>
      <c r="L115" s="37">
        <f t="shared" si="161"/>
        <v>5</v>
      </c>
      <c r="M115" s="53">
        <f t="shared" si="162"/>
        <v>10.611111111111112</v>
      </c>
      <c r="N115" s="39">
        <f t="shared" si="163"/>
        <v>15</v>
      </c>
      <c r="O115" s="36">
        <f>SaisieNote!S92</f>
        <v>5.5</v>
      </c>
      <c r="P115" s="37">
        <f t="shared" si="164"/>
        <v>0</v>
      </c>
      <c r="Q115" s="36">
        <f>SaisieNote!U92</f>
        <v>7</v>
      </c>
      <c r="R115" s="37">
        <f t="shared" si="165"/>
        <v>0</v>
      </c>
      <c r="S115" s="36">
        <f>SaisieNote!W92</f>
        <v>9</v>
      </c>
      <c r="T115" s="37">
        <f t="shared" si="166"/>
        <v>0</v>
      </c>
      <c r="U115" s="53">
        <f t="shared" si="167"/>
        <v>7.166666666666667</v>
      </c>
      <c r="V115" s="39">
        <f t="shared" si="168"/>
        <v>0</v>
      </c>
      <c r="W115" s="36">
        <f>SaisieNote!Y92</f>
        <v>4.5</v>
      </c>
      <c r="X115" s="37">
        <f t="shared" si="169"/>
        <v>0</v>
      </c>
      <c r="Y115" s="36">
        <f>SaisieNote!AA92</f>
        <v>14.5</v>
      </c>
      <c r="Z115" s="37">
        <f t="shared" si="170"/>
        <v>2</v>
      </c>
      <c r="AA115" s="36">
        <f>SaisieNote!AC92</f>
        <v>5.5</v>
      </c>
      <c r="AB115" s="37">
        <f t="shared" si="171"/>
        <v>0</v>
      </c>
      <c r="AC115" s="53">
        <f t="shared" si="172"/>
        <v>8.1666666666666661</v>
      </c>
      <c r="AD115" s="39">
        <f t="shared" si="173"/>
        <v>2</v>
      </c>
      <c r="AE115" s="138">
        <f t="shared" si="174"/>
        <v>8.9197530864197532</v>
      </c>
      <c r="AF115" s="40">
        <f t="shared" si="175"/>
        <v>17</v>
      </c>
      <c r="AG115" s="73" t="str">
        <f t="shared" si="196"/>
        <v>Rattrapage</v>
      </c>
      <c r="AH115" s="52">
        <f>SaisieNote!AG92</f>
        <v>10</v>
      </c>
      <c r="AI115" s="263">
        <f t="shared" si="176"/>
        <v>5</v>
      </c>
      <c r="AJ115" s="52">
        <f>SaisieNote!AJ92</f>
        <v>11</v>
      </c>
      <c r="AK115" s="263">
        <f t="shared" si="177"/>
        <v>5</v>
      </c>
      <c r="AL115" s="52">
        <f>SaisieNote!AM92</f>
        <v>6</v>
      </c>
      <c r="AM115" s="75">
        <f t="shared" si="178"/>
        <v>0</v>
      </c>
      <c r="AN115" s="38">
        <f t="shared" si="179"/>
        <v>9</v>
      </c>
      <c r="AO115" s="76">
        <f t="shared" si="180"/>
        <v>10</v>
      </c>
      <c r="AP115" s="167">
        <f>SaisieNote!AO92</f>
        <v>6.5</v>
      </c>
      <c r="AQ115" s="262">
        <f t="shared" si="181"/>
        <v>0</v>
      </c>
      <c r="AR115" s="167">
        <f>SaisieNote!AQ92</f>
        <v>7.5</v>
      </c>
      <c r="AS115" s="262">
        <f t="shared" si="182"/>
        <v>0</v>
      </c>
      <c r="AT115" s="167">
        <f>SaisieNote!AS92</f>
        <v>7.5</v>
      </c>
      <c r="AU115" s="75">
        <f t="shared" si="183"/>
        <v>0</v>
      </c>
      <c r="AV115" s="38">
        <f t="shared" si="184"/>
        <v>7.166666666666667</v>
      </c>
      <c r="AW115" s="76">
        <f t="shared" si="185"/>
        <v>0</v>
      </c>
      <c r="AX115" s="61">
        <f>SaisieNote!AU92</f>
        <v>12</v>
      </c>
      <c r="AY115" s="75">
        <f t="shared" si="186"/>
        <v>2</v>
      </c>
      <c r="AZ115" s="61">
        <f>SaisieNote!AW92</f>
        <v>11.5</v>
      </c>
      <c r="BA115" s="75">
        <f t="shared" si="187"/>
        <v>2</v>
      </c>
      <c r="BB115" s="61">
        <f>SaisieNote!AY92</f>
        <v>3.5</v>
      </c>
      <c r="BC115" s="75">
        <f t="shared" si="188"/>
        <v>0</v>
      </c>
      <c r="BD115" s="38">
        <f t="shared" si="189"/>
        <v>9</v>
      </c>
      <c r="BE115" s="76">
        <f t="shared" si="190"/>
        <v>4</v>
      </c>
      <c r="BF115" s="54">
        <f t="shared" si="191"/>
        <v>8.3888888888888893</v>
      </c>
      <c r="BG115" s="55">
        <f t="shared" si="192"/>
        <v>14</v>
      </c>
      <c r="BH115" s="56">
        <f t="shared" si="193"/>
        <v>8.6543209876543212</v>
      </c>
      <c r="BI115" s="55">
        <f t="shared" si="194"/>
        <v>31</v>
      </c>
      <c r="BJ115" s="55">
        <f t="shared" si="195"/>
        <v>31</v>
      </c>
      <c r="BK115" s="73" t="str">
        <f t="shared" si="197"/>
        <v>Rattrapage</v>
      </c>
    </row>
    <row r="116" spans="1:65" ht="20.25" customHeight="1">
      <c r="A116" s="250">
        <v>19</v>
      </c>
      <c r="B116" s="234" t="s">
        <v>762</v>
      </c>
      <c r="C116" s="234" t="s">
        <v>763</v>
      </c>
      <c r="D116" s="234" t="s">
        <v>764</v>
      </c>
      <c r="E116" s="234" t="s">
        <v>765</v>
      </c>
      <c r="F116" s="234" t="s">
        <v>766</v>
      </c>
      <c r="G116" s="134">
        <f>SaisieNote!K93</f>
        <v>10.666666666666666</v>
      </c>
      <c r="H116" s="37">
        <f t="shared" si="159"/>
        <v>5</v>
      </c>
      <c r="I116" s="36">
        <f>SaisieNote!N93</f>
        <v>6.5</v>
      </c>
      <c r="J116" s="37">
        <f t="shared" si="160"/>
        <v>0</v>
      </c>
      <c r="K116" s="36">
        <f>SaisieNote!Q93</f>
        <v>8</v>
      </c>
      <c r="L116" s="37">
        <f t="shared" si="161"/>
        <v>0</v>
      </c>
      <c r="M116" s="53">
        <f t="shared" si="162"/>
        <v>8.3888888888888875</v>
      </c>
      <c r="N116" s="39">
        <f t="shared" si="163"/>
        <v>5</v>
      </c>
      <c r="O116" s="36">
        <f>SaisieNote!S93</f>
        <v>6.5</v>
      </c>
      <c r="P116" s="37">
        <f t="shared" si="164"/>
        <v>0</v>
      </c>
      <c r="Q116" s="36">
        <f>SaisieNote!U93</f>
        <v>3</v>
      </c>
      <c r="R116" s="37">
        <f t="shared" si="165"/>
        <v>0</v>
      </c>
      <c r="S116" s="36">
        <f>SaisieNote!W93</f>
        <v>5</v>
      </c>
      <c r="T116" s="37">
        <f t="shared" si="166"/>
        <v>0</v>
      </c>
      <c r="U116" s="53">
        <f t="shared" si="167"/>
        <v>4.833333333333333</v>
      </c>
      <c r="V116" s="39">
        <f t="shared" si="168"/>
        <v>0</v>
      </c>
      <c r="W116" s="36">
        <f>SaisieNote!Y93</f>
        <v>3</v>
      </c>
      <c r="X116" s="37">
        <f t="shared" si="169"/>
        <v>0</v>
      </c>
      <c r="Y116" s="36">
        <f>SaisieNote!AA93</f>
        <v>2.5</v>
      </c>
      <c r="Z116" s="37">
        <f t="shared" si="170"/>
        <v>0</v>
      </c>
      <c r="AA116" s="36">
        <f>SaisieNote!AC93</f>
        <v>10.5</v>
      </c>
      <c r="AB116" s="37">
        <f t="shared" si="171"/>
        <v>2</v>
      </c>
      <c r="AC116" s="53">
        <f t="shared" si="172"/>
        <v>5.333333333333333</v>
      </c>
      <c r="AD116" s="39">
        <f t="shared" si="173"/>
        <v>2</v>
      </c>
      <c r="AE116" s="138">
        <f t="shared" si="174"/>
        <v>6.5246913580246906</v>
      </c>
      <c r="AF116" s="40">
        <f t="shared" si="175"/>
        <v>7</v>
      </c>
      <c r="AG116" s="73" t="str">
        <f t="shared" si="196"/>
        <v>Rattrapage</v>
      </c>
      <c r="AH116" s="52">
        <f>SaisieNote!AG93</f>
        <v>11.166666666666666</v>
      </c>
      <c r="AI116" s="263">
        <f t="shared" si="176"/>
        <v>5</v>
      </c>
      <c r="AJ116" s="52">
        <f>SaisieNote!AJ93</f>
        <v>9.6666666666666661</v>
      </c>
      <c r="AK116" s="263">
        <f t="shared" si="177"/>
        <v>0</v>
      </c>
      <c r="AL116" s="52">
        <f>SaisieNote!AM93</f>
        <v>10.666666666666666</v>
      </c>
      <c r="AM116" s="75">
        <f t="shared" si="178"/>
        <v>5</v>
      </c>
      <c r="AN116" s="38">
        <f t="shared" si="179"/>
        <v>10.5</v>
      </c>
      <c r="AO116" s="76">
        <f t="shared" si="180"/>
        <v>15</v>
      </c>
      <c r="AP116" s="167">
        <f>SaisieNote!AO93</f>
        <v>8.5</v>
      </c>
      <c r="AQ116" s="262">
        <f t="shared" si="181"/>
        <v>0</v>
      </c>
      <c r="AR116" s="167">
        <f>SaisieNote!AQ93</f>
        <v>7.5</v>
      </c>
      <c r="AS116" s="262">
        <f t="shared" si="182"/>
        <v>0</v>
      </c>
      <c r="AT116" s="167">
        <f>SaisieNote!AS93</f>
        <v>11</v>
      </c>
      <c r="AU116" s="75">
        <f t="shared" si="183"/>
        <v>3</v>
      </c>
      <c r="AV116" s="38">
        <f t="shared" si="184"/>
        <v>9</v>
      </c>
      <c r="AW116" s="76">
        <f t="shared" si="185"/>
        <v>3</v>
      </c>
      <c r="AX116" s="61">
        <f>SaisieNote!AU93</f>
        <v>12.5</v>
      </c>
      <c r="AY116" s="75">
        <f t="shared" si="186"/>
        <v>2</v>
      </c>
      <c r="AZ116" s="61">
        <f>SaisieNote!AW93</f>
        <v>6</v>
      </c>
      <c r="BA116" s="75">
        <f t="shared" si="187"/>
        <v>0</v>
      </c>
      <c r="BB116" s="61">
        <f>SaisieNote!AY93</f>
        <v>3</v>
      </c>
      <c r="BC116" s="75">
        <f t="shared" si="188"/>
        <v>0</v>
      </c>
      <c r="BD116" s="38">
        <f t="shared" si="189"/>
        <v>7.166666666666667</v>
      </c>
      <c r="BE116" s="76">
        <f t="shared" si="190"/>
        <v>2</v>
      </c>
      <c r="BF116" s="54">
        <f t="shared" si="191"/>
        <v>9.2592592592592595</v>
      </c>
      <c r="BG116" s="55">
        <f t="shared" si="192"/>
        <v>20</v>
      </c>
      <c r="BH116" s="56">
        <f t="shared" si="193"/>
        <v>7.8919753086419746</v>
      </c>
      <c r="BI116" s="55">
        <f t="shared" si="194"/>
        <v>27</v>
      </c>
      <c r="BJ116" s="55">
        <f t="shared" si="195"/>
        <v>27</v>
      </c>
      <c r="BK116" s="73" t="str">
        <f t="shared" si="197"/>
        <v>Rattrapage</v>
      </c>
    </row>
    <row r="117" spans="1:65" ht="20.25" customHeight="1">
      <c r="A117" s="250">
        <v>20</v>
      </c>
      <c r="B117" s="234" t="s">
        <v>259</v>
      </c>
      <c r="C117" s="234" t="s">
        <v>258</v>
      </c>
      <c r="D117" s="234" t="s">
        <v>260</v>
      </c>
      <c r="E117" s="234" t="s">
        <v>344</v>
      </c>
      <c r="F117" s="234" t="s">
        <v>5</v>
      </c>
      <c r="G117" s="134">
        <f>SaisieNote!K94</f>
        <v>9.67</v>
      </c>
      <c r="H117" s="37">
        <f t="shared" si="159"/>
        <v>0</v>
      </c>
      <c r="I117" s="36">
        <f>SaisieNote!N94</f>
        <v>11</v>
      </c>
      <c r="J117" s="37">
        <f t="shared" si="160"/>
        <v>5</v>
      </c>
      <c r="K117" s="36">
        <f>SaisieNote!Q94</f>
        <v>10</v>
      </c>
      <c r="L117" s="37">
        <f t="shared" si="161"/>
        <v>5</v>
      </c>
      <c r="M117" s="53">
        <f t="shared" si="162"/>
        <v>10.223333333333334</v>
      </c>
      <c r="N117" s="39">
        <f t="shared" si="163"/>
        <v>15</v>
      </c>
      <c r="O117" s="36">
        <f>SaisieNote!S94</f>
        <v>12</v>
      </c>
      <c r="P117" s="37">
        <f t="shared" si="164"/>
        <v>3</v>
      </c>
      <c r="Q117" s="36">
        <f>SaisieNote!U94</f>
        <v>10</v>
      </c>
      <c r="R117" s="37">
        <f t="shared" si="165"/>
        <v>3</v>
      </c>
      <c r="S117" s="36">
        <f>SaisieNote!W94</f>
        <v>12.5</v>
      </c>
      <c r="T117" s="37">
        <f t="shared" si="166"/>
        <v>3</v>
      </c>
      <c r="U117" s="53">
        <f t="shared" si="167"/>
        <v>11.5</v>
      </c>
      <c r="V117" s="39">
        <f t="shared" si="168"/>
        <v>9</v>
      </c>
      <c r="W117" s="36">
        <f>SaisieNote!Y94</f>
        <v>2</v>
      </c>
      <c r="X117" s="37">
        <f t="shared" si="169"/>
        <v>0</v>
      </c>
      <c r="Y117" s="36">
        <f>SaisieNote!AA94</f>
        <v>12.5</v>
      </c>
      <c r="Z117" s="37">
        <f t="shared" si="170"/>
        <v>2</v>
      </c>
      <c r="AA117" s="36">
        <f>SaisieNote!AC94</f>
        <v>10.5</v>
      </c>
      <c r="AB117" s="37">
        <f t="shared" si="171"/>
        <v>2</v>
      </c>
      <c r="AC117" s="53">
        <f t="shared" si="172"/>
        <v>8.3333333333333339</v>
      </c>
      <c r="AD117" s="39">
        <f t="shared" si="173"/>
        <v>4</v>
      </c>
      <c r="AE117" s="138">
        <f t="shared" si="174"/>
        <v>10.228888888888889</v>
      </c>
      <c r="AF117" s="40">
        <f t="shared" si="175"/>
        <v>30</v>
      </c>
      <c r="AG117" s="73" t="str">
        <f t="shared" si="196"/>
        <v>Admis(e)</v>
      </c>
      <c r="AH117" s="52">
        <f>SaisieNote!AG94</f>
        <v>10.5</v>
      </c>
      <c r="AI117" s="263">
        <f t="shared" si="176"/>
        <v>5</v>
      </c>
      <c r="AJ117" s="52">
        <f>SaisieNote!AJ94</f>
        <v>5.5</v>
      </c>
      <c r="AK117" s="263">
        <f t="shared" si="177"/>
        <v>0</v>
      </c>
      <c r="AL117" s="52">
        <f>SaisieNote!AM94</f>
        <v>12.67</v>
      </c>
      <c r="AM117" s="75">
        <f t="shared" si="178"/>
        <v>5</v>
      </c>
      <c r="AN117" s="38">
        <f t="shared" si="179"/>
        <v>9.5566666666666666</v>
      </c>
      <c r="AO117" s="76">
        <f t="shared" si="180"/>
        <v>10</v>
      </c>
      <c r="AP117" s="167">
        <f>SaisieNote!AO94</f>
        <v>5.5</v>
      </c>
      <c r="AQ117" s="262">
        <f t="shared" si="181"/>
        <v>0</v>
      </c>
      <c r="AR117" s="167">
        <f>SaisieNote!AQ94</f>
        <v>10</v>
      </c>
      <c r="AS117" s="262">
        <f t="shared" si="182"/>
        <v>3</v>
      </c>
      <c r="AT117" s="167">
        <f>SaisieNote!AS94</f>
        <v>15</v>
      </c>
      <c r="AU117" s="75">
        <f t="shared" si="183"/>
        <v>3</v>
      </c>
      <c r="AV117" s="38">
        <f t="shared" si="184"/>
        <v>10.166666666666666</v>
      </c>
      <c r="AW117" s="76">
        <f t="shared" si="185"/>
        <v>9</v>
      </c>
      <c r="AX117" s="61">
        <f>SaisieNote!AU94</f>
        <v>7</v>
      </c>
      <c r="AY117" s="75">
        <f t="shared" si="186"/>
        <v>0</v>
      </c>
      <c r="AZ117" s="61">
        <f>SaisieNote!AW94</f>
        <v>10</v>
      </c>
      <c r="BA117" s="75">
        <f t="shared" si="187"/>
        <v>2</v>
      </c>
      <c r="BB117" s="61">
        <f>SaisieNote!AY94</f>
        <v>11</v>
      </c>
      <c r="BC117" s="75">
        <f t="shared" si="188"/>
        <v>2</v>
      </c>
      <c r="BD117" s="38">
        <f t="shared" si="189"/>
        <v>9.3333333333333339</v>
      </c>
      <c r="BE117" s="76">
        <f t="shared" si="190"/>
        <v>4</v>
      </c>
      <c r="BF117" s="54">
        <f t="shared" si="191"/>
        <v>9.7103703703703701</v>
      </c>
      <c r="BG117" s="55">
        <f t="shared" si="192"/>
        <v>23</v>
      </c>
      <c r="BH117" s="56">
        <f t="shared" si="193"/>
        <v>9.9696296296296296</v>
      </c>
      <c r="BI117" s="55">
        <f t="shared" si="194"/>
        <v>53</v>
      </c>
      <c r="BJ117" s="55">
        <f t="shared" si="195"/>
        <v>53</v>
      </c>
      <c r="BK117" s="73" t="str">
        <f t="shared" si="197"/>
        <v>Rattrapage</v>
      </c>
    </row>
    <row r="118" spans="1:65" ht="20.25" customHeight="1">
      <c r="A118" s="250">
        <v>21</v>
      </c>
      <c r="B118" s="234" t="s">
        <v>767</v>
      </c>
      <c r="C118" s="234" t="s">
        <v>768</v>
      </c>
      <c r="D118" s="234" t="s">
        <v>264</v>
      </c>
      <c r="E118" s="234" t="s">
        <v>769</v>
      </c>
      <c r="F118" s="234" t="s">
        <v>5</v>
      </c>
      <c r="G118" s="134">
        <f>SaisieNote!K95</f>
        <v>6.666666666666667</v>
      </c>
      <c r="H118" s="37">
        <f t="shared" si="159"/>
        <v>0</v>
      </c>
      <c r="I118" s="36">
        <f>SaisieNote!N95</f>
        <v>5.333333333333333</v>
      </c>
      <c r="J118" s="37">
        <f t="shared" si="160"/>
        <v>0</v>
      </c>
      <c r="K118" s="36">
        <f>SaisieNote!Q95</f>
        <v>7</v>
      </c>
      <c r="L118" s="37">
        <f t="shared" si="161"/>
        <v>0</v>
      </c>
      <c r="M118" s="53">
        <f t="shared" si="162"/>
        <v>6.333333333333333</v>
      </c>
      <c r="N118" s="39">
        <f t="shared" si="163"/>
        <v>0</v>
      </c>
      <c r="O118" s="36">
        <f>SaisieNote!S95</f>
        <v>5.5</v>
      </c>
      <c r="P118" s="37">
        <f t="shared" si="164"/>
        <v>0</v>
      </c>
      <c r="Q118" s="36">
        <f>SaisieNote!U95</f>
        <v>8</v>
      </c>
      <c r="R118" s="37">
        <f t="shared" si="165"/>
        <v>0</v>
      </c>
      <c r="S118" s="36">
        <f>SaisieNote!W95</f>
        <v>5</v>
      </c>
      <c r="T118" s="37">
        <f t="shared" si="166"/>
        <v>0</v>
      </c>
      <c r="U118" s="53">
        <f t="shared" si="167"/>
        <v>6.166666666666667</v>
      </c>
      <c r="V118" s="39">
        <f t="shared" si="168"/>
        <v>0</v>
      </c>
      <c r="W118" s="36">
        <f>SaisieNote!Y95</f>
        <v>1</v>
      </c>
      <c r="X118" s="37">
        <f t="shared" si="169"/>
        <v>0</v>
      </c>
      <c r="Y118" s="36">
        <f>SaisieNote!AA95</f>
        <v>0.5</v>
      </c>
      <c r="Z118" s="37">
        <f t="shared" si="170"/>
        <v>0</v>
      </c>
      <c r="AA118" s="36">
        <f>SaisieNote!AC95</f>
        <v>4.5</v>
      </c>
      <c r="AB118" s="37">
        <f t="shared" si="171"/>
        <v>0</v>
      </c>
      <c r="AC118" s="53">
        <f t="shared" si="172"/>
        <v>2</v>
      </c>
      <c r="AD118" s="39">
        <f t="shared" si="173"/>
        <v>0</v>
      </c>
      <c r="AE118" s="138">
        <f t="shared" si="174"/>
        <v>5.3148148148148149</v>
      </c>
      <c r="AF118" s="40">
        <f t="shared" si="175"/>
        <v>0</v>
      </c>
      <c r="AG118" s="73" t="str">
        <f t="shared" si="196"/>
        <v>Rattrapage</v>
      </c>
      <c r="AH118" s="52">
        <f>SaisieNote!AG95</f>
        <v>6</v>
      </c>
      <c r="AI118" s="263">
        <f t="shared" si="176"/>
        <v>0</v>
      </c>
      <c r="AJ118" s="52">
        <f>SaisieNote!AJ95</f>
        <v>7.5</v>
      </c>
      <c r="AK118" s="263">
        <f t="shared" si="177"/>
        <v>0</v>
      </c>
      <c r="AL118" s="52">
        <f>SaisieNote!AM95</f>
        <v>9.3333333333333339</v>
      </c>
      <c r="AM118" s="75">
        <f t="shared" si="178"/>
        <v>0</v>
      </c>
      <c r="AN118" s="38">
        <f t="shared" si="179"/>
        <v>7.6111111111111116</v>
      </c>
      <c r="AO118" s="76">
        <f t="shared" si="180"/>
        <v>0</v>
      </c>
      <c r="AP118" s="167">
        <f>SaisieNote!AO95</f>
        <v>5</v>
      </c>
      <c r="AQ118" s="262">
        <f t="shared" si="181"/>
        <v>0</v>
      </c>
      <c r="AR118" s="167">
        <f>SaisieNote!AQ95</f>
        <v>4.5</v>
      </c>
      <c r="AS118" s="262">
        <f t="shared" si="182"/>
        <v>0</v>
      </c>
      <c r="AT118" s="167">
        <f>SaisieNote!AS95</f>
        <v>6</v>
      </c>
      <c r="AU118" s="75">
        <f t="shared" si="183"/>
        <v>0</v>
      </c>
      <c r="AV118" s="38">
        <f t="shared" si="184"/>
        <v>5.166666666666667</v>
      </c>
      <c r="AW118" s="76">
        <f t="shared" si="185"/>
        <v>0</v>
      </c>
      <c r="AX118" s="61">
        <f>SaisieNote!AU95</f>
        <v>10</v>
      </c>
      <c r="AY118" s="75">
        <f t="shared" si="186"/>
        <v>2</v>
      </c>
      <c r="AZ118" s="61">
        <f>SaisieNote!AW95</f>
        <v>2</v>
      </c>
      <c r="BA118" s="75">
        <f t="shared" si="187"/>
        <v>0</v>
      </c>
      <c r="BB118" s="61">
        <f>SaisieNote!AY95</f>
        <v>8</v>
      </c>
      <c r="BC118" s="75">
        <f t="shared" si="188"/>
        <v>0</v>
      </c>
      <c r="BD118" s="38">
        <f t="shared" si="189"/>
        <v>6.666666666666667</v>
      </c>
      <c r="BE118" s="76">
        <f t="shared" si="190"/>
        <v>2</v>
      </c>
      <c r="BF118" s="54">
        <f t="shared" si="191"/>
        <v>6.5864197530864201</v>
      </c>
      <c r="BG118" s="55">
        <f t="shared" si="192"/>
        <v>2</v>
      </c>
      <c r="BH118" s="56">
        <f t="shared" si="193"/>
        <v>5.9506172839506171</v>
      </c>
      <c r="BI118" s="55">
        <f t="shared" si="194"/>
        <v>2</v>
      </c>
      <c r="BJ118" s="55">
        <f t="shared" si="195"/>
        <v>2</v>
      </c>
      <c r="BK118" s="73" t="str">
        <f t="shared" si="197"/>
        <v>Rattrapage</v>
      </c>
    </row>
    <row r="119" spans="1:65" ht="20.25" customHeight="1">
      <c r="A119" s="265">
        <v>22</v>
      </c>
      <c r="B119" s="266" t="s">
        <v>346</v>
      </c>
      <c r="C119" s="266" t="s">
        <v>348</v>
      </c>
      <c r="D119" s="266" t="s">
        <v>349</v>
      </c>
      <c r="E119" s="266" t="s">
        <v>347</v>
      </c>
      <c r="F119" s="266" t="s">
        <v>43</v>
      </c>
      <c r="G119" s="278">
        <f>SaisieNote!K96</f>
        <v>10.33</v>
      </c>
      <c r="H119" s="268">
        <f t="shared" si="159"/>
        <v>5</v>
      </c>
      <c r="I119" s="267">
        <f>SaisieNote!N96</f>
        <v>10</v>
      </c>
      <c r="J119" s="268">
        <f t="shared" si="160"/>
        <v>5</v>
      </c>
      <c r="K119" s="267">
        <f>SaisieNote!Q96</f>
        <v>12.5</v>
      </c>
      <c r="L119" s="268">
        <f t="shared" si="161"/>
        <v>5</v>
      </c>
      <c r="M119" s="269">
        <f t="shared" si="162"/>
        <v>10.943333333333333</v>
      </c>
      <c r="N119" s="268">
        <f t="shared" si="163"/>
        <v>15</v>
      </c>
      <c r="O119" s="267">
        <f>SaisieNote!S96</f>
        <v>15.5</v>
      </c>
      <c r="P119" s="268">
        <f t="shared" si="164"/>
        <v>3</v>
      </c>
      <c r="Q119" s="267">
        <f>SaisieNote!U96</f>
        <v>8.5</v>
      </c>
      <c r="R119" s="268">
        <f t="shared" si="165"/>
        <v>0</v>
      </c>
      <c r="S119" s="267">
        <f>SaisieNote!W96</f>
        <v>10</v>
      </c>
      <c r="T119" s="268">
        <f t="shared" si="166"/>
        <v>3</v>
      </c>
      <c r="U119" s="269">
        <f t="shared" si="167"/>
        <v>11.333333333333334</v>
      </c>
      <c r="V119" s="268">
        <f t="shared" si="168"/>
        <v>9</v>
      </c>
      <c r="W119" s="267">
        <f>SaisieNote!Y96</f>
        <v>5.5</v>
      </c>
      <c r="X119" s="268">
        <f t="shared" si="169"/>
        <v>0</v>
      </c>
      <c r="Y119" s="267">
        <f>SaisieNote!AA96</f>
        <v>3</v>
      </c>
      <c r="Z119" s="268">
        <f t="shared" si="170"/>
        <v>0</v>
      </c>
      <c r="AA119" s="267">
        <f>SaisieNote!AC96</f>
        <v>10</v>
      </c>
      <c r="AB119" s="268">
        <f t="shared" si="171"/>
        <v>2</v>
      </c>
      <c r="AC119" s="269">
        <f t="shared" si="172"/>
        <v>6.166666666666667</v>
      </c>
      <c r="AD119" s="268">
        <f t="shared" si="173"/>
        <v>2</v>
      </c>
      <c r="AE119" s="269">
        <f t="shared" si="174"/>
        <v>10.011851851851851</v>
      </c>
      <c r="AF119" s="270">
        <f t="shared" si="175"/>
        <v>30</v>
      </c>
      <c r="AG119" s="271"/>
      <c r="AH119" s="269">
        <f>SaisieNote!AG96</f>
        <v>11.333333333333334</v>
      </c>
      <c r="AI119" s="272">
        <f t="shared" si="176"/>
        <v>5</v>
      </c>
      <c r="AJ119" s="269">
        <f>SaisieNote!AJ96</f>
        <v>13.166666666666666</v>
      </c>
      <c r="AK119" s="272">
        <f t="shared" si="177"/>
        <v>5</v>
      </c>
      <c r="AL119" s="269">
        <f>SaisieNote!AM96</f>
        <v>12.5</v>
      </c>
      <c r="AM119" s="273">
        <f t="shared" si="178"/>
        <v>5</v>
      </c>
      <c r="AN119" s="267">
        <f t="shared" si="179"/>
        <v>12.333333333333334</v>
      </c>
      <c r="AO119" s="274">
        <f t="shared" si="180"/>
        <v>15</v>
      </c>
      <c r="AP119" s="269">
        <f>SaisieNote!AO96</f>
        <v>4</v>
      </c>
      <c r="AQ119" s="272">
        <f t="shared" si="181"/>
        <v>0</v>
      </c>
      <c r="AR119" s="269">
        <f>SaisieNote!AQ96</f>
        <v>4.5</v>
      </c>
      <c r="AS119" s="272">
        <f t="shared" si="182"/>
        <v>0</v>
      </c>
      <c r="AT119" s="269">
        <f>SaisieNote!AS96</f>
        <v>0.5</v>
      </c>
      <c r="AU119" s="273">
        <f t="shared" si="183"/>
        <v>0</v>
      </c>
      <c r="AV119" s="267">
        <f t="shared" si="184"/>
        <v>3</v>
      </c>
      <c r="AW119" s="274">
        <f t="shared" si="185"/>
        <v>0</v>
      </c>
      <c r="AX119" s="275">
        <f>SaisieNote!AU96</f>
        <v>10.5</v>
      </c>
      <c r="AY119" s="273">
        <f t="shared" si="186"/>
        <v>2</v>
      </c>
      <c r="AZ119" s="275">
        <f>SaisieNote!AW96</f>
        <v>7</v>
      </c>
      <c r="BA119" s="273">
        <f t="shared" si="187"/>
        <v>0</v>
      </c>
      <c r="BB119" s="275">
        <f>SaisieNote!AY96</f>
        <v>10.5</v>
      </c>
      <c r="BC119" s="273">
        <f t="shared" si="188"/>
        <v>2</v>
      </c>
      <c r="BD119" s="267">
        <f t="shared" si="189"/>
        <v>9.3333333333333339</v>
      </c>
      <c r="BE119" s="274">
        <f t="shared" si="190"/>
        <v>4</v>
      </c>
      <c r="BF119" s="269">
        <f t="shared" si="191"/>
        <v>8.5555555555555554</v>
      </c>
      <c r="BG119" s="276">
        <f t="shared" si="192"/>
        <v>19</v>
      </c>
      <c r="BH119" s="277">
        <f t="shared" si="193"/>
        <v>9.2837037037037042</v>
      </c>
      <c r="BI119" s="276">
        <f t="shared" si="194"/>
        <v>49</v>
      </c>
      <c r="BJ119" s="276">
        <f t="shared" si="195"/>
        <v>49</v>
      </c>
      <c r="BK119" s="271" t="str">
        <f t="shared" si="197"/>
        <v>Rattrapage</v>
      </c>
    </row>
    <row r="120" spans="1:65" ht="20.25" customHeight="1">
      <c r="A120" s="250">
        <v>23</v>
      </c>
      <c r="B120" s="234" t="s">
        <v>770</v>
      </c>
      <c r="C120" s="234" t="s">
        <v>771</v>
      </c>
      <c r="D120" s="234" t="s">
        <v>614</v>
      </c>
      <c r="E120" s="234" t="s">
        <v>772</v>
      </c>
      <c r="F120" s="234" t="s">
        <v>773</v>
      </c>
      <c r="G120" s="134">
        <f>SaisieNote!K97</f>
        <v>12</v>
      </c>
      <c r="H120" s="37">
        <f t="shared" si="159"/>
        <v>5</v>
      </c>
      <c r="I120" s="36">
        <f>SaisieNote!N97</f>
        <v>8.5</v>
      </c>
      <c r="J120" s="37">
        <f t="shared" si="160"/>
        <v>0</v>
      </c>
      <c r="K120" s="36">
        <f>SaisieNote!Q97</f>
        <v>10.166666666666666</v>
      </c>
      <c r="L120" s="37">
        <f t="shared" si="161"/>
        <v>5</v>
      </c>
      <c r="M120" s="53">
        <f t="shared" si="162"/>
        <v>10.222222222222221</v>
      </c>
      <c r="N120" s="39">
        <f t="shared" si="163"/>
        <v>15</v>
      </c>
      <c r="O120" s="36">
        <f>SaisieNote!S97</f>
        <v>5</v>
      </c>
      <c r="P120" s="37">
        <f t="shared" si="164"/>
        <v>0</v>
      </c>
      <c r="Q120" s="36">
        <f>SaisieNote!U97</f>
        <v>6.5</v>
      </c>
      <c r="R120" s="37">
        <f t="shared" si="165"/>
        <v>0</v>
      </c>
      <c r="S120" s="36">
        <f>SaisieNote!W97</f>
        <v>5.5</v>
      </c>
      <c r="T120" s="37">
        <f t="shared" si="166"/>
        <v>0</v>
      </c>
      <c r="U120" s="53">
        <f t="shared" si="167"/>
        <v>5.666666666666667</v>
      </c>
      <c r="V120" s="39">
        <f t="shared" si="168"/>
        <v>0</v>
      </c>
      <c r="W120" s="36">
        <f>SaisieNote!Y97</f>
        <v>5</v>
      </c>
      <c r="X120" s="37">
        <f t="shared" si="169"/>
        <v>0</v>
      </c>
      <c r="Y120" s="36">
        <f>SaisieNote!AA97</f>
        <v>15</v>
      </c>
      <c r="Z120" s="37">
        <f t="shared" si="170"/>
        <v>2</v>
      </c>
      <c r="AA120" s="36">
        <f>SaisieNote!AC97</f>
        <v>7.5</v>
      </c>
      <c r="AB120" s="37">
        <f t="shared" si="171"/>
        <v>0</v>
      </c>
      <c r="AC120" s="53">
        <f t="shared" si="172"/>
        <v>9.1666666666666661</v>
      </c>
      <c r="AD120" s="39">
        <f t="shared" si="173"/>
        <v>2</v>
      </c>
      <c r="AE120" s="138">
        <f t="shared" si="174"/>
        <v>8.4691358024691361</v>
      </c>
      <c r="AF120" s="40">
        <f t="shared" si="175"/>
        <v>17</v>
      </c>
      <c r="AG120" s="73" t="str">
        <f t="shared" si="196"/>
        <v>Rattrapage</v>
      </c>
      <c r="AH120" s="52">
        <f>SaisieNote!AG97</f>
        <v>13</v>
      </c>
      <c r="AI120" s="263">
        <f t="shared" si="176"/>
        <v>5</v>
      </c>
      <c r="AJ120" s="52">
        <f>SaisieNote!AJ97</f>
        <v>12.166666666666666</v>
      </c>
      <c r="AK120" s="263">
        <f t="shared" si="177"/>
        <v>5</v>
      </c>
      <c r="AL120" s="52">
        <f>SaisieNote!AM97</f>
        <v>10</v>
      </c>
      <c r="AM120" s="75">
        <f t="shared" si="178"/>
        <v>5</v>
      </c>
      <c r="AN120" s="38">
        <f t="shared" si="179"/>
        <v>11.722222222222221</v>
      </c>
      <c r="AO120" s="76">
        <f t="shared" si="180"/>
        <v>15</v>
      </c>
      <c r="AP120" s="167">
        <f>SaisieNote!AO97</f>
        <v>10</v>
      </c>
      <c r="AQ120" s="262">
        <f t="shared" si="181"/>
        <v>3</v>
      </c>
      <c r="AR120" s="167">
        <f>SaisieNote!AQ97</f>
        <v>11</v>
      </c>
      <c r="AS120" s="262">
        <f t="shared" si="182"/>
        <v>3</v>
      </c>
      <c r="AT120" s="167">
        <f>SaisieNote!AS97</f>
        <v>10</v>
      </c>
      <c r="AU120" s="75">
        <f t="shared" si="183"/>
        <v>3</v>
      </c>
      <c r="AV120" s="38">
        <f t="shared" si="184"/>
        <v>10.333333333333334</v>
      </c>
      <c r="AW120" s="76">
        <f t="shared" si="185"/>
        <v>9</v>
      </c>
      <c r="AX120" s="61">
        <f>SaisieNote!AU97</f>
        <v>10.5</v>
      </c>
      <c r="AY120" s="75">
        <f t="shared" si="186"/>
        <v>2</v>
      </c>
      <c r="AZ120" s="61">
        <f>SaisieNote!AW97</f>
        <v>12</v>
      </c>
      <c r="BA120" s="75">
        <f t="shared" si="187"/>
        <v>2</v>
      </c>
      <c r="BB120" s="61">
        <f>SaisieNote!AY97</f>
        <v>7.5</v>
      </c>
      <c r="BC120" s="75">
        <f t="shared" si="188"/>
        <v>0</v>
      </c>
      <c r="BD120" s="38">
        <f t="shared" si="189"/>
        <v>10</v>
      </c>
      <c r="BE120" s="76">
        <f t="shared" si="190"/>
        <v>6</v>
      </c>
      <c r="BF120" s="54">
        <f t="shared" si="191"/>
        <v>10.876543209876543</v>
      </c>
      <c r="BG120" s="55">
        <f t="shared" si="192"/>
        <v>30</v>
      </c>
      <c r="BH120" s="56">
        <f t="shared" si="193"/>
        <v>9.6728395061728385</v>
      </c>
      <c r="BI120" s="55">
        <f t="shared" si="194"/>
        <v>47</v>
      </c>
      <c r="BJ120" s="55">
        <f t="shared" si="195"/>
        <v>47</v>
      </c>
      <c r="BK120" s="73" t="str">
        <f t="shared" si="197"/>
        <v>Rattrapage</v>
      </c>
    </row>
    <row r="121" spans="1:65" ht="20.25" customHeight="1">
      <c r="A121" s="250">
        <v>24</v>
      </c>
      <c r="B121" s="234" t="s">
        <v>350</v>
      </c>
      <c r="C121" s="234" t="s">
        <v>352</v>
      </c>
      <c r="D121" s="234" t="s">
        <v>353</v>
      </c>
      <c r="E121" s="234" t="s">
        <v>351</v>
      </c>
      <c r="F121" s="234" t="s">
        <v>561</v>
      </c>
      <c r="G121" s="134">
        <f>SaisieNote!K98</f>
        <v>10</v>
      </c>
      <c r="H121" s="37">
        <f t="shared" si="159"/>
        <v>5</v>
      </c>
      <c r="I121" s="36">
        <f>SaisieNote!N98</f>
        <v>9</v>
      </c>
      <c r="J121" s="37">
        <f t="shared" si="160"/>
        <v>0</v>
      </c>
      <c r="K121" s="36">
        <f>SaisieNote!Q98</f>
        <v>4.833333333333333</v>
      </c>
      <c r="L121" s="37">
        <f t="shared" si="161"/>
        <v>0</v>
      </c>
      <c r="M121" s="53">
        <f t="shared" si="162"/>
        <v>7.9444444444444438</v>
      </c>
      <c r="N121" s="39">
        <f t="shared" si="163"/>
        <v>5</v>
      </c>
      <c r="O121" s="36">
        <f>SaisieNote!S98</f>
        <v>10</v>
      </c>
      <c r="P121" s="37">
        <f t="shared" si="164"/>
        <v>3</v>
      </c>
      <c r="Q121" s="36">
        <f>SaisieNote!U98</f>
        <v>7.5</v>
      </c>
      <c r="R121" s="37">
        <f t="shared" si="165"/>
        <v>0</v>
      </c>
      <c r="S121" s="36">
        <f>SaisieNote!W98</f>
        <v>10</v>
      </c>
      <c r="T121" s="37">
        <f t="shared" si="166"/>
        <v>3</v>
      </c>
      <c r="U121" s="53">
        <f t="shared" si="167"/>
        <v>9.1666666666666661</v>
      </c>
      <c r="V121" s="39">
        <f t="shared" si="168"/>
        <v>6</v>
      </c>
      <c r="W121" s="36">
        <f>SaisieNote!Y98</f>
        <v>5.5</v>
      </c>
      <c r="X121" s="37">
        <f t="shared" si="169"/>
        <v>0</v>
      </c>
      <c r="Y121" s="36">
        <f>SaisieNote!AA98</f>
        <v>3</v>
      </c>
      <c r="Z121" s="37">
        <f t="shared" si="170"/>
        <v>0</v>
      </c>
      <c r="AA121" s="36">
        <f>SaisieNote!AC98</f>
        <v>12.5</v>
      </c>
      <c r="AB121" s="37">
        <f t="shared" si="171"/>
        <v>2</v>
      </c>
      <c r="AC121" s="53">
        <f t="shared" si="172"/>
        <v>7</v>
      </c>
      <c r="AD121" s="39">
        <f t="shared" si="173"/>
        <v>2</v>
      </c>
      <c r="AE121" s="138">
        <f t="shared" si="174"/>
        <v>8.1419753086419746</v>
      </c>
      <c r="AF121" s="40">
        <f t="shared" si="175"/>
        <v>13</v>
      </c>
      <c r="AG121" s="73" t="str">
        <f t="shared" si="196"/>
        <v>Rattrapage</v>
      </c>
      <c r="AH121" s="52">
        <f>SaisieNote!AG98</f>
        <v>10.83</v>
      </c>
      <c r="AI121" s="263">
        <f t="shared" si="176"/>
        <v>5</v>
      </c>
      <c r="AJ121" s="52">
        <f>SaisieNote!AJ98</f>
        <v>13.5</v>
      </c>
      <c r="AK121" s="263">
        <f t="shared" si="177"/>
        <v>5</v>
      </c>
      <c r="AL121" s="52">
        <f>SaisieNote!AM98</f>
        <v>11</v>
      </c>
      <c r="AM121" s="75">
        <f t="shared" si="178"/>
        <v>5</v>
      </c>
      <c r="AN121" s="38">
        <f t="shared" si="179"/>
        <v>11.776666666666666</v>
      </c>
      <c r="AO121" s="76">
        <f t="shared" si="180"/>
        <v>15</v>
      </c>
      <c r="AP121" s="167">
        <f>SaisieNote!AO98</f>
        <v>10</v>
      </c>
      <c r="AQ121" s="262">
        <f t="shared" si="181"/>
        <v>3</v>
      </c>
      <c r="AR121" s="167">
        <f>SaisieNote!AQ98</f>
        <v>7.5</v>
      </c>
      <c r="AS121" s="262">
        <f t="shared" si="182"/>
        <v>0</v>
      </c>
      <c r="AT121" s="167">
        <f>SaisieNote!AS98</f>
        <v>10</v>
      </c>
      <c r="AU121" s="75">
        <f t="shared" si="183"/>
        <v>3</v>
      </c>
      <c r="AV121" s="38">
        <f t="shared" si="184"/>
        <v>9.1666666666666661</v>
      </c>
      <c r="AW121" s="76">
        <f t="shared" si="185"/>
        <v>6</v>
      </c>
      <c r="AX121" s="61">
        <f>SaisieNote!AU98</f>
        <v>12.5</v>
      </c>
      <c r="AY121" s="75">
        <f t="shared" si="186"/>
        <v>2</v>
      </c>
      <c r="AZ121" s="61">
        <f>SaisieNote!AW98</f>
        <v>8.5</v>
      </c>
      <c r="BA121" s="75">
        <f t="shared" si="187"/>
        <v>0</v>
      </c>
      <c r="BB121" s="61">
        <f>SaisieNote!AY98</f>
        <v>11</v>
      </c>
      <c r="BC121" s="75">
        <f t="shared" si="188"/>
        <v>2</v>
      </c>
      <c r="BD121" s="38">
        <f t="shared" si="189"/>
        <v>10.666666666666666</v>
      </c>
      <c r="BE121" s="76">
        <f t="shared" si="190"/>
        <v>6</v>
      </c>
      <c r="BF121" s="54">
        <f t="shared" si="191"/>
        <v>10.66</v>
      </c>
      <c r="BG121" s="55">
        <f t="shared" si="192"/>
        <v>30</v>
      </c>
      <c r="BH121" s="56">
        <f t="shared" si="193"/>
        <v>9.4009876543209874</v>
      </c>
      <c r="BI121" s="55">
        <f t="shared" si="194"/>
        <v>43</v>
      </c>
      <c r="BJ121" s="55">
        <f t="shared" si="195"/>
        <v>43</v>
      </c>
      <c r="BK121" s="73" t="str">
        <f t="shared" si="197"/>
        <v>Rattrapage</v>
      </c>
    </row>
    <row r="122" spans="1:65" ht="20.25" customHeight="1">
      <c r="A122" s="250">
        <v>25</v>
      </c>
      <c r="B122" s="234" t="s">
        <v>774</v>
      </c>
      <c r="C122" s="234" t="s">
        <v>775</v>
      </c>
      <c r="D122" s="234" t="s">
        <v>776</v>
      </c>
      <c r="E122" s="234" t="s">
        <v>777</v>
      </c>
      <c r="F122" s="234" t="s">
        <v>32</v>
      </c>
      <c r="G122" s="134">
        <f>SaisieNote!K99</f>
        <v>10.833333333333334</v>
      </c>
      <c r="H122" s="37">
        <f t="shared" si="159"/>
        <v>5</v>
      </c>
      <c r="I122" s="36">
        <f>SaisieNote!N99</f>
        <v>13.666666666666666</v>
      </c>
      <c r="J122" s="37">
        <f t="shared" si="160"/>
        <v>5</v>
      </c>
      <c r="K122" s="36">
        <f>SaisieNote!Q99</f>
        <v>9</v>
      </c>
      <c r="L122" s="37">
        <f t="shared" si="161"/>
        <v>0</v>
      </c>
      <c r="M122" s="53">
        <f t="shared" si="162"/>
        <v>11.166666666666666</v>
      </c>
      <c r="N122" s="39">
        <f t="shared" si="163"/>
        <v>15</v>
      </c>
      <c r="O122" s="36">
        <f>SaisieNote!S99</f>
        <v>2</v>
      </c>
      <c r="P122" s="37">
        <f t="shared" si="164"/>
        <v>0</v>
      </c>
      <c r="Q122" s="36">
        <f>SaisieNote!U99</f>
        <v>6</v>
      </c>
      <c r="R122" s="37">
        <f t="shared" si="165"/>
        <v>0</v>
      </c>
      <c r="S122" s="36">
        <f>SaisieNote!W99</f>
        <v>7.5</v>
      </c>
      <c r="T122" s="37">
        <f t="shared" si="166"/>
        <v>0</v>
      </c>
      <c r="U122" s="53">
        <f t="shared" si="167"/>
        <v>5.166666666666667</v>
      </c>
      <c r="V122" s="39">
        <f t="shared" si="168"/>
        <v>0</v>
      </c>
      <c r="W122" s="36">
        <f>SaisieNote!Y99</f>
        <v>10</v>
      </c>
      <c r="X122" s="37">
        <f t="shared" si="169"/>
        <v>2</v>
      </c>
      <c r="Y122" s="36">
        <f>SaisieNote!AA99</f>
        <v>9</v>
      </c>
      <c r="Z122" s="37">
        <f t="shared" si="170"/>
        <v>0</v>
      </c>
      <c r="AA122" s="36">
        <f>SaisieNote!AC99</f>
        <v>8.5</v>
      </c>
      <c r="AB122" s="37">
        <f t="shared" si="171"/>
        <v>0</v>
      </c>
      <c r="AC122" s="53">
        <f t="shared" si="172"/>
        <v>9.1666666666666661</v>
      </c>
      <c r="AD122" s="39">
        <f t="shared" si="173"/>
        <v>2</v>
      </c>
      <c r="AE122" s="138">
        <f t="shared" si="174"/>
        <v>8.7222222222222214</v>
      </c>
      <c r="AF122" s="40">
        <f t="shared" si="175"/>
        <v>17</v>
      </c>
      <c r="AG122" s="73" t="str">
        <f t="shared" si="196"/>
        <v>Rattrapage</v>
      </c>
      <c r="AH122" s="52">
        <f>SaisieNote!AG99</f>
        <v>11</v>
      </c>
      <c r="AI122" s="263">
        <f t="shared" si="176"/>
        <v>5</v>
      </c>
      <c r="AJ122" s="52">
        <f>SaisieNote!AJ99</f>
        <v>6.333333333333333</v>
      </c>
      <c r="AK122" s="263">
        <f t="shared" si="177"/>
        <v>0</v>
      </c>
      <c r="AL122" s="52">
        <f>SaisieNote!AM99</f>
        <v>8.6666666666666661</v>
      </c>
      <c r="AM122" s="75">
        <f t="shared" si="178"/>
        <v>0</v>
      </c>
      <c r="AN122" s="38">
        <f t="shared" si="179"/>
        <v>8.6666666666666661</v>
      </c>
      <c r="AO122" s="76">
        <f t="shared" si="180"/>
        <v>5</v>
      </c>
      <c r="AP122" s="167">
        <f>SaisieNote!AO99</f>
        <v>4</v>
      </c>
      <c r="AQ122" s="262">
        <f t="shared" si="181"/>
        <v>0</v>
      </c>
      <c r="AR122" s="167">
        <f>SaisieNote!AQ99</f>
        <v>8</v>
      </c>
      <c r="AS122" s="262">
        <f t="shared" si="182"/>
        <v>0</v>
      </c>
      <c r="AT122" s="167">
        <f>SaisieNote!AS99</f>
        <v>10</v>
      </c>
      <c r="AU122" s="75">
        <f t="shared" si="183"/>
        <v>3</v>
      </c>
      <c r="AV122" s="38">
        <f t="shared" si="184"/>
        <v>7.333333333333333</v>
      </c>
      <c r="AW122" s="76">
        <f t="shared" si="185"/>
        <v>3</v>
      </c>
      <c r="AX122" s="61">
        <f>SaisieNote!AU99</f>
        <v>10</v>
      </c>
      <c r="AY122" s="75">
        <f t="shared" si="186"/>
        <v>2</v>
      </c>
      <c r="AZ122" s="61">
        <f>SaisieNote!AW99</f>
        <v>11.5</v>
      </c>
      <c r="BA122" s="75">
        <f t="shared" si="187"/>
        <v>2</v>
      </c>
      <c r="BB122" s="61">
        <f>SaisieNote!AY99</f>
        <v>7</v>
      </c>
      <c r="BC122" s="75">
        <f t="shared" si="188"/>
        <v>0</v>
      </c>
      <c r="BD122" s="38">
        <f t="shared" si="189"/>
        <v>9.5</v>
      </c>
      <c r="BE122" s="76">
        <f t="shared" si="190"/>
        <v>4</v>
      </c>
      <c r="BF122" s="54">
        <f t="shared" si="191"/>
        <v>8.4074074074074066</v>
      </c>
      <c r="BG122" s="55">
        <f t="shared" si="192"/>
        <v>12</v>
      </c>
      <c r="BH122" s="56">
        <f t="shared" si="193"/>
        <v>8.5648148148148131</v>
      </c>
      <c r="BI122" s="55">
        <f t="shared" si="194"/>
        <v>29</v>
      </c>
      <c r="BJ122" s="55">
        <f t="shared" si="195"/>
        <v>29</v>
      </c>
      <c r="BK122" s="73" t="str">
        <f t="shared" si="197"/>
        <v>Rattrapage</v>
      </c>
    </row>
    <row r="123" spans="1:65" s="210" customFormat="1" ht="20.25" customHeight="1">
      <c r="A123" s="250">
        <v>26</v>
      </c>
      <c r="B123" s="234" t="s">
        <v>778</v>
      </c>
      <c r="C123" s="234" t="s">
        <v>779</v>
      </c>
      <c r="D123" s="234" t="s">
        <v>780</v>
      </c>
      <c r="E123" s="234" t="s">
        <v>781</v>
      </c>
      <c r="F123" s="234" t="s">
        <v>244</v>
      </c>
      <c r="G123" s="134">
        <f>SaisieNote!K100</f>
        <v>11.333333333333334</v>
      </c>
      <c r="H123" s="37">
        <f t="shared" si="159"/>
        <v>5</v>
      </c>
      <c r="I123" s="36">
        <f>SaisieNote!N100</f>
        <v>8.5</v>
      </c>
      <c r="J123" s="37">
        <f t="shared" si="160"/>
        <v>0</v>
      </c>
      <c r="K123" s="36">
        <f>SaisieNote!Q100</f>
        <v>10.666666666666666</v>
      </c>
      <c r="L123" s="37">
        <f t="shared" si="161"/>
        <v>5</v>
      </c>
      <c r="M123" s="53">
        <f t="shared" si="162"/>
        <v>10.166666666666666</v>
      </c>
      <c r="N123" s="39">
        <f t="shared" si="163"/>
        <v>15</v>
      </c>
      <c r="O123" s="36">
        <f>SaisieNote!S100</f>
        <v>10.5</v>
      </c>
      <c r="P123" s="37">
        <f t="shared" si="164"/>
        <v>3</v>
      </c>
      <c r="Q123" s="36">
        <f>SaisieNote!U100</f>
        <v>10.5</v>
      </c>
      <c r="R123" s="37">
        <f t="shared" si="165"/>
        <v>3</v>
      </c>
      <c r="S123" s="36">
        <f>SaisieNote!W100</f>
        <v>9</v>
      </c>
      <c r="T123" s="37">
        <f t="shared" si="166"/>
        <v>0</v>
      </c>
      <c r="U123" s="53">
        <f t="shared" si="167"/>
        <v>10</v>
      </c>
      <c r="V123" s="39">
        <f t="shared" si="168"/>
        <v>9</v>
      </c>
      <c r="W123" s="36">
        <f>SaisieNote!Y100</f>
        <v>4</v>
      </c>
      <c r="X123" s="37">
        <f t="shared" si="169"/>
        <v>0</v>
      </c>
      <c r="Y123" s="36">
        <f>SaisieNote!AA100</f>
        <v>10</v>
      </c>
      <c r="Z123" s="37">
        <f t="shared" si="170"/>
        <v>2</v>
      </c>
      <c r="AA123" s="36">
        <f>SaisieNote!AC100</f>
        <v>5.5</v>
      </c>
      <c r="AB123" s="37">
        <f t="shared" si="171"/>
        <v>0</v>
      </c>
      <c r="AC123" s="53">
        <f t="shared" si="172"/>
        <v>6.5</v>
      </c>
      <c r="AD123" s="39">
        <f t="shared" si="173"/>
        <v>2</v>
      </c>
      <c r="AE123" s="138">
        <f t="shared" si="174"/>
        <v>9.2962962962962958</v>
      </c>
      <c r="AF123" s="40">
        <f t="shared" si="175"/>
        <v>26</v>
      </c>
      <c r="AG123" s="73" t="str">
        <f t="shared" si="196"/>
        <v>Rattrapage</v>
      </c>
      <c r="AH123" s="52">
        <f>SaisieNote!AG100</f>
        <v>11.5</v>
      </c>
      <c r="AI123" s="263">
        <f t="shared" si="176"/>
        <v>5</v>
      </c>
      <c r="AJ123" s="52">
        <f>SaisieNote!AJ100</f>
        <v>10</v>
      </c>
      <c r="AK123" s="263">
        <f t="shared" si="177"/>
        <v>5</v>
      </c>
      <c r="AL123" s="52">
        <f>SaisieNote!AM100</f>
        <v>10</v>
      </c>
      <c r="AM123" s="75">
        <f t="shared" si="178"/>
        <v>5</v>
      </c>
      <c r="AN123" s="38">
        <f t="shared" si="179"/>
        <v>10.5</v>
      </c>
      <c r="AO123" s="76">
        <f t="shared" si="180"/>
        <v>15</v>
      </c>
      <c r="AP123" s="167">
        <f>SaisieNote!AO100</f>
        <v>10</v>
      </c>
      <c r="AQ123" s="262">
        <f t="shared" si="181"/>
        <v>3</v>
      </c>
      <c r="AR123" s="167">
        <f>SaisieNote!AQ100</f>
        <v>10</v>
      </c>
      <c r="AS123" s="262">
        <f t="shared" si="182"/>
        <v>3</v>
      </c>
      <c r="AT123" s="167">
        <f>SaisieNote!AS100</f>
        <v>7.5</v>
      </c>
      <c r="AU123" s="75">
        <f t="shared" si="183"/>
        <v>0</v>
      </c>
      <c r="AV123" s="38">
        <f t="shared" si="184"/>
        <v>9.1666666666666661</v>
      </c>
      <c r="AW123" s="76">
        <f t="shared" si="185"/>
        <v>6</v>
      </c>
      <c r="AX123" s="61">
        <f>SaisieNote!AU100</f>
        <v>12</v>
      </c>
      <c r="AY123" s="75">
        <f t="shared" si="186"/>
        <v>2</v>
      </c>
      <c r="AZ123" s="61">
        <f>SaisieNote!AW100</f>
        <v>13</v>
      </c>
      <c r="BA123" s="75">
        <f t="shared" si="187"/>
        <v>2</v>
      </c>
      <c r="BB123" s="61">
        <f>SaisieNote!AY100</f>
        <v>9</v>
      </c>
      <c r="BC123" s="75">
        <f t="shared" si="188"/>
        <v>0</v>
      </c>
      <c r="BD123" s="38">
        <f t="shared" si="189"/>
        <v>11.333333333333334</v>
      </c>
      <c r="BE123" s="76">
        <f t="shared" si="190"/>
        <v>6</v>
      </c>
      <c r="BF123" s="54">
        <f t="shared" si="191"/>
        <v>10.24074074074074</v>
      </c>
      <c r="BG123" s="55">
        <f t="shared" si="192"/>
        <v>30</v>
      </c>
      <c r="BH123" s="56">
        <f t="shared" si="193"/>
        <v>9.768518518518519</v>
      </c>
      <c r="BI123" s="55">
        <f t="shared" si="194"/>
        <v>56</v>
      </c>
      <c r="BJ123" s="55">
        <f t="shared" si="195"/>
        <v>56</v>
      </c>
      <c r="BK123" s="73" t="str">
        <f t="shared" si="197"/>
        <v>Rattrapage</v>
      </c>
    </row>
    <row r="124" spans="1:65" ht="20.25" customHeight="1">
      <c r="A124" s="43"/>
      <c r="B124" s="160"/>
      <c r="C124" s="160"/>
      <c r="D124" s="160"/>
      <c r="E124" s="160"/>
      <c r="F124" s="160"/>
      <c r="G124" s="64"/>
      <c r="H124" s="62"/>
      <c r="I124" s="64"/>
      <c r="J124" s="62"/>
      <c r="K124" s="64"/>
      <c r="L124" s="62"/>
      <c r="M124" s="66"/>
      <c r="N124" s="62"/>
      <c r="O124" s="64"/>
      <c r="P124" s="62"/>
      <c r="Q124" s="64"/>
      <c r="R124" s="62"/>
      <c r="S124" s="64"/>
      <c r="T124" s="62"/>
      <c r="U124" s="66"/>
      <c r="V124" s="62"/>
      <c r="W124" s="64"/>
      <c r="X124" s="62"/>
      <c r="Y124" s="64"/>
      <c r="Z124" s="62"/>
      <c r="AA124" s="64"/>
      <c r="AB124" s="62"/>
      <c r="AC124" s="66"/>
      <c r="AD124" s="62"/>
      <c r="AE124" s="66"/>
      <c r="AF124" s="65"/>
      <c r="AG124" s="69"/>
      <c r="AH124" s="161"/>
      <c r="AI124" s="159"/>
      <c r="AJ124" s="161"/>
      <c r="AK124" s="159"/>
      <c r="AL124" s="161"/>
      <c r="AM124" s="159"/>
      <c r="AN124" s="64"/>
      <c r="AO124" s="136"/>
      <c r="AP124" s="70"/>
      <c r="AQ124" s="135"/>
      <c r="AR124" s="70"/>
      <c r="AS124" s="135"/>
      <c r="AT124" s="70"/>
      <c r="AU124" s="135"/>
      <c r="AV124" s="64"/>
      <c r="AW124" s="136"/>
      <c r="AX124" s="70"/>
      <c r="AY124" s="135"/>
      <c r="AZ124" s="70"/>
      <c r="BA124" s="135"/>
      <c r="BB124" s="70"/>
      <c r="BC124" s="135"/>
      <c r="BD124" s="64"/>
      <c r="BE124" s="136"/>
      <c r="BF124" s="66"/>
      <c r="BG124" s="63"/>
      <c r="BH124" s="68"/>
      <c r="BI124" s="63"/>
      <c r="BJ124" s="63"/>
      <c r="BK124" s="69"/>
    </row>
    <row r="125" spans="1:65" ht="20.25" customHeight="1">
      <c r="A125" s="43"/>
      <c r="B125" s="160"/>
      <c r="C125" s="160"/>
      <c r="D125" s="160"/>
      <c r="E125" s="160"/>
      <c r="F125" s="160"/>
      <c r="G125" s="64"/>
      <c r="H125" s="62"/>
      <c r="I125" s="64"/>
      <c r="J125" s="62"/>
      <c r="K125" s="64"/>
      <c r="L125" s="62"/>
      <c r="M125" s="66"/>
      <c r="N125" s="62"/>
      <c r="O125" s="64"/>
      <c r="P125" s="62"/>
      <c r="Q125" s="64"/>
      <c r="R125" s="62"/>
      <c r="S125" s="64"/>
      <c r="T125" s="62"/>
      <c r="U125" s="66"/>
      <c r="V125" s="62"/>
      <c r="W125" s="64"/>
      <c r="X125" s="62"/>
      <c r="Y125" s="64"/>
      <c r="Z125" s="62"/>
      <c r="AA125" s="64"/>
      <c r="AB125" s="62"/>
      <c r="AC125" s="66"/>
      <c r="AD125" s="62"/>
      <c r="AE125" s="323"/>
      <c r="AF125" s="323"/>
      <c r="AG125" s="69"/>
      <c r="AH125" s="161"/>
      <c r="AI125" s="159"/>
      <c r="AJ125" s="161"/>
      <c r="AK125" s="159"/>
      <c r="AL125" s="161"/>
      <c r="AM125" s="159"/>
      <c r="AN125" s="64"/>
      <c r="AO125" s="136"/>
      <c r="AP125" s="70"/>
      <c r="AQ125" s="135"/>
      <c r="AR125" s="70"/>
      <c r="AS125" s="135"/>
      <c r="AT125" s="70"/>
      <c r="AU125" s="135"/>
      <c r="AV125" s="64"/>
      <c r="AW125" s="136"/>
      <c r="AX125" s="70"/>
      <c r="AY125" s="135"/>
      <c r="AZ125" s="66"/>
      <c r="BA125" s="5"/>
      <c r="BB125" s="317" t="s">
        <v>1303</v>
      </c>
      <c r="BC125" s="317"/>
      <c r="BD125" s="317"/>
      <c r="BE125" s="317"/>
      <c r="BF125" s="317"/>
      <c r="BG125" s="62"/>
      <c r="BH125" s="318">
        <f ca="1">TODAY()</f>
        <v>42192</v>
      </c>
      <c r="BI125" s="318"/>
      <c r="BJ125" s="318"/>
      <c r="BK125" s="69"/>
    </row>
    <row r="126" spans="1:65" ht="20.25" customHeight="1">
      <c r="A126" s="44"/>
      <c r="B126" s="35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64"/>
      <c r="AB126" s="62"/>
      <c r="AC126" s="66"/>
      <c r="AD126" s="62"/>
      <c r="AE126" s="66"/>
      <c r="AF126" s="315"/>
      <c r="AG126" s="315"/>
      <c r="AH126" s="10"/>
      <c r="AI126" s="8"/>
      <c r="AJ126" s="8"/>
      <c r="AK126" s="8"/>
      <c r="AL126" s="8"/>
      <c r="AM126" s="8"/>
      <c r="AN126" s="10"/>
      <c r="AO126" s="10"/>
      <c r="AP126" s="8"/>
      <c r="AQ126" s="8"/>
      <c r="AR126" s="8"/>
      <c r="AS126" s="8"/>
      <c r="AT126" s="8"/>
      <c r="AU126" s="8"/>
      <c r="AV126" s="10"/>
      <c r="AW126" s="10"/>
      <c r="AX126" s="10"/>
      <c r="AY126" s="10"/>
      <c r="AZ126" s="5"/>
      <c r="BA126" s="5"/>
      <c r="BB126" s="5"/>
      <c r="BC126" s="264"/>
      <c r="BD126" s="64" t="s">
        <v>1308</v>
      </c>
      <c r="BE126" s="62"/>
      <c r="BF126" s="66"/>
      <c r="BG126" s="62"/>
      <c r="BH126" s="66"/>
      <c r="BI126" s="315"/>
      <c r="BJ126" s="315"/>
      <c r="BK126" s="209"/>
      <c r="BL126" s="121"/>
      <c r="BM126" s="141"/>
    </row>
    <row r="127" spans="1:65" ht="20.25" customHeight="1">
      <c r="B127" s="35"/>
      <c r="I127" s="1" t="s">
        <v>81</v>
      </c>
      <c r="J127" s="1"/>
      <c r="K127" s="1"/>
      <c r="L127" s="1"/>
      <c r="M127" s="2"/>
      <c r="N127" s="2"/>
      <c r="O127" s="2"/>
      <c r="P127" s="2"/>
    </row>
    <row r="128" spans="1:65" ht="20.25" customHeight="1">
      <c r="J128" s="21"/>
      <c r="K128" s="20" t="s">
        <v>82</v>
      </c>
      <c r="L128" s="20"/>
      <c r="M128" s="20"/>
      <c r="N128" s="20"/>
      <c r="O128" s="20"/>
      <c r="P128" s="20"/>
      <c r="Q128" s="20"/>
      <c r="AZ128" s="4"/>
    </row>
    <row r="129" spans="1:63" ht="20.25" customHeight="1">
      <c r="A129" s="42"/>
      <c r="B129" s="4"/>
      <c r="C129" s="4"/>
      <c r="D129" s="4"/>
      <c r="E129" s="4"/>
      <c r="F129" s="4"/>
      <c r="G129" s="4"/>
      <c r="H129" s="4"/>
      <c r="I129" s="4"/>
      <c r="M129" s="4" t="s">
        <v>83</v>
      </c>
    </row>
    <row r="130" spans="1:63" ht="20.25" customHeight="1">
      <c r="A130" s="4" t="s">
        <v>84</v>
      </c>
      <c r="B130" s="4"/>
      <c r="C130" s="4"/>
      <c r="D130" s="4"/>
      <c r="E130" s="4"/>
      <c r="F130" s="4"/>
      <c r="G130" s="4"/>
      <c r="H130" s="4"/>
      <c r="I130" s="4"/>
      <c r="K130" s="4"/>
    </row>
    <row r="131" spans="1:63" ht="20.25" customHeight="1">
      <c r="A131" s="4" t="s">
        <v>1290</v>
      </c>
      <c r="C131" s="4"/>
      <c r="D131" s="4"/>
      <c r="E131" s="4"/>
      <c r="F131" s="4"/>
      <c r="G131" s="4"/>
      <c r="H131" s="4"/>
      <c r="I131" s="5"/>
      <c r="J131" s="6"/>
      <c r="K131" s="4"/>
    </row>
    <row r="132" spans="1:63" ht="20.25" customHeight="1">
      <c r="C132" s="4"/>
      <c r="D132" s="4"/>
      <c r="E132" s="4"/>
      <c r="F132" s="4"/>
      <c r="G132" s="4"/>
      <c r="H132" s="4"/>
      <c r="I132" s="4"/>
      <c r="J132" s="4"/>
      <c r="K132" s="4"/>
    </row>
    <row r="133" spans="1:63" ht="36.75" customHeight="1">
      <c r="B133" s="4" t="s">
        <v>117</v>
      </c>
      <c r="D133" s="316" t="s">
        <v>1306</v>
      </c>
      <c r="E133" s="316"/>
      <c r="F133" s="316"/>
      <c r="G133" s="316"/>
      <c r="H133" s="316"/>
      <c r="I133" s="316"/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6"/>
      <c r="X133" s="316"/>
      <c r="Y133" s="316"/>
      <c r="Z133" s="316"/>
      <c r="AA133" s="316"/>
      <c r="AB133" s="316"/>
      <c r="AC133" s="316"/>
      <c r="AD133" s="316"/>
      <c r="AE133" s="316"/>
      <c r="AF133" s="316"/>
      <c r="AG133" s="316"/>
      <c r="AH133" s="316"/>
      <c r="AI133" s="316"/>
      <c r="AJ133" s="316"/>
      <c r="AK133" s="316"/>
      <c r="AL133" s="316"/>
      <c r="AM133" s="316"/>
      <c r="AN133" s="316"/>
      <c r="AO133" s="316"/>
      <c r="AP133" s="316"/>
      <c r="AQ133" s="316"/>
      <c r="AR133" s="316"/>
      <c r="AS133" s="316"/>
      <c r="AT133" s="316"/>
      <c r="AU133" s="316"/>
      <c r="AV133" s="316"/>
      <c r="AW133" s="316"/>
      <c r="AX133" s="316"/>
      <c r="AY133" s="316"/>
      <c r="AZ133" s="316"/>
    </row>
    <row r="134" spans="1:63" ht="20.25" customHeight="1">
      <c r="B134" s="4" t="s">
        <v>86</v>
      </c>
    </row>
    <row r="135" spans="1:63" ht="20.25" customHeight="1">
      <c r="B135" s="4"/>
    </row>
    <row r="136" spans="1:63" ht="20.25" customHeight="1">
      <c r="G136" s="320" t="s">
        <v>169</v>
      </c>
      <c r="H136" s="321"/>
      <c r="I136" s="321"/>
      <c r="J136" s="321"/>
      <c r="K136" s="321"/>
      <c r="L136" s="321"/>
      <c r="M136" s="321"/>
      <c r="N136" s="322"/>
      <c r="O136" s="320" t="s">
        <v>168</v>
      </c>
      <c r="P136" s="321"/>
      <c r="Q136" s="321"/>
      <c r="R136" s="321"/>
      <c r="S136" s="321"/>
      <c r="T136" s="321"/>
      <c r="U136" s="321"/>
      <c r="V136" s="322"/>
      <c r="W136" s="319" t="s">
        <v>96</v>
      </c>
      <c r="X136" s="319"/>
      <c r="Y136" s="319"/>
      <c r="Z136" s="319"/>
      <c r="AA136" s="319"/>
      <c r="AB136" s="319"/>
      <c r="AC136" s="319"/>
      <c r="AD136" s="45"/>
      <c r="AE136" s="9"/>
      <c r="AF136" s="9"/>
      <c r="AG136" s="9"/>
      <c r="AH136" s="320" t="s">
        <v>169</v>
      </c>
      <c r="AI136" s="321"/>
      <c r="AJ136" s="321"/>
      <c r="AK136" s="321"/>
      <c r="AL136" s="321"/>
      <c r="AM136" s="321"/>
      <c r="AN136" s="321"/>
      <c r="AO136" s="322"/>
      <c r="AP136" s="320" t="s">
        <v>168</v>
      </c>
      <c r="AQ136" s="321"/>
      <c r="AR136" s="321"/>
      <c r="AS136" s="321"/>
      <c r="AT136" s="321"/>
      <c r="AU136" s="321"/>
      <c r="AV136" s="321"/>
      <c r="AW136" s="322"/>
      <c r="AX136" s="319" t="s">
        <v>96</v>
      </c>
      <c r="AY136" s="319"/>
      <c r="AZ136" s="319"/>
      <c r="BA136" s="319"/>
      <c r="BB136" s="319"/>
      <c r="BC136" s="319"/>
      <c r="BD136" s="319"/>
      <c r="BE136" s="46"/>
    </row>
    <row r="137" spans="1:63" s="51" customFormat="1" ht="20.25" customHeight="1">
      <c r="A137" s="47" t="s">
        <v>17</v>
      </c>
      <c r="B137" s="47" t="s">
        <v>18</v>
      </c>
      <c r="C137" s="47" t="s">
        <v>1</v>
      </c>
      <c r="D137" s="47" t="s">
        <v>2</v>
      </c>
      <c r="E137" s="47" t="s">
        <v>120</v>
      </c>
      <c r="F137" s="47" t="s">
        <v>121</v>
      </c>
      <c r="G137" s="47" t="s">
        <v>90</v>
      </c>
      <c r="H137" s="47" t="s">
        <v>3</v>
      </c>
      <c r="I137" s="47" t="s">
        <v>97</v>
      </c>
      <c r="J137" s="47" t="s">
        <v>3</v>
      </c>
      <c r="K137" s="47" t="s">
        <v>91</v>
      </c>
      <c r="L137" s="47" t="s">
        <v>3</v>
      </c>
      <c r="M137" s="139" t="s">
        <v>98</v>
      </c>
      <c r="N137" s="49" t="s">
        <v>99</v>
      </c>
      <c r="O137" s="47" t="s">
        <v>100</v>
      </c>
      <c r="P137" s="47" t="s">
        <v>3</v>
      </c>
      <c r="Q137" s="47" t="s">
        <v>92</v>
      </c>
      <c r="R137" s="47" t="s">
        <v>3</v>
      </c>
      <c r="S137" s="47" t="s">
        <v>110</v>
      </c>
      <c r="T137" s="47" t="s">
        <v>3</v>
      </c>
      <c r="U137" s="139" t="s">
        <v>104</v>
      </c>
      <c r="V137" s="49" t="s">
        <v>99</v>
      </c>
      <c r="W137" s="47" t="s">
        <v>102</v>
      </c>
      <c r="X137" s="47" t="s">
        <v>3</v>
      </c>
      <c r="Y137" s="47" t="s">
        <v>170</v>
      </c>
      <c r="Z137" s="47" t="s">
        <v>3</v>
      </c>
      <c r="AA137" s="47" t="s">
        <v>171</v>
      </c>
      <c r="AB137" s="47" t="s">
        <v>3</v>
      </c>
      <c r="AC137" s="139" t="s">
        <v>115</v>
      </c>
      <c r="AD137" s="49" t="s">
        <v>99</v>
      </c>
      <c r="AE137" s="137" t="s">
        <v>114</v>
      </c>
      <c r="AF137" s="58" t="s">
        <v>172</v>
      </c>
      <c r="AG137" s="47" t="s">
        <v>109</v>
      </c>
      <c r="AH137" s="47" t="s">
        <v>105</v>
      </c>
      <c r="AI137" s="47" t="s">
        <v>3</v>
      </c>
      <c r="AJ137" s="47" t="s">
        <v>111</v>
      </c>
      <c r="AK137" s="47" t="s">
        <v>3</v>
      </c>
      <c r="AL137" s="47" t="s">
        <v>106</v>
      </c>
      <c r="AM137" s="47" t="s">
        <v>3</v>
      </c>
      <c r="AN137" s="47" t="s">
        <v>98</v>
      </c>
      <c r="AO137" s="47" t="s">
        <v>99</v>
      </c>
      <c r="AP137" s="47" t="s">
        <v>4</v>
      </c>
      <c r="AQ137" s="47" t="s">
        <v>3</v>
      </c>
      <c r="AR137" s="47" t="s">
        <v>112</v>
      </c>
      <c r="AS137" s="47" t="s">
        <v>3</v>
      </c>
      <c r="AT137" s="47" t="s">
        <v>93</v>
      </c>
      <c r="AU137" s="47" t="s">
        <v>3</v>
      </c>
      <c r="AV137" s="47" t="s">
        <v>101</v>
      </c>
      <c r="AW137" s="47" t="s">
        <v>99</v>
      </c>
      <c r="AX137" s="47" t="s">
        <v>94</v>
      </c>
      <c r="AY137" s="47" t="s">
        <v>3</v>
      </c>
      <c r="AZ137" s="47" t="s">
        <v>107</v>
      </c>
      <c r="BA137" s="47" t="s">
        <v>3</v>
      </c>
      <c r="BB137" s="47" t="s">
        <v>113</v>
      </c>
      <c r="BC137" s="47" t="s">
        <v>3</v>
      </c>
      <c r="BD137" s="47" t="s">
        <v>115</v>
      </c>
      <c r="BE137" s="47" t="s">
        <v>99</v>
      </c>
      <c r="BF137" s="47" t="s">
        <v>116</v>
      </c>
      <c r="BG137" s="50" t="s">
        <v>172</v>
      </c>
      <c r="BH137" s="47" t="s">
        <v>108</v>
      </c>
      <c r="BI137" s="47" t="s">
        <v>103</v>
      </c>
      <c r="BJ137" s="47" t="s">
        <v>543</v>
      </c>
      <c r="BK137" s="47" t="s">
        <v>109</v>
      </c>
    </row>
    <row r="138" spans="1:63" s="210" customFormat="1" ht="20.25" customHeight="1">
      <c r="A138" s="250">
        <v>1</v>
      </c>
      <c r="B138" s="241" t="s">
        <v>782</v>
      </c>
      <c r="C138" s="241" t="s">
        <v>261</v>
      </c>
      <c r="D138" s="241" t="s">
        <v>245</v>
      </c>
      <c r="E138" s="241" t="s">
        <v>783</v>
      </c>
      <c r="F138" s="241" t="s">
        <v>49</v>
      </c>
      <c r="G138" s="36">
        <f>SaisieNote!K101</f>
        <v>9.8333333333333339</v>
      </c>
      <c r="H138" s="37">
        <f t="shared" ref="H138:L138" si="198">IF(G138&gt;=9.995,5,0)</f>
        <v>0</v>
      </c>
      <c r="I138" s="36">
        <f>SaisieNote!N101</f>
        <v>4.333333333333333</v>
      </c>
      <c r="J138" s="37">
        <f t="shared" si="198"/>
        <v>0</v>
      </c>
      <c r="K138" s="36">
        <f>SaisieNote!Q101</f>
        <v>5.666666666666667</v>
      </c>
      <c r="L138" s="37">
        <f t="shared" si="198"/>
        <v>0</v>
      </c>
      <c r="M138" s="53">
        <f t="shared" ref="M138" si="199">((G138*4)+(I138*4)+(K138*4))/12</f>
        <v>6.6111111111111116</v>
      </c>
      <c r="N138" s="39">
        <f t="shared" ref="N138" si="200">IF(M138&gt;=9.995,15,H138+J138+L138)</f>
        <v>0</v>
      </c>
      <c r="O138" s="36">
        <f>SaisieNote!S101</f>
        <v>10</v>
      </c>
      <c r="P138" s="37">
        <f t="shared" ref="P138:T138" si="201">IF(O138&gt;=9.995,3,0)</f>
        <v>3</v>
      </c>
      <c r="Q138" s="36">
        <f>SaisieNote!U101</f>
        <v>8</v>
      </c>
      <c r="R138" s="37">
        <f t="shared" si="201"/>
        <v>0</v>
      </c>
      <c r="S138" s="36">
        <f>SaisieNote!W101</f>
        <v>5</v>
      </c>
      <c r="T138" s="37">
        <f t="shared" si="201"/>
        <v>0</v>
      </c>
      <c r="U138" s="53">
        <f t="shared" ref="U138" si="202">((O138*3)+(Q138*3)+(S138*3))/9</f>
        <v>7.666666666666667</v>
      </c>
      <c r="V138" s="39">
        <f t="shared" ref="V138" si="203">IF(U138&gt;=9.995,9,P138+R138+T138)</f>
        <v>3</v>
      </c>
      <c r="W138" s="36">
        <f>SaisieNote!Y101</f>
        <v>3.5</v>
      </c>
      <c r="X138" s="37">
        <f t="shared" ref="X138:AB138" si="204">IF(W138&gt;=9.995,2,0)</f>
        <v>0</v>
      </c>
      <c r="Y138" s="36">
        <f>SaisieNote!AA101</f>
        <v>1</v>
      </c>
      <c r="Z138" s="37">
        <f t="shared" si="204"/>
        <v>0</v>
      </c>
      <c r="AA138" s="36">
        <f>SaisieNote!AC101</f>
        <v>4.5</v>
      </c>
      <c r="AB138" s="37">
        <f t="shared" si="204"/>
        <v>0</v>
      </c>
      <c r="AC138" s="53">
        <f t="shared" ref="AC138" si="205">((W138*2)+(Y138*2)+(AA138*2))/6</f>
        <v>3</v>
      </c>
      <c r="AD138" s="39">
        <f t="shared" ref="AD138" si="206">IF(AC138&gt;=9.995,6,X138+Z138+AB138)</f>
        <v>0</v>
      </c>
      <c r="AE138" s="138">
        <f t="shared" ref="AE138" si="207">((M138*12)+(U138*9)+(AC138*6))/27</f>
        <v>6.1604938271604945</v>
      </c>
      <c r="AF138" s="40">
        <f t="shared" ref="AF138" si="208">IF(AE138&gt;=9.995,30,N138+V138+AD138)</f>
        <v>3</v>
      </c>
      <c r="AG138" s="73" t="str">
        <f t="shared" ref="AG138" si="209">IF(AE138&gt;=9.995,"Admis(e)","Rattrapage")</f>
        <v>Rattrapage</v>
      </c>
      <c r="AH138" s="52">
        <f>SaisieNote!AG101</f>
        <v>7.166666666666667</v>
      </c>
      <c r="AI138" s="263">
        <f t="shared" ref="AI138:AM138" si="210">IF(AH138&gt;=9.995,5,0)</f>
        <v>0</v>
      </c>
      <c r="AJ138" s="52">
        <f>SaisieNote!AJ101</f>
        <v>3.3333333333333335</v>
      </c>
      <c r="AK138" s="263">
        <f t="shared" si="210"/>
        <v>0</v>
      </c>
      <c r="AL138" s="52">
        <f>SaisieNote!AM101</f>
        <v>11</v>
      </c>
      <c r="AM138" s="75">
        <f t="shared" si="210"/>
        <v>5</v>
      </c>
      <c r="AN138" s="38">
        <f t="shared" ref="AN138" si="211">((AH138*4)+(AJ138*4)+(AL138*4))/12</f>
        <v>7.166666666666667</v>
      </c>
      <c r="AO138" s="76">
        <f t="shared" ref="AO138" si="212">IF(AN138&gt;=9.995,15,AI138+AK138+AM138)</f>
        <v>5</v>
      </c>
      <c r="AP138" s="167">
        <f>SaisieNote!AO101</f>
        <v>5.5</v>
      </c>
      <c r="AQ138" s="262">
        <f t="shared" ref="AQ138:AU138" si="213">IF(AP138&gt;=9.995,3,0)</f>
        <v>0</v>
      </c>
      <c r="AR138" s="167">
        <f>SaisieNote!AQ101</f>
        <v>2</v>
      </c>
      <c r="AS138" s="262">
        <f t="shared" si="213"/>
        <v>0</v>
      </c>
      <c r="AT138" s="167">
        <f>SaisieNote!AS101</f>
        <v>2</v>
      </c>
      <c r="AU138" s="75">
        <f t="shared" si="213"/>
        <v>0</v>
      </c>
      <c r="AV138" s="38">
        <f t="shared" ref="AV138" si="214">((AP138*3)+(AR138*3)+(AT138*3))/9</f>
        <v>3.1666666666666665</v>
      </c>
      <c r="AW138" s="76">
        <f t="shared" ref="AW138" si="215">IF(AV138&gt;=9.995,9,AQ138+AS138+AU138)</f>
        <v>0</v>
      </c>
      <c r="AX138" s="61">
        <f>SaisieNote!AU101</f>
        <v>7</v>
      </c>
      <c r="AY138" s="75">
        <f t="shared" ref="AY138:BC138" si="216">IF(AX138&gt;=9.995,2,0)</f>
        <v>0</v>
      </c>
      <c r="AZ138" s="61">
        <f>SaisieNote!AW101</f>
        <v>3</v>
      </c>
      <c r="BA138" s="75">
        <f t="shared" si="216"/>
        <v>0</v>
      </c>
      <c r="BB138" s="61">
        <f>SaisieNote!AY101</f>
        <v>8.5</v>
      </c>
      <c r="BC138" s="75">
        <f t="shared" si="216"/>
        <v>0</v>
      </c>
      <c r="BD138" s="38">
        <f t="shared" ref="BD138" si="217">((AX138*2)+(AZ138*2)+(BB138*2))/6</f>
        <v>6.166666666666667</v>
      </c>
      <c r="BE138" s="76">
        <f t="shared" ref="BE138" si="218">IF(BD138&gt;=9.995,6,AY138+BA138+BC138)</f>
        <v>0</v>
      </c>
      <c r="BF138" s="59">
        <f t="shared" ref="BF138" si="219">((AN138*12)+(AV138*9)+(BD138*6))/27</f>
        <v>5.6111111111111107</v>
      </c>
      <c r="BG138" s="55">
        <f t="shared" ref="BG138" si="220">IF(BF138&gt;=9.995,30,AO138+AW138+BE138)</f>
        <v>5</v>
      </c>
      <c r="BH138" s="56">
        <f t="shared" ref="BH138" si="221">(AE138+BF138)/2</f>
        <v>5.8858024691358022</v>
      </c>
      <c r="BI138" s="55">
        <f t="shared" ref="BI138" si="222">IF(BH138&gt;=9.995,60,AF138+BG138)</f>
        <v>8</v>
      </c>
      <c r="BJ138" s="55">
        <f t="shared" ref="BJ138" si="223">IF(BK138="Admis(e)",180, BI138)</f>
        <v>8</v>
      </c>
      <c r="BK138" s="73" t="str">
        <f t="shared" ref="BK138" si="224">IF(BH138&gt;=9.995,"Admis(e)","Rattrapage")</f>
        <v>Rattrapage</v>
      </c>
    </row>
    <row r="139" spans="1:63" ht="20.25" customHeight="1">
      <c r="A139" s="265">
        <v>2</v>
      </c>
      <c r="B139" s="266" t="s">
        <v>784</v>
      </c>
      <c r="C139" s="266" t="s">
        <v>785</v>
      </c>
      <c r="D139" s="266" t="s">
        <v>25</v>
      </c>
      <c r="E139" s="266" t="s">
        <v>786</v>
      </c>
      <c r="F139" s="266" t="s">
        <v>400</v>
      </c>
      <c r="G139" s="267">
        <f>SaisieNote!K102</f>
        <v>10.166666666666666</v>
      </c>
      <c r="H139" s="268">
        <f t="shared" ref="H139:H166" si="225">IF(G139&gt;=9.995,5,0)</f>
        <v>5</v>
      </c>
      <c r="I139" s="267">
        <f>SaisieNote!N102</f>
        <v>8.3333333333333339</v>
      </c>
      <c r="J139" s="268">
        <f t="shared" ref="J139:J166" si="226">IF(I139&gt;=9.995,5,0)</f>
        <v>0</v>
      </c>
      <c r="K139" s="267">
        <f>SaisieNote!Q102</f>
        <v>9.8333333333333339</v>
      </c>
      <c r="L139" s="268">
        <f t="shared" ref="L139:L166" si="227">IF(K139&gt;=9.995,5,0)</f>
        <v>0</v>
      </c>
      <c r="M139" s="269">
        <f t="shared" ref="M139:M166" si="228">((G139*4)+(I139*4)+(K139*4))/12</f>
        <v>9.4444444444444446</v>
      </c>
      <c r="N139" s="268">
        <f t="shared" ref="N139:N166" si="229">IF(M139&gt;=9.995,15,H139+J139+L139)</f>
        <v>5</v>
      </c>
      <c r="O139" s="267">
        <f>SaisieNote!S102</f>
        <v>14.5</v>
      </c>
      <c r="P139" s="268">
        <f t="shared" ref="P139:P166" si="230">IF(O139&gt;=9.995,3,0)</f>
        <v>3</v>
      </c>
      <c r="Q139" s="267">
        <f>SaisieNote!U102</f>
        <v>9</v>
      </c>
      <c r="R139" s="268">
        <f t="shared" ref="R139:R166" si="231">IF(Q139&gt;=9.995,3,0)</f>
        <v>0</v>
      </c>
      <c r="S139" s="267">
        <f>SaisieNote!W102</f>
        <v>13.5</v>
      </c>
      <c r="T139" s="268">
        <f t="shared" ref="T139:T166" si="232">IF(S139&gt;=9.995,3,0)</f>
        <v>3</v>
      </c>
      <c r="U139" s="269">
        <f t="shared" ref="U139:U166" si="233">((O139*3)+(Q139*3)+(S139*3))/9</f>
        <v>12.333333333333334</v>
      </c>
      <c r="V139" s="268">
        <f t="shared" ref="V139:V166" si="234">IF(U139&gt;=9.995,9,P139+R139+T139)</f>
        <v>9</v>
      </c>
      <c r="W139" s="267">
        <f>SaisieNote!Y102</f>
        <v>4.5</v>
      </c>
      <c r="X139" s="268">
        <f t="shared" ref="X139:X166" si="235">IF(W139&gt;=9.995,2,0)</f>
        <v>0</v>
      </c>
      <c r="Y139" s="267">
        <f>SaisieNote!AA102</f>
        <v>9</v>
      </c>
      <c r="Z139" s="268">
        <f t="shared" ref="Z139:Z166" si="236">IF(Y139&gt;=9.995,2,0)</f>
        <v>0</v>
      </c>
      <c r="AA139" s="267">
        <f>SaisieNote!AC102</f>
        <v>10</v>
      </c>
      <c r="AB139" s="268">
        <f t="shared" ref="AB139:AB166" si="237">IF(AA139&gt;=9.995,2,0)</f>
        <v>2</v>
      </c>
      <c r="AC139" s="269">
        <f t="shared" ref="AC139:AC166" si="238">((W139*2)+(Y139*2)+(AA139*2))/6</f>
        <v>7.833333333333333</v>
      </c>
      <c r="AD139" s="268">
        <f t="shared" ref="AD139:AD166" si="239">IF(AC139&gt;=9.995,6,X139+Z139+AB139)</f>
        <v>2</v>
      </c>
      <c r="AE139" s="269">
        <f t="shared" ref="AE139:AE166" si="240">((M139*12)+(U139*9)+(AC139*6))/27</f>
        <v>10.049382716049385</v>
      </c>
      <c r="AF139" s="270">
        <f t="shared" ref="AF139:AF166" si="241">IF(AE139&gt;=9.995,30,N139+V139+AD139)</f>
        <v>30</v>
      </c>
      <c r="AG139" s="271"/>
      <c r="AH139" s="269">
        <f>SaisieNote!AG102</f>
        <v>11.166666666666666</v>
      </c>
      <c r="AI139" s="272">
        <f t="shared" ref="AI139:AI166" si="242">IF(AH139&gt;=9.995,5,0)</f>
        <v>5</v>
      </c>
      <c r="AJ139" s="269">
        <f>SaisieNote!AJ102</f>
        <v>9.1666666666666661</v>
      </c>
      <c r="AK139" s="272">
        <f t="shared" ref="AK139:AK166" si="243">IF(AJ139&gt;=9.995,5,0)</f>
        <v>0</v>
      </c>
      <c r="AL139" s="269">
        <f>SaisieNote!AM102</f>
        <v>11.333333333333334</v>
      </c>
      <c r="AM139" s="273">
        <f t="shared" ref="AM139:AM166" si="244">IF(AL139&gt;=9.995,5,0)</f>
        <v>5</v>
      </c>
      <c r="AN139" s="267">
        <f t="shared" ref="AN139:AN166" si="245">((AH139*4)+(AJ139*4)+(AL139*4))/12</f>
        <v>10.555555555555555</v>
      </c>
      <c r="AO139" s="274">
        <f t="shared" ref="AO139:AO166" si="246">IF(AN139&gt;=9.995,15,AI139+AK139+AM139)</f>
        <v>15</v>
      </c>
      <c r="AP139" s="269">
        <f>SaisieNote!AO102</f>
        <v>10</v>
      </c>
      <c r="AQ139" s="272">
        <f t="shared" ref="AQ139:AQ166" si="247">IF(AP139&gt;=9.995,3,0)</f>
        <v>3</v>
      </c>
      <c r="AR139" s="269">
        <f>SaisieNote!AQ102</f>
        <v>12</v>
      </c>
      <c r="AS139" s="272">
        <f t="shared" ref="AS139:AS166" si="248">IF(AR139&gt;=9.995,3,0)</f>
        <v>3</v>
      </c>
      <c r="AT139" s="269">
        <f>SaisieNote!AS102</f>
        <v>7.5</v>
      </c>
      <c r="AU139" s="273">
        <f t="shared" ref="AU139:AU166" si="249">IF(AT139&gt;=9.995,3,0)</f>
        <v>0</v>
      </c>
      <c r="AV139" s="267">
        <f t="shared" ref="AV139:AV166" si="250">((AP139*3)+(AR139*3)+(AT139*3))/9</f>
        <v>9.8333333333333339</v>
      </c>
      <c r="AW139" s="274">
        <f t="shared" ref="AW139:AW166" si="251">IF(AV139&gt;=9.995,9,AQ139+AS139+AU139)</f>
        <v>6</v>
      </c>
      <c r="AX139" s="275">
        <f>SaisieNote!AU102</f>
        <v>10.5</v>
      </c>
      <c r="AY139" s="273">
        <f t="shared" ref="AY139:AY166" si="252">IF(AX139&gt;=9.995,2,0)</f>
        <v>2</v>
      </c>
      <c r="AZ139" s="275">
        <f>SaisieNote!AW102</f>
        <v>9</v>
      </c>
      <c r="BA139" s="273">
        <f t="shared" ref="BA139:BA166" si="253">IF(AZ139&gt;=9.995,2,0)</f>
        <v>0</v>
      </c>
      <c r="BB139" s="275">
        <f>SaisieNote!AY102</f>
        <v>10</v>
      </c>
      <c r="BC139" s="273">
        <f t="shared" ref="BC139:BC166" si="254">IF(BB139&gt;=9.995,2,0)</f>
        <v>2</v>
      </c>
      <c r="BD139" s="267">
        <f t="shared" ref="BD139:BD166" si="255">((AX139*2)+(AZ139*2)+(BB139*2))/6</f>
        <v>9.8333333333333339</v>
      </c>
      <c r="BE139" s="274">
        <f t="shared" ref="BE139:BE166" si="256">IF(BD139&gt;=9.995,6,AY139+BA139+BC139)</f>
        <v>4</v>
      </c>
      <c r="BF139" s="267">
        <f t="shared" ref="BF139:BF166" si="257">((AN139*12)+(AV139*9)+(BD139*6))/27</f>
        <v>10.154320987654319</v>
      </c>
      <c r="BG139" s="276">
        <f t="shared" ref="BG139:BG166" si="258">IF(BF139&gt;=9.995,30,AO139+AW139+BE139)</f>
        <v>30</v>
      </c>
      <c r="BH139" s="277">
        <f t="shared" ref="BH139:BH166" si="259">(AE139+BF139)/2</f>
        <v>10.101851851851851</v>
      </c>
      <c r="BI139" s="276">
        <f t="shared" ref="BI139:BI166" si="260">IF(BH139&gt;=9.995,60,AF139+BG139)</f>
        <v>60</v>
      </c>
      <c r="BJ139" s="276">
        <f t="shared" ref="BJ139:BJ166" si="261">IF(BK139="Admis(e)",180, BI139)</f>
        <v>60</v>
      </c>
      <c r="BK139" s="271"/>
    </row>
    <row r="140" spans="1:63" ht="20.25" customHeight="1">
      <c r="A140" s="250">
        <v>3</v>
      </c>
      <c r="B140" s="234" t="s">
        <v>787</v>
      </c>
      <c r="C140" s="234" t="s">
        <v>785</v>
      </c>
      <c r="D140" s="234" t="s">
        <v>788</v>
      </c>
      <c r="E140" s="234" t="s">
        <v>789</v>
      </c>
      <c r="F140" s="234" t="s">
        <v>400</v>
      </c>
      <c r="G140" s="36">
        <f>SaisieNote!K103</f>
        <v>11.666666666666666</v>
      </c>
      <c r="H140" s="37">
        <f t="shared" si="225"/>
        <v>5</v>
      </c>
      <c r="I140" s="36">
        <f>SaisieNote!N103</f>
        <v>12.666666666666666</v>
      </c>
      <c r="J140" s="37">
        <f t="shared" si="226"/>
        <v>5</v>
      </c>
      <c r="K140" s="36">
        <f>SaisieNote!Q103</f>
        <v>13</v>
      </c>
      <c r="L140" s="37">
        <f t="shared" si="227"/>
        <v>5</v>
      </c>
      <c r="M140" s="53">
        <f t="shared" si="228"/>
        <v>12.444444444444443</v>
      </c>
      <c r="N140" s="39">
        <f t="shared" si="229"/>
        <v>15</v>
      </c>
      <c r="O140" s="36">
        <f>SaisieNote!S103</f>
        <v>14.5</v>
      </c>
      <c r="P140" s="37">
        <f t="shared" si="230"/>
        <v>3</v>
      </c>
      <c r="Q140" s="36">
        <f>SaisieNote!U103</f>
        <v>11</v>
      </c>
      <c r="R140" s="37">
        <f t="shared" si="231"/>
        <v>3</v>
      </c>
      <c r="S140" s="36">
        <f>SaisieNote!W103</f>
        <v>11.5</v>
      </c>
      <c r="T140" s="37">
        <f t="shared" si="232"/>
        <v>3</v>
      </c>
      <c r="U140" s="53">
        <f t="shared" si="233"/>
        <v>12.333333333333334</v>
      </c>
      <c r="V140" s="39">
        <f t="shared" si="234"/>
        <v>9</v>
      </c>
      <c r="W140" s="36">
        <f>SaisieNote!Y103</f>
        <v>6.5</v>
      </c>
      <c r="X140" s="37">
        <f t="shared" si="235"/>
        <v>0</v>
      </c>
      <c r="Y140" s="36">
        <f>SaisieNote!AA103</f>
        <v>10</v>
      </c>
      <c r="Z140" s="37">
        <f t="shared" si="236"/>
        <v>2</v>
      </c>
      <c r="AA140" s="36">
        <f>SaisieNote!AC103</f>
        <v>11.5</v>
      </c>
      <c r="AB140" s="37">
        <f t="shared" si="237"/>
        <v>2</v>
      </c>
      <c r="AC140" s="53">
        <f t="shared" si="238"/>
        <v>9.3333333333333339</v>
      </c>
      <c r="AD140" s="39">
        <f t="shared" si="239"/>
        <v>4</v>
      </c>
      <c r="AE140" s="138">
        <f t="shared" si="240"/>
        <v>11.716049382716049</v>
      </c>
      <c r="AF140" s="40">
        <f t="shared" si="241"/>
        <v>30</v>
      </c>
      <c r="AG140" s="73" t="str">
        <f t="shared" ref="AG140:AG166" si="262">IF(AE140&gt;=9.995,"Admis(e)","Rattrapage")</f>
        <v>Admis(e)</v>
      </c>
      <c r="AH140" s="52">
        <f>SaisieNote!AG103</f>
        <v>15</v>
      </c>
      <c r="AI140" s="263">
        <f t="shared" si="242"/>
        <v>5</v>
      </c>
      <c r="AJ140" s="52">
        <f>SaisieNote!AJ103</f>
        <v>13.166666666666666</v>
      </c>
      <c r="AK140" s="263">
        <f t="shared" si="243"/>
        <v>5</v>
      </c>
      <c r="AL140" s="52">
        <f>SaisieNote!AM103</f>
        <v>13.833333333333334</v>
      </c>
      <c r="AM140" s="75">
        <f t="shared" si="244"/>
        <v>5</v>
      </c>
      <c r="AN140" s="38">
        <f t="shared" si="245"/>
        <v>14</v>
      </c>
      <c r="AO140" s="76">
        <f t="shared" si="246"/>
        <v>15</v>
      </c>
      <c r="AP140" s="167">
        <f>SaisieNote!AO103</f>
        <v>10</v>
      </c>
      <c r="AQ140" s="262">
        <f t="shared" si="247"/>
        <v>3</v>
      </c>
      <c r="AR140" s="167">
        <f>SaisieNote!AQ103</f>
        <v>10.5</v>
      </c>
      <c r="AS140" s="262">
        <f t="shared" si="248"/>
        <v>3</v>
      </c>
      <c r="AT140" s="167">
        <f>SaisieNote!AS103</f>
        <v>5</v>
      </c>
      <c r="AU140" s="75">
        <f t="shared" si="249"/>
        <v>0</v>
      </c>
      <c r="AV140" s="38">
        <f t="shared" si="250"/>
        <v>8.5</v>
      </c>
      <c r="AW140" s="76">
        <f t="shared" si="251"/>
        <v>6</v>
      </c>
      <c r="AX140" s="61">
        <f>SaisieNote!AU103</f>
        <v>11</v>
      </c>
      <c r="AY140" s="75">
        <f t="shared" si="252"/>
        <v>2</v>
      </c>
      <c r="AZ140" s="61">
        <f>SaisieNote!AW103</f>
        <v>8</v>
      </c>
      <c r="BA140" s="75">
        <f t="shared" si="253"/>
        <v>0</v>
      </c>
      <c r="BB140" s="61">
        <f>SaisieNote!AY103</f>
        <v>12</v>
      </c>
      <c r="BC140" s="75">
        <f t="shared" si="254"/>
        <v>2</v>
      </c>
      <c r="BD140" s="38">
        <f t="shared" si="255"/>
        <v>10.333333333333334</v>
      </c>
      <c r="BE140" s="76">
        <f t="shared" si="256"/>
        <v>6</v>
      </c>
      <c r="BF140" s="59">
        <f t="shared" si="257"/>
        <v>11.351851851851851</v>
      </c>
      <c r="BG140" s="55">
        <f t="shared" si="258"/>
        <v>30</v>
      </c>
      <c r="BH140" s="56">
        <f t="shared" si="259"/>
        <v>11.533950617283949</v>
      </c>
      <c r="BI140" s="55">
        <f t="shared" si="260"/>
        <v>60</v>
      </c>
      <c r="BJ140" s="55">
        <f t="shared" si="261"/>
        <v>180</v>
      </c>
      <c r="BK140" s="73" t="str">
        <f t="shared" ref="BK140:BK165" si="263">IF(BH140&gt;=9.995,"Admis(e)","Rattrapage")</f>
        <v>Admis(e)</v>
      </c>
    </row>
    <row r="141" spans="1:63" ht="20.25" customHeight="1">
      <c r="A141" s="250">
        <v>4</v>
      </c>
      <c r="B141" s="234" t="s">
        <v>790</v>
      </c>
      <c r="C141" s="234" t="s">
        <v>785</v>
      </c>
      <c r="D141" s="234" t="s">
        <v>28</v>
      </c>
      <c r="E141" s="234" t="s">
        <v>791</v>
      </c>
      <c r="F141" s="234" t="s">
        <v>792</v>
      </c>
      <c r="G141" s="36">
        <f>SaisieNote!K104</f>
        <v>11</v>
      </c>
      <c r="H141" s="37">
        <f t="shared" si="225"/>
        <v>5</v>
      </c>
      <c r="I141" s="36">
        <f>SaisieNote!N104</f>
        <v>9.5</v>
      </c>
      <c r="J141" s="37">
        <f t="shared" si="226"/>
        <v>0</v>
      </c>
      <c r="K141" s="36">
        <f>SaisieNote!Q104</f>
        <v>6</v>
      </c>
      <c r="L141" s="37">
        <f t="shared" si="227"/>
        <v>0</v>
      </c>
      <c r="M141" s="53">
        <f t="shared" si="228"/>
        <v>8.8333333333333339</v>
      </c>
      <c r="N141" s="39">
        <f t="shared" si="229"/>
        <v>5</v>
      </c>
      <c r="O141" s="36">
        <f>SaisieNote!S104</f>
        <v>10.5</v>
      </c>
      <c r="P141" s="37">
        <f t="shared" si="230"/>
        <v>3</v>
      </c>
      <c r="Q141" s="36">
        <f>SaisieNote!U104</f>
        <v>11</v>
      </c>
      <c r="R141" s="37">
        <f t="shared" si="231"/>
        <v>3</v>
      </c>
      <c r="S141" s="36">
        <f>SaisieNote!W104</f>
        <v>8</v>
      </c>
      <c r="T141" s="37">
        <f t="shared" si="232"/>
        <v>0</v>
      </c>
      <c r="U141" s="53">
        <f t="shared" si="233"/>
        <v>9.8333333333333339</v>
      </c>
      <c r="V141" s="39">
        <f t="shared" si="234"/>
        <v>6</v>
      </c>
      <c r="W141" s="36">
        <f>SaisieNote!Y104</f>
        <v>7.5</v>
      </c>
      <c r="X141" s="37">
        <f t="shared" si="235"/>
        <v>0</v>
      </c>
      <c r="Y141" s="36">
        <f>SaisieNote!AA104</f>
        <v>11.5</v>
      </c>
      <c r="Z141" s="37">
        <f t="shared" si="236"/>
        <v>2</v>
      </c>
      <c r="AA141" s="36">
        <f>SaisieNote!AC104</f>
        <v>10</v>
      </c>
      <c r="AB141" s="37">
        <f t="shared" si="237"/>
        <v>2</v>
      </c>
      <c r="AC141" s="53">
        <f t="shared" si="238"/>
        <v>9.6666666666666661</v>
      </c>
      <c r="AD141" s="39">
        <f t="shared" si="239"/>
        <v>4</v>
      </c>
      <c r="AE141" s="138">
        <f t="shared" si="240"/>
        <v>9.3518518518518512</v>
      </c>
      <c r="AF141" s="40">
        <f t="shared" si="241"/>
        <v>15</v>
      </c>
      <c r="AG141" s="73" t="str">
        <f t="shared" si="262"/>
        <v>Rattrapage</v>
      </c>
      <c r="AH141" s="52">
        <f>SaisieNote!AG104</f>
        <v>13.666666666666666</v>
      </c>
      <c r="AI141" s="263">
        <f t="shared" si="242"/>
        <v>5</v>
      </c>
      <c r="AJ141" s="52">
        <f>SaisieNote!AJ104</f>
        <v>13.5</v>
      </c>
      <c r="AK141" s="263">
        <f t="shared" si="243"/>
        <v>5</v>
      </c>
      <c r="AL141" s="52">
        <f>SaisieNote!AM104</f>
        <v>14.833333333333334</v>
      </c>
      <c r="AM141" s="75">
        <f t="shared" si="244"/>
        <v>5</v>
      </c>
      <c r="AN141" s="38">
        <f t="shared" si="245"/>
        <v>14</v>
      </c>
      <c r="AO141" s="76">
        <f t="shared" si="246"/>
        <v>15</v>
      </c>
      <c r="AP141" s="167">
        <f>SaisieNote!AO104</f>
        <v>8</v>
      </c>
      <c r="AQ141" s="262">
        <f t="shared" si="247"/>
        <v>0</v>
      </c>
      <c r="AR141" s="167">
        <f>SaisieNote!AQ104</f>
        <v>10.5</v>
      </c>
      <c r="AS141" s="262">
        <f t="shared" si="248"/>
        <v>3</v>
      </c>
      <c r="AT141" s="167">
        <f>SaisieNote!AS104</f>
        <v>10</v>
      </c>
      <c r="AU141" s="75">
        <f t="shared" si="249"/>
        <v>3</v>
      </c>
      <c r="AV141" s="38">
        <f t="shared" si="250"/>
        <v>9.5</v>
      </c>
      <c r="AW141" s="76">
        <f t="shared" si="251"/>
        <v>6</v>
      </c>
      <c r="AX141" s="61">
        <f>SaisieNote!AU104</f>
        <v>13.5</v>
      </c>
      <c r="AY141" s="75">
        <f t="shared" si="252"/>
        <v>2</v>
      </c>
      <c r="AZ141" s="61">
        <f>SaisieNote!AW104</f>
        <v>13.5</v>
      </c>
      <c r="BA141" s="75">
        <f t="shared" si="253"/>
        <v>2</v>
      </c>
      <c r="BB141" s="61">
        <f>SaisieNote!AY104</f>
        <v>14</v>
      </c>
      <c r="BC141" s="75">
        <f t="shared" si="254"/>
        <v>2</v>
      </c>
      <c r="BD141" s="38">
        <f t="shared" si="255"/>
        <v>13.666666666666666</v>
      </c>
      <c r="BE141" s="76">
        <f t="shared" si="256"/>
        <v>6</v>
      </c>
      <c r="BF141" s="59">
        <f t="shared" si="257"/>
        <v>12.425925925925926</v>
      </c>
      <c r="BG141" s="55">
        <f t="shared" si="258"/>
        <v>30</v>
      </c>
      <c r="BH141" s="56">
        <f t="shared" si="259"/>
        <v>10.888888888888889</v>
      </c>
      <c r="BI141" s="55">
        <f t="shared" si="260"/>
        <v>60</v>
      </c>
      <c r="BJ141" s="55">
        <f t="shared" si="261"/>
        <v>180</v>
      </c>
      <c r="BK141" s="73" t="str">
        <f t="shared" si="263"/>
        <v>Admis(e)</v>
      </c>
    </row>
    <row r="142" spans="1:63" ht="20.25" customHeight="1">
      <c r="A142" s="250">
        <v>5</v>
      </c>
      <c r="B142" s="234" t="s">
        <v>793</v>
      </c>
      <c r="C142" s="234" t="s">
        <v>794</v>
      </c>
      <c r="D142" s="234" t="s">
        <v>278</v>
      </c>
      <c r="E142" s="234" t="s">
        <v>795</v>
      </c>
      <c r="F142" s="234" t="s">
        <v>796</v>
      </c>
      <c r="G142" s="36">
        <f>SaisieNote!K105</f>
        <v>11.833333333333334</v>
      </c>
      <c r="H142" s="37">
        <f t="shared" si="225"/>
        <v>5</v>
      </c>
      <c r="I142" s="36">
        <f>SaisieNote!N105</f>
        <v>8</v>
      </c>
      <c r="J142" s="37">
        <f t="shared" si="226"/>
        <v>0</v>
      </c>
      <c r="K142" s="36">
        <f>SaisieNote!Q105</f>
        <v>11</v>
      </c>
      <c r="L142" s="37">
        <f t="shared" si="227"/>
        <v>5</v>
      </c>
      <c r="M142" s="53">
        <f t="shared" si="228"/>
        <v>10.277777777777779</v>
      </c>
      <c r="N142" s="39">
        <f t="shared" si="229"/>
        <v>15</v>
      </c>
      <c r="O142" s="36">
        <f>SaisieNote!S105</f>
        <v>10</v>
      </c>
      <c r="P142" s="37">
        <f t="shared" si="230"/>
        <v>3</v>
      </c>
      <c r="Q142" s="36">
        <f>SaisieNote!U105</f>
        <v>10</v>
      </c>
      <c r="R142" s="37">
        <f t="shared" si="231"/>
        <v>3</v>
      </c>
      <c r="S142" s="36">
        <f>SaisieNote!W105</f>
        <v>8.5</v>
      </c>
      <c r="T142" s="37">
        <f t="shared" si="232"/>
        <v>0</v>
      </c>
      <c r="U142" s="53">
        <f t="shared" si="233"/>
        <v>9.5</v>
      </c>
      <c r="V142" s="39">
        <f t="shared" si="234"/>
        <v>6</v>
      </c>
      <c r="W142" s="36">
        <f>SaisieNote!Y105</f>
        <v>2</v>
      </c>
      <c r="X142" s="37">
        <f t="shared" si="235"/>
        <v>0</v>
      </c>
      <c r="Y142" s="36">
        <f>SaisieNote!AA105</f>
        <v>0</v>
      </c>
      <c r="Z142" s="37">
        <f t="shared" si="236"/>
        <v>0</v>
      </c>
      <c r="AA142" s="36">
        <f>SaisieNote!AC105</f>
        <v>8</v>
      </c>
      <c r="AB142" s="37">
        <f t="shared" si="237"/>
        <v>0</v>
      </c>
      <c r="AC142" s="53">
        <f t="shared" si="238"/>
        <v>3.3333333333333335</v>
      </c>
      <c r="AD142" s="39">
        <f t="shared" si="239"/>
        <v>0</v>
      </c>
      <c r="AE142" s="138">
        <f t="shared" si="240"/>
        <v>8.4753086419753085</v>
      </c>
      <c r="AF142" s="40">
        <f t="shared" si="241"/>
        <v>21</v>
      </c>
      <c r="AG142" s="73" t="str">
        <f t="shared" si="262"/>
        <v>Rattrapage</v>
      </c>
      <c r="AH142" s="52">
        <f>SaisieNote!AG105</f>
        <v>8.6666666666666661</v>
      </c>
      <c r="AI142" s="263">
        <f t="shared" si="242"/>
        <v>0</v>
      </c>
      <c r="AJ142" s="52">
        <f>SaisieNote!AJ105</f>
        <v>10.333333333333334</v>
      </c>
      <c r="AK142" s="263">
        <f t="shared" si="243"/>
        <v>5</v>
      </c>
      <c r="AL142" s="52">
        <f>SaisieNote!AM105</f>
        <v>11</v>
      </c>
      <c r="AM142" s="75">
        <f t="shared" si="244"/>
        <v>5</v>
      </c>
      <c r="AN142" s="38">
        <f t="shared" si="245"/>
        <v>10</v>
      </c>
      <c r="AO142" s="76">
        <f t="shared" si="246"/>
        <v>15</v>
      </c>
      <c r="AP142" s="167">
        <f>SaisieNote!AO105</f>
        <v>4.5</v>
      </c>
      <c r="AQ142" s="262">
        <f t="shared" si="247"/>
        <v>0</v>
      </c>
      <c r="AR142" s="167">
        <f>SaisieNote!AQ105</f>
        <v>9</v>
      </c>
      <c r="AS142" s="262">
        <f t="shared" si="248"/>
        <v>0</v>
      </c>
      <c r="AT142" s="167">
        <f>SaisieNote!AS105</f>
        <v>3</v>
      </c>
      <c r="AU142" s="75">
        <f t="shared" si="249"/>
        <v>0</v>
      </c>
      <c r="AV142" s="38">
        <f t="shared" si="250"/>
        <v>5.5</v>
      </c>
      <c r="AW142" s="76">
        <f t="shared" si="251"/>
        <v>0</v>
      </c>
      <c r="AX142" s="61">
        <f>SaisieNote!AU105</f>
        <v>12</v>
      </c>
      <c r="AY142" s="75">
        <f t="shared" si="252"/>
        <v>2</v>
      </c>
      <c r="AZ142" s="61">
        <f>SaisieNote!AW105</f>
        <v>6</v>
      </c>
      <c r="BA142" s="75">
        <f t="shared" si="253"/>
        <v>0</v>
      </c>
      <c r="BB142" s="61">
        <f>SaisieNote!AY105</f>
        <v>11</v>
      </c>
      <c r="BC142" s="75">
        <f t="shared" si="254"/>
        <v>2</v>
      </c>
      <c r="BD142" s="38">
        <f t="shared" si="255"/>
        <v>9.6666666666666661</v>
      </c>
      <c r="BE142" s="76">
        <f t="shared" si="256"/>
        <v>4</v>
      </c>
      <c r="BF142" s="59">
        <f t="shared" si="257"/>
        <v>8.4259259259259256</v>
      </c>
      <c r="BG142" s="55">
        <f t="shared" si="258"/>
        <v>19</v>
      </c>
      <c r="BH142" s="56">
        <f t="shared" si="259"/>
        <v>8.4506172839506171</v>
      </c>
      <c r="BI142" s="55">
        <f t="shared" si="260"/>
        <v>40</v>
      </c>
      <c r="BJ142" s="55">
        <f t="shared" si="261"/>
        <v>40</v>
      </c>
      <c r="BK142" s="73" t="str">
        <f t="shared" si="263"/>
        <v>Rattrapage</v>
      </c>
    </row>
    <row r="143" spans="1:63" ht="20.25" customHeight="1">
      <c r="A143" s="250">
        <v>6</v>
      </c>
      <c r="B143" s="234" t="s">
        <v>797</v>
      </c>
      <c r="C143" s="234" t="s">
        <v>798</v>
      </c>
      <c r="D143" s="234" t="s">
        <v>10</v>
      </c>
      <c r="E143" s="234" t="s">
        <v>799</v>
      </c>
      <c r="F143" s="234" t="s">
        <v>244</v>
      </c>
      <c r="G143" s="36">
        <f>SaisieNote!K106</f>
        <v>16</v>
      </c>
      <c r="H143" s="37">
        <f t="shared" si="225"/>
        <v>5</v>
      </c>
      <c r="I143" s="36">
        <f>SaisieNote!N106</f>
        <v>16.666666666666668</v>
      </c>
      <c r="J143" s="37">
        <f t="shared" si="226"/>
        <v>5</v>
      </c>
      <c r="K143" s="36">
        <f>SaisieNote!Q106</f>
        <v>14.166666666666666</v>
      </c>
      <c r="L143" s="37">
        <f t="shared" si="227"/>
        <v>5</v>
      </c>
      <c r="M143" s="53">
        <f t="shared" si="228"/>
        <v>15.611111111111112</v>
      </c>
      <c r="N143" s="39">
        <f t="shared" si="229"/>
        <v>15</v>
      </c>
      <c r="O143" s="36">
        <f>SaisieNote!S106</f>
        <v>12.5</v>
      </c>
      <c r="P143" s="37">
        <f t="shared" si="230"/>
        <v>3</v>
      </c>
      <c r="Q143" s="36">
        <f>SaisieNote!U106</f>
        <v>13</v>
      </c>
      <c r="R143" s="37">
        <f t="shared" si="231"/>
        <v>3</v>
      </c>
      <c r="S143" s="36">
        <f>SaisieNote!W106</f>
        <v>15.5</v>
      </c>
      <c r="T143" s="37">
        <f t="shared" si="232"/>
        <v>3</v>
      </c>
      <c r="U143" s="53">
        <f t="shared" si="233"/>
        <v>13.666666666666666</v>
      </c>
      <c r="V143" s="39">
        <f t="shared" si="234"/>
        <v>9</v>
      </c>
      <c r="W143" s="36">
        <f>SaisieNote!Y106</f>
        <v>14</v>
      </c>
      <c r="X143" s="37">
        <f t="shared" si="235"/>
        <v>2</v>
      </c>
      <c r="Y143" s="36">
        <f>SaisieNote!AA106</f>
        <v>12.5</v>
      </c>
      <c r="Z143" s="37">
        <f t="shared" si="236"/>
        <v>2</v>
      </c>
      <c r="AA143" s="36">
        <f>SaisieNote!AC106</f>
        <v>15</v>
      </c>
      <c r="AB143" s="37">
        <f t="shared" si="237"/>
        <v>2</v>
      </c>
      <c r="AC143" s="53">
        <f t="shared" si="238"/>
        <v>13.833333333333334</v>
      </c>
      <c r="AD143" s="39">
        <f t="shared" si="239"/>
        <v>6</v>
      </c>
      <c r="AE143" s="138">
        <f t="shared" si="240"/>
        <v>14.567901234567902</v>
      </c>
      <c r="AF143" s="40">
        <f t="shared" si="241"/>
        <v>30</v>
      </c>
      <c r="AG143" s="73" t="str">
        <f t="shared" si="262"/>
        <v>Admis(e)</v>
      </c>
      <c r="AH143" s="52">
        <f>SaisieNote!AG106</f>
        <v>15.666666666666666</v>
      </c>
      <c r="AI143" s="263">
        <f t="shared" si="242"/>
        <v>5</v>
      </c>
      <c r="AJ143" s="52">
        <f>SaisieNote!AJ106</f>
        <v>16.666666666666668</v>
      </c>
      <c r="AK143" s="263">
        <f t="shared" si="243"/>
        <v>5</v>
      </c>
      <c r="AL143" s="52">
        <f>SaisieNote!AM106</f>
        <v>15.166666666666666</v>
      </c>
      <c r="AM143" s="75">
        <f t="shared" si="244"/>
        <v>5</v>
      </c>
      <c r="AN143" s="38">
        <f t="shared" si="245"/>
        <v>15.833333333333334</v>
      </c>
      <c r="AO143" s="76">
        <f t="shared" si="246"/>
        <v>15</v>
      </c>
      <c r="AP143" s="167">
        <f>SaisieNote!AO106</f>
        <v>11</v>
      </c>
      <c r="AQ143" s="262">
        <f t="shared" si="247"/>
        <v>3</v>
      </c>
      <c r="AR143" s="167">
        <f>SaisieNote!AQ106</f>
        <v>15</v>
      </c>
      <c r="AS143" s="262">
        <f t="shared" si="248"/>
        <v>3</v>
      </c>
      <c r="AT143" s="167">
        <f>SaisieNote!AS106</f>
        <v>17</v>
      </c>
      <c r="AU143" s="75">
        <f t="shared" si="249"/>
        <v>3</v>
      </c>
      <c r="AV143" s="38">
        <f t="shared" si="250"/>
        <v>14.333333333333334</v>
      </c>
      <c r="AW143" s="76">
        <f t="shared" si="251"/>
        <v>9</v>
      </c>
      <c r="AX143" s="61">
        <f>SaisieNote!AU106</f>
        <v>15.5</v>
      </c>
      <c r="AY143" s="75">
        <f t="shared" si="252"/>
        <v>2</v>
      </c>
      <c r="AZ143" s="61">
        <f>SaisieNote!AW106</f>
        <v>17</v>
      </c>
      <c r="BA143" s="75">
        <f t="shared" si="253"/>
        <v>2</v>
      </c>
      <c r="BB143" s="61">
        <f>SaisieNote!AY106</f>
        <v>17</v>
      </c>
      <c r="BC143" s="75">
        <f t="shared" si="254"/>
        <v>2</v>
      </c>
      <c r="BD143" s="38">
        <f t="shared" si="255"/>
        <v>16.5</v>
      </c>
      <c r="BE143" s="76">
        <f t="shared" si="256"/>
        <v>6</v>
      </c>
      <c r="BF143" s="59">
        <f t="shared" si="257"/>
        <v>15.481481481481481</v>
      </c>
      <c r="BG143" s="55">
        <f t="shared" si="258"/>
        <v>30</v>
      </c>
      <c r="BH143" s="56">
        <f t="shared" si="259"/>
        <v>15.024691358024691</v>
      </c>
      <c r="BI143" s="55">
        <f t="shared" si="260"/>
        <v>60</v>
      </c>
      <c r="BJ143" s="55">
        <f t="shared" si="261"/>
        <v>180</v>
      </c>
      <c r="BK143" s="73" t="str">
        <f t="shared" si="263"/>
        <v>Admis(e)</v>
      </c>
    </row>
    <row r="144" spans="1:63" ht="20.25" customHeight="1">
      <c r="A144" s="250">
        <v>7</v>
      </c>
      <c r="B144" s="234" t="s">
        <v>800</v>
      </c>
      <c r="C144" s="234" t="s">
        <v>801</v>
      </c>
      <c r="D144" s="234" t="s">
        <v>802</v>
      </c>
      <c r="E144" s="234" t="s">
        <v>803</v>
      </c>
      <c r="F144" s="234" t="s">
        <v>23</v>
      </c>
      <c r="G144" s="36">
        <f>SaisieNote!K107</f>
        <v>9</v>
      </c>
      <c r="H144" s="37">
        <f t="shared" si="225"/>
        <v>0</v>
      </c>
      <c r="I144" s="36">
        <f>SaisieNote!N107</f>
        <v>8.5</v>
      </c>
      <c r="J144" s="37">
        <f t="shared" si="226"/>
        <v>0</v>
      </c>
      <c r="K144" s="36">
        <f>SaisieNote!Q107</f>
        <v>13.333333333333334</v>
      </c>
      <c r="L144" s="37">
        <f t="shared" si="227"/>
        <v>5</v>
      </c>
      <c r="M144" s="53">
        <f t="shared" si="228"/>
        <v>10.277777777777779</v>
      </c>
      <c r="N144" s="39">
        <f t="shared" si="229"/>
        <v>15</v>
      </c>
      <c r="O144" s="36">
        <f>SaisieNote!S107</f>
        <v>5.5</v>
      </c>
      <c r="P144" s="37">
        <f t="shared" si="230"/>
        <v>0</v>
      </c>
      <c r="Q144" s="36">
        <f>SaisieNote!U107</f>
        <v>11.5</v>
      </c>
      <c r="R144" s="37">
        <f t="shared" si="231"/>
        <v>3</v>
      </c>
      <c r="S144" s="36">
        <f>SaisieNote!W107</f>
        <v>10</v>
      </c>
      <c r="T144" s="37">
        <f t="shared" si="232"/>
        <v>3</v>
      </c>
      <c r="U144" s="53">
        <f t="shared" si="233"/>
        <v>9</v>
      </c>
      <c r="V144" s="39">
        <f t="shared" si="234"/>
        <v>6</v>
      </c>
      <c r="W144" s="36">
        <f>SaisieNote!Y107</f>
        <v>5.5</v>
      </c>
      <c r="X144" s="37">
        <f t="shared" si="235"/>
        <v>0</v>
      </c>
      <c r="Y144" s="36">
        <f>SaisieNote!AA107</f>
        <v>7</v>
      </c>
      <c r="Z144" s="37">
        <f t="shared" si="236"/>
        <v>0</v>
      </c>
      <c r="AA144" s="36">
        <f>SaisieNote!AC107</f>
        <v>4</v>
      </c>
      <c r="AB144" s="37">
        <f t="shared" si="237"/>
        <v>0</v>
      </c>
      <c r="AC144" s="53">
        <f t="shared" si="238"/>
        <v>5.5</v>
      </c>
      <c r="AD144" s="39">
        <f t="shared" si="239"/>
        <v>0</v>
      </c>
      <c r="AE144" s="138">
        <f t="shared" si="240"/>
        <v>8.7901234567901234</v>
      </c>
      <c r="AF144" s="40">
        <f t="shared" si="241"/>
        <v>21</v>
      </c>
      <c r="AG144" s="73" t="str">
        <f t="shared" si="262"/>
        <v>Rattrapage</v>
      </c>
      <c r="AH144" s="52">
        <f>SaisieNote!AG107</f>
        <v>10.5</v>
      </c>
      <c r="AI144" s="263">
        <f t="shared" si="242"/>
        <v>5</v>
      </c>
      <c r="AJ144" s="52">
        <f>SaisieNote!AJ107</f>
        <v>13.166666666666666</v>
      </c>
      <c r="AK144" s="263">
        <f t="shared" si="243"/>
        <v>5</v>
      </c>
      <c r="AL144" s="52">
        <f>SaisieNote!AM107</f>
        <v>8.3333333333333339</v>
      </c>
      <c r="AM144" s="75">
        <f t="shared" si="244"/>
        <v>0</v>
      </c>
      <c r="AN144" s="38">
        <f t="shared" si="245"/>
        <v>10.666666666666666</v>
      </c>
      <c r="AO144" s="76">
        <f t="shared" si="246"/>
        <v>15</v>
      </c>
      <c r="AP144" s="167">
        <f>SaisieNote!AO107</f>
        <v>7.5</v>
      </c>
      <c r="AQ144" s="262">
        <f t="shared" si="247"/>
        <v>0</v>
      </c>
      <c r="AR144" s="167">
        <f>SaisieNote!AQ107</f>
        <v>8</v>
      </c>
      <c r="AS144" s="262">
        <f t="shared" si="248"/>
        <v>0</v>
      </c>
      <c r="AT144" s="167">
        <f>SaisieNote!AS107</f>
        <v>12</v>
      </c>
      <c r="AU144" s="75">
        <f t="shared" si="249"/>
        <v>3</v>
      </c>
      <c r="AV144" s="38">
        <f t="shared" si="250"/>
        <v>9.1666666666666661</v>
      </c>
      <c r="AW144" s="76">
        <f t="shared" si="251"/>
        <v>3</v>
      </c>
      <c r="AX144" s="61">
        <f>SaisieNote!AU107</f>
        <v>13</v>
      </c>
      <c r="AY144" s="75">
        <f t="shared" si="252"/>
        <v>2</v>
      </c>
      <c r="AZ144" s="61">
        <f>SaisieNote!AW107</f>
        <v>3</v>
      </c>
      <c r="BA144" s="75">
        <f t="shared" si="253"/>
        <v>0</v>
      </c>
      <c r="BB144" s="61">
        <f>SaisieNote!AY107</f>
        <v>14</v>
      </c>
      <c r="BC144" s="75">
        <f t="shared" si="254"/>
        <v>2</v>
      </c>
      <c r="BD144" s="38">
        <f t="shared" si="255"/>
        <v>10</v>
      </c>
      <c r="BE144" s="76">
        <f t="shared" si="256"/>
        <v>6</v>
      </c>
      <c r="BF144" s="59">
        <f t="shared" si="257"/>
        <v>10.018518518518519</v>
      </c>
      <c r="BG144" s="55">
        <f t="shared" si="258"/>
        <v>30</v>
      </c>
      <c r="BH144" s="56">
        <f t="shared" si="259"/>
        <v>9.4043209876543212</v>
      </c>
      <c r="BI144" s="55">
        <f t="shared" si="260"/>
        <v>51</v>
      </c>
      <c r="BJ144" s="55">
        <f t="shared" si="261"/>
        <v>51</v>
      </c>
      <c r="BK144" s="73" t="str">
        <f t="shared" si="263"/>
        <v>Rattrapage</v>
      </c>
    </row>
    <row r="145" spans="1:63" s="210" customFormat="1" ht="20.25" customHeight="1">
      <c r="A145" s="265">
        <v>8</v>
      </c>
      <c r="B145" s="266" t="s">
        <v>355</v>
      </c>
      <c r="C145" s="266" t="s">
        <v>357</v>
      </c>
      <c r="D145" s="266" t="s">
        <v>71</v>
      </c>
      <c r="E145" s="266" t="s">
        <v>356</v>
      </c>
      <c r="F145" s="266" t="s">
        <v>5</v>
      </c>
      <c r="G145" s="267">
        <f>SaisieNote!K108</f>
        <v>10.333333333333334</v>
      </c>
      <c r="H145" s="268">
        <f t="shared" si="225"/>
        <v>5</v>
      </c>
      <c r="I145" s="267">
        <f>SaisieNote!N108</f>
        <v>6</v>
      </c>
      <c r="J145" s="268">
        <f t="shared" si="226"/>
        <v>0</v>
      </c>
      <c r="K145" s="267">
        <f>SaisieNote!Q108</f>
        <v>3.8333333333333335</v>
      </c>
      <c r="L145" s="268">
        <f t="shared" si="227"/>
        <v>0</v>
      </c>
      <c r="M145" s="269">
        <f t="shared" si="228"/>
        <v>6.7222222222222223</v>
      </c>
      <c r="N145" s="268">
        <f t="shared" si="229"/>
        <v>5</v>
      </c>
      <c r="O145" s="267">
        <f>SaisieNote!S108</f>
        <v>5</v>
      </c>
      <c r="P145" s="268">
        <f t="shared" si="230"/>
        <v>0</v>
      </c>
      <c r="Q145" s="267">
        <f>SaisieNote!U108</f>
        <v>10</v>
      </c>
      <c r="R145" s="268">
        <f t="shared" si="231"/>
        <v>3</v>
      </c>
      <c r="S145" s="267">
        <f>SaisieNote!W108</f>
        <v>7.5</v>
      </c>
      <c r="T145" s="268">
        <f t="shared" si="232"/>
        <v>0</v>
      </c>
      <c r="U145" s="269">
        <f t="shared" si="233"/>
        <v>7.5</v>
      </c>
      <c r="V145" s="268">
        <f t="shared" si="234"/>
        <v>3</v>
      </c>
      <c r="W145" s="267">
        <f>SaisieNote!Y108</f>
        <v>1</v>
      </c>
      <c r="X145" s="268">
        <f t="shared" si="235"/>
        <v>0</v>
      </c>
      <c r="Y145" s="267">
        <f>SaisieNote!AA108</f>
        <v>10.5</v>
      </c>
      <c r="Z145" s="268">
        <f t="shared" si="236"/>
        <v>2</v>
      </c>
      <c r="AA145" s="267">
        <f>SaisieNote!AC108</f>
        <v>5.5</v>
      </c>
      <c r="AB145" s="268">
        <f t="shared" si="237"/>
        <v>0</v>
      </c>
      <c r="AC145" s="269">
        <f t="shared" si="238"/>
        <v>5.666666666666667</v>
      </c>
      <c r="AD145" s="268">
        <f t="shared" si="239"/>
        <v>2</v>
      </c>
      <c r="AE145" s="269">
        <f t="shared" si="240"/>
        <v>6.7469135802469147</v>
      </c>
      <c r="AF145" s="270">
        <f t="shared" si="241"/>
        <v>10</v>
      </c>
      <c r="AG145" s="271" t="str">
        <f t="shared" si="262"/>
        <v>Rattrapage</v>
      </c>
      <c r="AH145" s="269">
        <f>SaisieNote!AG108</f>
        <v>10</v>
      </c>
      <c r="AI145" s="272">
        <f t="shared" si="242"/>
        <v>5</v>
      </c>
      <c r="AJ145" s="269">
        <f>SaisieNote!AJ108</f>
        <v>7</v>
      </c>
      <c r="AK145" s="272">
        <f t="shared" si="243"/>
        <v>0</v>
      </c>
      <c r="AL145" s="269">
        <f>SaisieNote!AM108</f>
        <v>12.333333333333334</v>
      </c>
      <c r="AM145" s="273">
        <f t="shared" si="244"/>
        <v>5</v>
      </c>
      <c r="AN145" s="267">
        <f t="shared" si="245"/>
        <v>9.7777777777777786</v>
      </c>
      <c r="AO145" s="274">
        <f t="shared" si="246"/>
        <v>10</v>
      </c>
      <c r="AP145" s="269">
        <f>SaisieNote!AO108</f>
        <v>7.5</v>
      </c>
      <c r="AQ145" s="272">
        <f t="shared" si="247"/>
        <v>0</v>
      </c>
      <c r="AR145" s="269">
        <f>SaisieNote!AQ108</f>
        <v>1.5</v>
      </c>
      <c r="AS145" s="272">
        <f t="shared" si="248"/>
        <v>0</v>
      </c>
      <c r="AT145" s="269">
        <f>SaisieNote!AS108</f>
        <v>7</v>
      </c>
      <c r="AU145" s="273">
        <f t="shared" si="249"/>
        <v>0</v>
      </c>
      <c r="AV145" s="267">
        <f t="shared" si="250"/>
        <v>5.333333333333333</v>
      </c>
      <c r="AW145" s="274">
        <f t="shared" si="251"/>
        <v>0</v>
      </c>
      <c r="AX145" s="275">
        <f>SaisieNote!AU108</f>
        <v>10</v>
      </c>
      <c r="AY145" s="273">
        <f t="shared" si="252"/>
        <v>2</v>
      </c>
      <c r="AZ145" s="275">
        <f>SaisieNote!AW108</f>
        <v>0</v>
      </c>
      <c r="BA145" s="273">
        <f t="shared" si="253"/>
        <v>0</v>
      </c>
      <c r="BB145" s="275">
        <f>SaisieNote!AY108</f>
        <v>14.5</v>
      </c>
      <c r="BC145" s="273">
        <f t="shared" si="254"/>
        <v>2</v>
      </c>
      <c r="BD145" s="267">
        <f t="shared" si="255"/>
        <v>8.1666666666666661</v>
      </c>
      <c r="BE145" s="274">
        <f t="shared" si="256"/>
        <v>4</v>
      </c>
      <c r="BF145" s="267">
        <f t="shared" si="257"/>
        <v>7.9382716049382722</v>
      </c>
      <c r="BG145" s="276">
        <f t="shared" si="258"/>
        <v>14</v>
      </c>
      <c r="BH145" s="277">
        <f t="shared" si="259"/>
        <v>7.3425925925925934</v>
      </c>
      <c r="BI145" s="276">
        <f t="shared" si="260"/>
        <v>24</v>
      </c>
      <c r="BJ145" s="276">
        <f t="shared" si="261"/>
        <v>24</v>
      </c>
      <c r="BK145" s="271" t="str">
        <f t="shared" si="263"/>
        <v>Rattrapage</v>
      </c>
    </row>
    <row r="146" spans="1:63" ht="20.25" customHeight="1">
      <c r="A146" s="265">
        <v>9</v>
      </c>
      <c r="B146" s="266" t="s">
        <v>804</v>
      </c>
      <c r="C146" s="266" t="s">
        <v>805</v>
      </c>
      <c r="D146" s="266" t="s">
        <v>806</v>
      </c>
      <c r="E146" s="266" t="s">
        <v>807</v>
      </c>
      <c r="F146" s="266" t="s">
        <v>302</v>
      </c>
      <c r="G146" s="267">
        <f>SaisieNote!K109</f>
        <v>12</v>
      </c>
      <c r="H146" s="268">
        <f t="shared" si="225"/>
        <v>5</v>
      </c>
      <c r="I146" s="267">
        <f>SaisieNote!N109</f>
        <v>14</v>
      </c>
      <c r="J146" s="268">
        <f t="shared" si="226"/>
        <v>5</v>
      </c>
      <c r="K146" s="267">
        <f>SaisieNote!Q109</f>
        <v>4.833333333333333</v>
      </c>
      <c r="L146" s="268">
        <f t="shared" si="227"/>
        <v>0</v>
      </c>
      <c r="M146" s="269">
        <f t="shared" si="228"/>
        <v>10.277777777777777</v>
      </c>
      <c r="N146" s="268">
        <f t="shared" si="229"/>
        <v>15</v>
      </c>
      <c r="O146" s="267">
        <f>SaisieNote!S109</f>
        <v>6</v>
      </c>
      <c r="P146" s="268">
        <f t="shared" si="230"/>
        <v>0</v>
      </c>
      <c r="Q146" s="267">
        <f>SaisieNote!U109</f>
        <v>7</v>
      </c>
      <c r="R146" s="268">
        <f t="shared" si="231"/>
        <v>0</v>
      </c>
      <c r="S146" s="267">
        <f>SaisieNote!W109</f>
        <v>5.5</v>
      </c>
      <c r="T146" s="268">
        <f t="shared" si="232"/>
        <v>0</v>
      </c>
      <c r="U146" s="269">
        <f t="shared" si="233"/>
        <v>6.166666666666667</v>
      </c>
      <c r="V146" s="268">
        <f t="shared" si="234"/>
        <v>0</v>
      </c>
      <c r="W146" s="267">
        <f>SaisieNote!Y109</f>
        <v>6</v>
      </c>
      <c r="X146" s="268">
        <f t="shared" si="235"/>
        <v>0</v>
      </c>
      <c r="Y146" s="267">
        <f>SaisieNote!AA109</f>
        <v>4.5</v>
      </c>
      <c r="Z146" s="268">
        <f t="shared" si="236"/>
        <v>0</v>
      </c>
      <c r="AA146" s="267">
        <f>SaisieNote!AC109</f>
        <v>6</v>
      </c>
      <c r="AB146" s="268">
        <f t="shared" si="237"/>
        <v>0</v>
      </c>
      <c r="AC146" s="269">
        <f t="shared" si="238"/>
        <v>5.5</v>
      </c>
      <c r="AD146" s="268">
        <f t="shared" si="239"/>
        <v>0</v>
      </c>
      <c r="AE146" s="269">
        <f t="shared" si="240"/>
        <v>7.8456790123456779</v>
      </c>
      <c r="AF146" s="270">
        <f t="shared" si="241"/>
        <v>15</v>
      </c>
      <c r="AG146" s="271" t="str">
        <f t="shared" si="262"/>
        <v>Rattrapage</v>
      </c>
      <c r="AH146" s="269">
        <f>SaisieNote!AG109</f>
        <v>10.333333333333334</v>
      </c>
      <c r="AI146" s="272">
        <f t="shared" si="242"/>
        <v>5</v>
      </c>
      <c r="AJ146" s="269">
        <f>SaisieNote!AJ109</f>
        <v>9.8333333333333339</v>
      </c>
      <c r="AK146" s="272">
        <f t="shared" si="243"/>
        <v>0</v>
      </c>
      <c r="AL146" s="269">
        <f>SaisieNote!AM109</f>
        <v>11.666666666666666</v>
      </c>
      <c r="AM146" s="273">
        <f t="shared" si="244"/>
        <v>5</v>
      </c>
      <c r="AN146" s="267">
        <f t="shared" si="245"/>
        <v>10.611111111111112</v>
      </c>
      <c r="AO146" s="274">
        <f t="shared" si="246"/>
        <v>15</v>
      </c>
      <c r="AP146" s="269">
        <f>SaisieNote!AO109</f>
        <v>7</v>
      </c>
      <c r="AQ146" s="272">
        <f t="shared" si="247"/>
        <v>0</v>
      </c>
      <c r="AR146" s="269">
        <f>SaisieNote!AQ109</f>
        <v>5</v>
      </c>
      <c r="AS146" s="272">
        <f t="shared" si="248"/>
        <v>0</v>
      </c>
      <c r="AT146" s="269">
        <f>SaisieNote!AS109</f>
        <v>6.5</v>
      </c>
      <c r="AU146" s="273">
        <f t="shared" si="249"/>
        <v>0</v>
      </c>
      <c r="AV146" s="267">
        <f t="shared" si="250"/>
        <v>6.166666666666667</v>
      </c>
      <c r="AW146" s="274">
        <f t="shared" si="251"/>
        <v>0</v>
      </c>
      <c r="AX146" s="275">
        <f>SaisieNote!AU109</f>
        <v>12.5</v>
      </c>
      <c r="AY146" s="273">
        <f t="shared" si="252"/>
        <v>2</v>
      </c>
      <c r="AZ146" s="275">
        <f>SaisieNote!AW109</f>
        <v>3</v>
      </c>
      <c r="BA146" s="273">
        <f t="shared" si="253"/>
        <v>0</v>
      </c>
      <c r="BB146" s="275">
        <f>SaisieNote!AY109</f>
        <v>14</v>
      </c>
      <c r="BC146" s="273">
        <f t="shared" si="254"/>
        <v>2</v>
      </c>
      <c r="BD146" s="267">
        <f t="shared" si="255"/>
        <v>9.8333333333333339</v>
      </c>
      <c r="BE146" s="274">
        <f t="shared" si="256"/>
        <v>4</v>
      </c>
      <c r="BF146" s="267">
        <f t="shared" si="257"/>
        <v>8.9567901234567913</v>
      </c>
      <c r="BG146" s="276">
        <f t="shared" si="258"/>
        <v>19</v>
      </c>
      <c r="BH146" s="277">
        <f t="shared" si="259"/>
        <v>8.4012345679012341</v>
      </c>
      <c r="BI146" s="276">
        <f t="shared" si="260"/>
        <v>34</v>
      </c>
      <c r="BJ146" s="276">
        <f t="shared" si="261"/>
        <v>34</v>
      </c>
      <c r="BK146" s="271" t="str">
        <f t="shared" si="263"/>
        <v>Rattrapage</v>
      </c>
    </row>
    <row r="147" spans="1:63" ht="20.25" customHeight="1">
      <c r="A147" s="250">
        <v>10</v>
      </c>
      <c r="B147" s="234" t="s">
        <v>808</v>
      </c>
      <c r="C147" s="234" t="s">
        <v>805</v>
      </c>
      <c r="D147" s="234" t="s">
        <v>809</v>
      </c>
      <c r="E147" s="234" t="s">
        <v>810</v>
      </c>
      <c r="F147" s="234" t="s">
        <v>244</v>
      </c>
      <c r="G147" s="36">
        <f>SaisieNote!K110</f>
        <v>7</v>
      </c>
      <c r="H147" s="37">
        <f t="shared" si="225"/>
        <v>0</v>
      </c>
      <c r="I147" s="36">
        <f>SaisieNote!N110</f>
        <v>10.166666666666666</v>
      </c>
      <c r="J147" s="37">
        <f t="shared" si="226"/>
        <v>5</v>
      </c>
      <c r="K147" s="36">
        <f>SaisieNote!Q110</f>
        <v>5.666666666666667</v>
      </c>
      <c r="L147" s="37">
        <f t="shared" si="227"/>
        <v>0</v>
      </c>
      <c r="M147" s="53">
        <f t="shared" si="228"/>
        <v>7.6111111111111107</v>
      </c>
      <c r="N147" s="39">
        <f t="shared" si="229"/>
        <v>5</v>
      </c>
      <c r="O147" s="36">
        <f>SaisieNote!S110</f>
        <v>10</v>
      </c>
      <c r="P147" s="37">
        <f t="shared" si="230"/>
        <v>3</v>
      </c>
      <c r="Q147" s="36">
        <f>SaisieNote!U110</f>
        <v>10</v>
      </c>
      <c r="R147" s="37">
        <f t="shared" si="231"/>
        <v>3</v>
      </c>
      <c r="S147" s="36">
        <f>SaisieNote!W110</f>
        <v>5</v>
      </c>
      <c r="T147" s="37">
        <f t="shared" si="232"/>
        <v>0</v>
      </c>
      <c r="U147" s="53">
        <f t="shared" si="233"/>
        <v>8.3333333333333339</v>
      </c>
      <c r="V147" s="39">
        <f t="shared" si="234"/>
        <v>6</v>
      </c>
      <c r="W147" s="36">
        <f>SaisieNote!Y110</f>
        <v>1</v>
      </c>
      <c r="X147" s="37">
        <f t="shared" si="235"/>
        <v>0</v>
      </c>
      <c r="Y147" s="36">
        <f>SaisieNote!AA110</f>
        <v>5</v>
      </c>
      <c r="Z147" s="37">
        <f t="shared" si="236"/>
        <v>0</v>
      </c>
      <c r="AA147" s="36">
        <f>SaisieNote!AC110</f>
        <v>5</v>
      </c>
      <c r="AB147" s="37">
        <f t="shared" si="237"/>
        <v>0</v>
      </c>
      <c r="AC147" s="53">
        <f t="shared" si="238"/>
        <v>3.6666666666666665</v>
      </c>
      <c r="AD147" s="39">
        <f t="shared" si="239"/>
        <v>0</v>
      </c>
      <c r="AE147" s="138">
        <f t="shared" si="240"/>
        <v>6.9753086419753076</v>
      </c>
      <c r="AF147" s="40">
        <f t="shared" si="241"/>
        <v>11</v>
      </c>
      <c r="AG147" s="73" t="str">
        <f t="shared" si="262"/>
        <v>Rattrapage</v>
      </c>
      <c r="AH147" s="52">
        <f>SaisieNote!AG110</f>
        <v>9</v>
      </c>
      <c r="AI147" s="263">
        <f t="shared" si="242"/>
        <v>0</v>
      </c>
      <c r="AJ147" s="52">
        <f>SaisieNote!AJ110</f>
        <v>7</v>
      </c>
      <c r="AK147" s="263">
        <f t="shared" si="243"/>
        <v>0</v>
      </c>
      <c r="AL147" s="52">
        <f>SaisieNote!AM110</f>
        <v>11.666666666666666</v>
      </c>
      <c r="AM147" s="75">
        <f t="shared" si="244"/>
        <v>5</v>
      </c>
      <c r="AN147" s="38">
        <f t="shared" si="245"/>
        <v>9.2222222222222214</v>
      </c>
      <c r="AO147" s="76">
        <f t="shared" si="246"/>
        <v>5</v>
      </c>
      <c r="AP147" s="167">
        <f>SaisieNote!AO110</f>
        <v>11</v>
      </c>
      <c r="AQ147" s="262">
        <f t="shared" si="247"/>
        <v>3</v>
      </c>
      <c r="AR147" s="167">
        <f>SaisieNote!AQ110</f>
        <v>7.5</v>
      </c>
      <c r="AS147" s="262">
        <f t="shared" si="248"/>
        <v>0</v>
      </c>
      <c r="AT147" s="167">
        <f>SaisieNote!AS110</f>
        <v>5</v>
      </c>
      <c r="AU147" s="75">
        <f t="shared" si="249"/>
        <v>0</v>
      </c>
      <c r="AV147" s="38">
        <f t="shared" si="250"/>
        <v>7.833333333333333</v>
      </c>
      <c r="AW147" s="76">
        <f t="shared" si="251"/>
        <v>3</v>
      </c>
      <c r="AX147" s="61">
        <f>SaisieNote!AU110</f>
        <v>10.5</v>
      </c>
      <c r="AY147" s="75">
        <f t="shared" si="252"/>
        <v>2</v>
      </c>
      <c r="AZ147" s="61">
        <f>SaisieNote!AW110</f>
        <v>10</v>
      </c>
      <c r="BA147" s="75">
        <f t="shared" si="253"/>
        <v>2</v>
      </c>
      <c r="BB147" s="61">
        <f>SaisieNote!AY110</f>
        <v>13.5</v>
      </c>
      <c r="BC147" s="75">
        <f t="shared" si="254"/>
        <v>2</v>
      </c>
      <c r="BD147" s="38">
        <f t="shared" si="255"/>
        <v>11.333333333333334</v>
      </c>
      <c r="BE147" s="76">
        <f t="shared" si="256"/>
        <v>6</v>
      </c>
      <c r="BF147" s="59">
        <f t="shared" si="257"/>
        <v>9.2283950617283939</v>
      </c>
      <c r="BG147" s="55">
        <f t="shared" si="258"/>
        <v>14</v>
      </c>
      <c r="BH147" s="56">
        <f t="shared" si="259"/>
        <v>8.1018518518518512</v>
      </c>
      <c r="BI147" s="55">
        <f t="shared" si="260"/>
        <v>25</v>
      </c>
      <c r="BJ147" s="55">
        <f t="shared" si="261"/>
        <v>25</v>
      </c>
      <c r="BK147" s="73" t="str">
        <f t="shared" si="263"/>
        <v>Rattrapage</v>
      </c>
    </row>
    <row r="148" spans="1:63" ht="20.25" customHeight="1">
      <c r="A148" s="250">
        <v>11</v>
      </c>
      <c r="B148" s="234" t="s">
        <v>811</v>
      </c>
      <c r="C148" s="234" t="s">
        <v>812</v>
      </c>
      <c r="D148" s="234" t="s">
        <v>813</v>
      </c>
      <c r="E148" s="234" t="s">
        <v>814</v>
      </c>
      <c r="F148" s="234" t="s">
        <v>48</v>
      </c>
      <c r="G148" s="36">
        <f>SaisieNote!K111</f>
        <v>11.666666666666666</v>
      </c>
      <c r="H148" s="37">
        <f t="shared" si="225"/>
        <v>5</v>
      </c>
      <c r="I148" s="36">
        <f>SaisieNote!N111</f>
        <v>7.333333333333333</v>
      </c>
      <c r="J148" s="37">
        <f t="shared" si="226"/>
        <v>0</v>
      </c>
      <c r="K148" s="36">
        <f>SaisieNote!Q111</f>
        <v>5</v>
      </c>
      <c r="L148" s="37">
        <f t="shared" si="227"/>
        <v>0</v>
      </c>
      <c r="M148" s="53">
        <f t="shared" si="228"/>
        <v>8</v>
      </c>
      <c r="N148" s="39">
        <f t="shared" si="229"/>
        <v>5</v>
      </c>
      <c r="O148" s="36">
        <f>SaisieNote!S111</f>
        <v>11</v>
      </c>
      <c r="P148" s="37">
        <f t="shared" si="230"/>
        <v>3</v>
      </c>
      <c r="Q148" s="36">
        <f>SaisieNote!U111</f>
        <v>7</v>
      </c>
      <c r="R148" s="37">
        <f t="shared" si="231"/>
        <v>0</v>
      </c>
      <c r="S148" s="36">
        <f>SaisieNote!W111</f>
        <v>10</v>
      </c>
      <c r="T148" s="37">
        <f t="shared" si="232"/>
        <v>3</v>
      </c>
      <c r="U148" s="53">
        <f t="shared" si="233"/>
        <v>9.3333333333333339</v>
      </c>
      <c r="V148" s="39">
        <f t="shared" si="234"/>
        <v>6</v>
      </c>
      <c r="W148" s="36">
        <f>SaisieNote!Y111</f>
        <v>12</v>
      </c>
      <c r="X148" s="37">
        <f t="shared" si="235"/>
        <v>2</v>
      </c>
      <c r="Y148" s="36">
        <f>SaisieNote!AA111</f>
        <v>8.5</v>
      </c>
      <c r="Z148" s="37">
        <f t="shared" si="236"/>
        <v>0</v>
      </c>
      <c r="AA148" s="36">
        <f>SaisieNote!AC111</f>
        <v>7.5</v>
      </c>
      <c r="AB148" s="37">
        <f t="shared" si="237"/>
        <v>0</v>
      </c>
      <c r="AC148" s="53">
        <f t="shared" si="238"/>
        <v>9.3333333333333339</v>
      </c>
      <c r="AD148" s="39">
        <f t="shared" si="239"/>
        <v>2</v>
      </c>
      <c r="AE148" s="138">
        <f t="shared" si="240"/>
        <v>8.7407407407407405</v>
      </c>
      <c r="AF148" s="40">
        <f t="shared" si="241"/>
        <v>13</v>
      </c>
      <c r="AG148" s="73" t="str">
        <f t="shared" si="262"/>
        <v>Rattrapage</v>
      </c>
      <c r="AH148" s="52">
        <f>SaisieNote!AG111</f>
        <v>7.833333333333333</v>
      </c>
      <c r="AI148" s="263">
        <f t="shared" si="242"/>
        <v>0</v>
      </c>
      <c r="AJ148" s="52">
        <f>SaisieNote!AJ111</f>
        <v>13.666666666666666</v>
      </c>
      <c r="AK148" s="263">
        <f t="shared" si="243"/>
        <v>5</v>
      </c>
      <c r="AL148" s="52">
        <f>SaisieNote!AM111</f>
        <v>11.166666666666666</v>
      </c>
      <c r="AM148" s="75">
        <f t="shared" si="244"/>
        <v>5</v>
      </c>
      <c r="AN148" s="38">
        <f t="shared" si="245"/>
        <v>10.888888888888888</v>
      </c>
      <c r="AO148" s="76">
        <f t="shared" si="246"/>
        <v>15</v>
      </c>
      <c r="AP148" s="167">
        <f>SaisieNote!AO111</f>
        <v>10</v>
      </c>
      <c r="AQ148" s="262">
        <f t="shared" si="247"/>
        <v>3</v>
      </c>
      <c r="AR148" s="167">
        <f>SaisieNote!AQ111</f>
        <v>12</v>
      </c>
      <c r="AS148" s="262">
        <f t="shared" si="248"/>
        <v>3</v>
      </c>
      <c r="AT148" s="167">
        <f>SaisieNote!AS111</f>
        <v>5</v>
      </c>
      <c r="AU148" s="75">
        <f t="shared" si="249"/>
        <v>0</v>
      </c>
      <c r="AV148" s="38">
        <f t="shared" si="250"/>
        <v>9</v>
      </c>
      <c r="AW148" s="76">
        <f t="shared" si="251"/>
        <v>6</v>
      </c>
      <c r="AX148" s="61">
        <f>SaisieNote!AU111</f>
        <v>10.5</v>
      </c>
      <c r="AY148" s="75">
        <f t="shared" si="252"/>
        <v>2</v>
      </c>
      <c r="AZ148" s="61">
        <f>SaisieNote!AW111</f>
        <v>11</v>
      </c>
      <c r="BA148" s="75">
        <f t="shared" si="253"/>
        <v>2</v>
      </c>
      <c r="BB148" s="61">
        <f>SaisieNote!AY111</f>
        <v>10.5</v>
      </c>
      <c r="BC148" s="75">
        <f t="shared" si="254"/>
        <v>2</v>
      </c>
      <c r="BD148" s="38">
        <f t="shared" si="255"/>
        <v>10.666666666666666</v>
      </c>
      <c r="BE148" s="76">
        <f t="shared" si="256"/>
        <v>6</v>
      </c>
      <c r="BF148" s="59">
        <f t="shared" si="257"/>
        <v>10.209876543209875</v>
      </c>
      <c r="BG148" s="55">
        <f t="shared" si="258"/>
        <v>30</v>
      </c>
      <c r="BH148" s="56">
        <f t="shared" si="259"/>
        <v>9.4753086419753068</v>
      </c>
      <c r="BI148" s="55">
        <f t="shared" si="260"/>
        <v>43</v>
      </c>
      <c r="BJ148" s="55">
        <f t="shared" si="261"/>
        <v>43</v>
      </c>
      <c r="BK148" s="73" t="str">
        <f t="shared" si="263"/>
        <v>Rattrapage</v>
      </c>
    </row>
    <row r="149" spans="1:63" ht="20.25" customHeight="1">
      <c r="A149" s="250">
        <v>12</v>
      </c>
      <c r="B149" s="234" t="s">
        <v>359</v>
      </c>
      <c r="C149" s="234" t="s">
        <v>361</v>
      </c>
      <c r="D149" s="234" t="s">
        <v>330</v>
      </c>
      <c r="E149" s="234" t="s">
        <v>360</v>
      </c>
      <c r="F149" s="234" t="s">
        <v>23</v>
      </c>
      <c r="G149" s="36">
        <f>SaisieNote!K112</f>
        <v>10.33</v>
      </c>
      <c r="H149" s="37">
        <f t="shared" si="225"/>
        <v>5</v>
      </c>
      <c r="I149" s="36">
        <f>SaisieNote!N112</f>
        <v>6.833333333333333</v>
      </c>
      <c r="J149" s="37">
        <f t="shared" si="226"/>
        <v>0</v>
      </c>
      <c r="K149" s="36">
        <f>SaisieNote!Q112</f>
        <v>3.6666666666666665</v>
      </c>
      <c r="L149" s="37">
        <f t="shared" si="227"/>
        <v>0</v>
      </c>
      <c r="M149" s="53">
        <f t="shared" si="228"/>
        <v>6.9433333333333342</v>
      </c>
      <c r="N149" s="39">
        <f t="shared" si="229"/>
        <v>5</v>
      </c>
      <c r="O149" s="36">
        <f>SaisieNote!S112</f>
        <v>10</v>
      </c>
      <c r="P149" s="37">
        <f t="shared" si="230"/>
        <v>3</v>
      </c>
      <c r="Q149" s="36">
        <f>SaisieNote!U112</f>
        <v>2</v>
      </c>
      <c r="R149" s="37">
        <f t="shared" si="231"/>
        <v>0</v>
      </c>
      <c r="S149" s="36">
        <f>SaisieNote!W112</f>
        <v>12</v>
      </c>
      <c r="T149" s="37">
        <f t="shared" si="232"/>
        <v>3</v>
      </c>
      <c r="U149" s="53">
        <f t="shared" si="233"/>
        <v>8</v>
      </c>
      <c r="V149" s="39">
        <f t="shared" si="234"/>
        <v>6</v>
      </c>
      <c r="W149" s="36">
        <f>SaisieNote!Y112</f>
        <v>12</v>
      </c>
      <c r="X149" s="37">
        <f t="shared" si="235"/>
        <v>2</v>
      </c>
      <c r="Y149" s="36">
        <f>SaisieNote!AA112</f>
        <v>3</v>
      </c>
      <c r="Z149" s="37">
        <f t="shared" si="236"/>
        <v>0</v>
      </c>
      <c r="AA149" s="36">
        <f>SaisieNote!AC112</f>
        <v>7</v>
      </c>
      <c r="AB149" s="37">
        <f t="shared" si="237"/>
        <v>0</v>
      </c>
      <c r="AC149" s="53">
        <f t="shared" si="238"/>
        <v>7.333333333333333</v>
      </c>
      <c r="AD149" s="39">
        <f t="shared" si="239"/>
        <v>2</v>
      </c>
      <c r="AE149" s="138">
        <f t="shared" si="240"/>
        <v>7.3822222222222216</v>
      </c>
      <c r="AF149" s="40">
        <f t="shared" si="241"/>
        <v>13</v>
      </c>
      <c r="AG149" s="73" t="str">
        <f t="shared" si="262"/>
        <v>Rattrapage</v>
      </c>
      <c r="AH149" s="52">
        <f>SaisieNote!AG112</f>
        <v>8.33</v>
      </c>
      <c r="AI149" s="263">
        <f t="shared" si="242"/>
        <v>0</v>
      </c>
      <c r="AJ149" s="52">
        <f>SaisieNote!AJ112</f>
        <v>11</v>
      </c>
      <c r="AK149" s="263">
        <f t="shared" si="243"/>
        <v>5</v>
      </c>
      <c r="AL149" s="52">
        <f>SaisieNote!AM112</f>
        <v>12.17</v>
      </c>
      <c r="AM149" s="75">
        <f t="shared" si="244"/>
        <v>5</v>
      </c>
      <c r="AN149" s="38">
        <f t="shared" si="245"/>
        <v>10.5</v>
      </c>
      <c r="AO149" s="76">
        <f t="shared" si="246"/>
        <v>15</v>
      </c>
      <c r="AP149" s="167">
        <f>SaisieNote!AO112</f>
        <v>5</v>
      </c>
      <c r="AQ149" s="262">
        <f t="shared" si="247"/>
        <v>0</v>
      </c>
      <c r="AR149" s="167">
        <f>SaisieNote!AQ112</f>
        <v>1.5</v>
      </c>
      <c r="AS149" s="262">
        <f t="shared" si="248"/>
        <v>0</v>
      </c>
      <c r="AT149" s="167">
        <f>SaisieNote!AS112</f>
        <v>13.5</v>
      </c>
      <c r="AU149" s="75">
        <f t="shared" si="249"/>
        <v>3</v>
      </c>
      <c r="AV149" s="38">
        <f t="shared" si="250"/>
        <v>6.666666666666667</v>
      </c>
      <c r="AW149" s="76">
        <f t="shared" si="251"/>
        <v>3</v>
      </c>
      <c r="AX149" s="61">
        <f>SaisieNote!AU112</f>
        <v>10</v>
      </c>
      <c r="AY149" s="75">
        <f t="shared" si="252"/>
        <v>2</v>
      </c>
      <c r="AZ149" s="61">
        <f>SaisieNote!AW112</f>
        <v>10.5</v>
      </c>
      <c r="BA149" s="75">
        <f t="shared" si="253"/>
        <v>2</v>
      </c>
      <c r="BB149" s="61">
        <f>SaisieNote!AY112</f>
        <v>8.5</v>
      </c>
      <c r="BC149" s="75">
        <f t="shared" si="254"/>
        <v>0</v>
      </c>
      <c r="BD149" s="38">
        <f t="shared" si="255"/>
        <v>9.6666666666666661</v>
      </c>
      <c r="BE149" s="76">
        <f t="shared" si="256"/>
        <v>4</v>
      </c>
      <c r="BF149" s="59">
        <f t="shared" si="257"/>
        <v>9.0370370370370363</v>
      </c>
      <c r="BG149" s="55">
        <f t="shared" si="258"/>
        <v>22</v>
      </c>
      <c r="BH149" s="56">
        <f t="shared" si="259"/>
        <v>8.2096296296296281</v>
      </c>
      <c r="BI149" s="55">
        <f t="shared" si="260"/>
        <v>35</v>
      </c>
      <c r="BJ149" s="55">
        <f t="shared" si="261"/>
        <v>35</v>
      </c>
      <c r="BK149" s="73" t="str">
        <f t="shared" si="263"/>
        <v>Rattrapage</v>
      </c>
    </row>
    <row r="150" spans="1:63" ht="20.25" customHeight="1">
      <c r="A150" s="250">
        <v>13</v>
      </c>
      <c r="B150" s="234" t="s">
        <v>362</v>
      </c>
      <c r="C150" s="234" t="s">
        <v>365</v>
      </c>
      <c r="D150" s="234" t="s">
        <v>37</v>
      </c>
      <c r="E150" s="234" t="s">
        <v>363</v>
      </c>
      <c r="F150" s="234" t="s">
        <v>364</v>
      </c>
      <c r="G150" s="36">
        <f>SaisieNote!K113</f>
        <v>10.67</v>
      </c>
      <c r="H150" s="37">
        <f t="shared" si="225"/>
        <v>5</v>
      </c>
      <c r="I150" s="36">
        <f>SaisieNote!N113</f>
        <v>6</v>
      </c>
      <c r="J150" s="37">
        <f t="shared" si="226"/>
        <v>0</v>
      </c>
      <c r="K150" s="36">
        <f>SaisieNote!Q113</f>
        <v>8.6666666666666661</v>
      </c>
      <c r="L150" s="37">
        <f t="shared" si="227"/>
        <v>0</v>
      </c>
      <c r="M150" s="53">
        <f t="shared" si="228"/>
        <v>8.4455555555555559</v>
      </c>
      <c r="N150" s="39">
        <f t="shared" si="229"/>
        <v>5</v>
      </c>
      <c r="O150" s="36">
        <f>SaisieNote!S113</f>
        <v>11</v>
      </c>
      <c r="P150" s="37">
        <f t="shared" si="230"/>
        <v>3</v>
      </c>
      <c r="Q150" s="36">
        <f>SaisieNote!U113</f>
        <v>11</v>
      </c>
      <c r="R150" s="37">
        <f t="shared" si="231"/>
        <v>3</v>
      </c>
      <c r="S150" s="36">
        <f>SaisieNote!W113</f>
        <v>8</v>
      </c>
      <c r="T150" s="37">
        <f t="shared" si="232"/>
        <v>0</v>
      </c>
      <c r="U150" s="53">
        <f t="shared" si="233"/>
        <v>10</v>
      </c>
      <c r="V150" s="39">
        <f t="shared" si="234"/>
        <v>9</v>
      </c>
      <c r="W150" s="36">
        <f>SaisieNote!Y113</f>
        <v>10</v>
      </c>
      <c r="X150" s="37">
        <f t="shared" si="235"/>
        <v>2</v>
      </c>
      <c r="Y150" s="36">
        <f>SaisieNote!AA113</f>
        <v>13</v>
      </c>
      <c r="Z150" s="37">
        <f t="shared" si="236"/>
        <v>2</v>
      </c>
      <c r="AA150" s="36">
        <f>SaisieNote!AC113</f>
        <v>9</v>
      </c>
      <c r="AB150" s="37">
        <f t="shared" si="237"/>
        <v>0</v>
      </c>
      <c r="AC150" s="53">
        <f t="shared" si="238"/>
        <v>10.666666666666666</v>
      </c>
      <c r="AD150" s="39">
        <f t="shared" si="239"/>
        <v>6</v>
      </c>
      <c r="AE150" s="138">
        <f t="shared" si="240"/>
        <v>9.457283950617283</v>
      </c>
      <c r="AF150" s="40">
        <f t="shared" si="241"/>
        <v>20</v>
      </c>
      <c r="AG150" s="73" t="str">
        <f t="shared" si="262"/>
        <v>Rattrapage</v>
      </c>
      <c r="AH150" s="52">
        <f>SaisieNote!AG113</f>
        <v>7.5</v>
      </c>
      <c r="AI150" s="263">
        <f t="shared" si="242"/>
        <v>0</v>
      </c>
      <c r="AJ150" s="52">
        <f>SaisieNote!AJ113</f>
        <v>12.33</v>
      </c>
      <c r="AK150" s="263">
        <f t="shared" si="243"/>
        <v>5</v>
      </c>
      <c r="AL150" s="52">
        <f>SaisieNote!AM113</f>
        <v>11.67</v>
      </c>
      <c r="AM150" s="75">
        <f t="shared" si="244"/>
        <v>5</v>
      </c>
      <c r="AN150" s="38">
        <f t="shared" si="245"/>
        <v>10.5</v>
      </c>
      <c r="AO150" s="76">
        <f t="shared" si="246"/>
        <v>15</v>
      </c>
      <c r="AP150" s="167">
        <f>SaisieNote!AO113</f>
        <v>8</v>
      </c>
      <c r="AQ150" s="262">
        <f t="shared" si="247"/>
        <v>0</v>
      </c>
      <c r="AR150" s="167">
        <f>SaisieNote!AQ113</f>
        <v>11</v>
      </c>
      <c r="AS150" s="262">
        <f t="shared" si="248"/>
        <v>3</v>
      </c>
      <c r="AT150" s="167">
        <f>SaisieNote!AS113</f>
        <v>5.5</v>
      </c>
      <c r="AU150" s="75">
        <f t="shared" si="249"/>
        <v>0</v>
      </c>
      <c r="AV150" s="38">
        <f t="shared" si="250"/>
        <v>8.1666666666666661</v>
      </c>
      <c r="AW150" s="76">
        <f t="shared" si="251"/>
        <v>3</v>
      </c>
      <c r="AX150" s="61">
        <f>SaisieNote!AU113</f>
        <v>10.5</v>
      </c>
      <c r="AY150" s="75">
        <f t="shared" si="252"/>
        <v>2</v>
      </c>
      <c r="AZ150" s="61">
        <f>SaisieNote!AW113</f>
        <v>7</v>
      </c>
      <c r="BA150" s="75">
        <f t="shared" si="253"/>
        <v>0</v>
      </c>
      <c r="BB150" s="61">
        <f>SaisieNote!AY113</f>
        <v>13.5</v>
      </c>
      <c r="BC150" s="75">
        <f t="shared" si="254"/>
        <v>2</v>
      </c>
      <c r="BD150" s="38">
        <f t="shared" si="255"/>
        <v>10.333333333333334</v>
      </c>
      <c r="BE150" s="76">
        <f t="shared" si="256"/>
        <v>6</v>
      </c>
      <c r="BF150" s="59">
        <f t="shared" si="257"/>
        <v>9.6851851851851851</v>
      </c>
      <c r="BG150" s="55">
        <f t="shared" si="258"/>
        <v>24</v>
      </c>
      <c r="BH150" s="56">
        <f t="shared" si="259"/>
        <v>9.5712345679012341</v>
      </c>
      <c r="BI150" s="55">
        <f t="shared" si="260"/>
        <v>44</v>
      </c>
      <c r="BJ150" s="55">
        <f t="shared" si="261"/>
        <v>44</v>
      </c>
      <c r="BK150" s="73" t="str">
        <f t="shared" si="263"/>
        <v>Rattrapage</v>
      </c>
    </row>
    <row r="151" spans="1:63" ht="20.25" customHeight="1">
      <c r="A151" s="250">
        <v>14</v>
      </c>
      <c r="B151" s="234" t="s">
        <v>262</v>
      </c>
      <c r="C151" s="234" t="s">
        <v>263</v>
      </c>
      <c r="D151" s="234" t="s">
        <v>36</v>
      </c>
      <c r="E151" s="234" t="s">
        <v>366</v>
      </c>
      <c r="F151" s="234" t="s">
        <v>5</v>
      </c>
      <c r="G151" s="36">
        <f>SaisieNote!K114</f>
        <v>11.5</v>
      </c>
      <c r="H151" s="37">
        <f t="shared" si="225"/>
        <v>5</v>
      </c>
      <c r="I151" s="36">
        <f>SaisieNote!N114</f>
        <v>8.83</v>
      </c>
      <c r="J151" s="37">
        <f t="shared" si="226"/>
        <v>0</v>
      </c>
      <c r="K151" s="36">
        <f>SaisieNote!Q114</f>
        <v>10.17</v>
      </c>
      <c r="L151" s="37">
        <f t="shared" si="227"/>
        <v>5</v>
      </c>
      <c r="M151" s="53">
        <f t="shared" si="228"/>
        <v>10.166666666666666</v>
      </c>
      <c r="N151" s="39">
        <f t="shared" si="229"/>
        <v>15</v>
      </c>
      <c r="O151" s="36">
        <f>SaisieNote!S114</f>
        <v>10</v>
      </c>
      <c r="P151" s="37">
        <f t="shared" si="230"/>
        <v>3</v>
      </c>
      <c r="Q151" s="36">
        <f>SaisieNote!U114</f>
        <v>7.5</v>
      </c>
      <c r="R151" s="37">
        <f t="shared" si="231"/>
        <v>0</v>
      </c>
      <c r="S151" s="36">
        <f>SaisieNote!W114</f>
        <v>14.5</v>
      </c>
      <c r="T151" s="37">
        <f t="shared" si="232"/>
        <v>3</v>
      </c>
      <c r="U151" s="53">
        <f t="shared" si="233"/>
        <v>10.666666666666666</v>
      </c>
      <c r="V151" s="39">
        <f t="shared" si="234"/>
        <v>9</v>
      </c>
      <c r="W151" s="36">
        <f>SaisieNote!Y114</f>
        <v>5</v>
      </c>
      <c r="X151" s="37">
        <f t="shared" si="235"/>
        <v>0</v>
      </c>
      <c r="Y151" s="36">
        <f>SaisieNote!AA114</f>
        <v>11</v>
      </c>
      <c r="Z151" s="37">
        <f t="shared" si="236"/>
        <v>2</v>
      </c>
      <c r="AA151" s="36">
        <f>SaisieNote!AC114</f>
        <v>10</v>
      </c>
      <c r="AB151" s="37">
        <f t="shared" si="237"/>
        <v>2</v>
      </c>
      <c r="AC151" s="53">
        <f t="shared" si="238"/>
        <v>8.6666666666666661</v>
      </c>
      <c r="AD151" s="39">
        <f t="shared" si="239"/>
        <v>4</v>
      </c>
      <c r="AE151" s="138">
        <f t="shared" si="240"/>
        <v>10</v>
      </c>
      <c r="AF151" s="40">
        <f t="shared" si="241"/>
        <v>30</v>
      </c>
      <c r="AG151" s="73" t="str">
        <f t="shared" si="262"/>
        <v>Admis(e)</v>
      </c>
      <c r="AH151" s="52">
        <f>SaisieNote!AG114</f>
        <v>10</v>
      </c>
      <c r="AI151" s="263">
        <f t="shared" si="242"/>
        <v>5</v>
      </c>
      <c r="AJ151" s="52">
        <f>SaisieNote!AJ114</f>
        <v>6</v>
      </c>
      <c r="AK151" s="263">
        <f t="shared" si="243"/>
        <v>0</v>
      </c>
      <c r="AL151" s="52">
        <f>SaisieNote!AM114</f>
        <v>14.17</v>
      </c>
      <c r="AM151" s="75">
        <f t="shared" si="244"/>
        <v>5</v>
      </c>
      <c r="AN151" s="38">
        <f t="shared" si="245"/>
        <v>10.056666666666667</v>
      </c>
      <c r="AO151" s="76">
        <f t="shared" si="246"/>
        <v>15</v>
      </c>
      <c r="AP151" s="167">
        <f>SaisieNote!AO114</f>
        <v>12</v>
      </c>
      <c r="AQ151" s="262">
        <f t="shared" si="247"/>
        <v>3</v>
      </c>
      <c r="AR151" s="167">
        <f>SaisieNote!AQ114</f>
        <v>10.5</v>
      </c>
      <c r="AS151" s="262">
        <f t="shared" si="248"/>
        <v>3</v>
      </c>
      <c r="AT151" s="167">
        <f>SaisieNote!AS114</f>
        <v>10</v>
      </c>
      <c r="AU151" s="75">
        <f t="shared" si="249"/>
        <v>3</v>
      </c>
      <c r="AV151" s="38">
        <f t="shared" si="250"/>
        <v>10.833333333333334</v>
      </c>
      <c r="AW151" s="76">
        <f t="shared" si="251"/>
        <v>9</v>
      </c>
      <c r="AX151" s="61">
        <f>SaisieNote!AU114</f>
        <v>7</v>
      </c>
      <c r="AY151" s="75">
        <f t="shared" si="252"/>
        <v>0</v>
      </c>
      <c r="AZ151" s="61">
        <f>SaisieNote!AW114</f>
        <v>10</v>
      </c>
      <c r="BA151" s="75">
        <f t="shared" si="253"/>
        <v>2</v>
      </c>
      <c r="BB151" s="61">
        <f>SaisieNote!AY114</f>
        <v>14</v>
      </c>
      <c r="BC151" s="75">
        <f t="shared" si="254"/>
        <v>2</v>
      </c>
      <c r="BD151" s="38">
        <f t="shared" si="255"/>
        <v>10.333333333333334</v>
      </c>
      <c r="BE151" s="76">
        <f t="shared" si="256"/>
        <v>6</v>
      </c>
      <c r="BF151" s="59">
        <f t="shared" si="257"/>
        <v>10.377037037037038</v>
      </c>
      <c r="BG151" s="55">
        <f t="shared" si="258"/>
        <v>30</v>
      </c>
      <c r="BH151" s="56">
        <f t="shared" si="259"/>
        <v>10.188518518518519</v>
      </c>
      <c r="BI151" s="55">
        <f t="shared" si="260"/>
        <v>60</v>
      </c>
      <c r="BJ151" s="55">
        <f t="shared" si="261"/>
        <v>180</v>
      </c>
      <c r="BK151" s="73" t="str">
        <f t="shared" si="263"/>
        <v>Admis(e)</v>
      </c>
    </row>
    <row r="152" spans="1:63" ht="20.25" customHeight="1">
      <c r="A152" s="265">
        <v>15</v>
      </c>
      <c r="B152" s="266" t="s">
        <v>815</v>
      </c>
      <c r="C152" s="266" t="s">
        <v>816</v>
      </c>
      <c r="D152" s="266" t="s">
        <v>306</v>
      </c>
      <c r="E152" s="266" t="s">
        <v>482</v>
      </c>
      <c r="F152" s="266" t="s">
        <v>8</v>
      </c>
      <c r="G152" s="267">
        <f>SaisieNote!K115</f>
        <v>11</v>
      </c>
      <c r="H152" s="268">
        <f t="shared" si="225"/>
        <v>5</v>
      </c>
      <c r="I152" s="267">
        <f>SaisieNote!N115</f>
        <v>4.666666666666667</v>
      </c>
      <c r="J152" s="268">
        <f t="shared" si="226"/>
        <v>0</v>
      </c>
      <c r="K152" s="267">
        <f>SaisieNote!Q115</f>
        <v>4.833333333333333</v>
      </c>
      <c r="L152" s="268">
        <f t="shared" si="227"/>
        <v>0</v>
      </c>
      <c r="M152" s="269">
        <f t="shared" si="228"/>
        <v>6.833333333333333</v>
      </c>
      <c r="N152" s="268">
        <f t="shared" si="229"/>
        <v>5</v>
      </c>
      <c r="O152" s="267">
        <f>SaisieNote!S115</f>
        <v>6.5</v>
      </c>
      <c r="P152" s="268">
        <f t="shared" si="230"/>
        <v>0</v>
      </c>
      <c r="Q152" s="267">
        <f>SaisieNote!U115</f>
        <v>10</v>
      </c>
      <c r="R152" s="268">
        <f t="shared" si="231"/>
        <v>3</v>
      </c>
      <c r="S152" s="267">
        <f>SaisieNote!W115</f>
        <v>3</v>
      </c>
      <c r="T152" s="268">
        <f t="shared" si="232"/>
        <v>0</v>
      </c>
      <c r="U152" s="269">
        <f t="shared" si="233"/>
        <v>6.5</v>
      </c>
      <c r="V152" s="268">
        <f t="shared" si="234"/>
        <v>3</v>
      </c>
      <c r="W152" s="267">
        <f>SaisieNote!Y115</f>
        <v>0</v>
      </c>
      <c r="X152" s="268">
        <f t="shared" si="235"/>
        <v>0</v>
      </c>
      <c r="Y152" s="267">
        <f>SaisieNote!AA115</f>
        <v>13.5</v>
      </c>
      <c r="Z152" s="268">
        <f t="shared" si="236"/>
        <v>2</v>
      </c>
      <c r="AA152" s="267">
        <f>SaisieNote!AC115</f>
        <v>5</v>
      </c>
      <c r="AB152" s="268">
        <f t="shared" si="237"/>
        <v>0</v>
      </c>
      <c r="AC152" s="269">
        <f t="shared" si="238"/>
        <v>6.166666666666667</v>
      </c>
      <c r="AD152" s="268">
        <f t="shared" si="239"/>
        <v>2</v>
      </c>
      <c r="AE152" s="269">
        <f t="shared" si="240"/>
        <v>6.5740740740740744</v>
      </c>
      <c r="AF152" s="270">
        <f t="shared" si="241"/>
        <v>10</v>
      </c>
      <c r="AG152" s="271" t="str">
        <f t="shared" si="262"/>
        <v>Rattrapage</v>
      </c>
      <c r="AH152" s="269">
        <f>SaisieNote!AG115</f>
        <v>8</v>
      </c>
      <c r="AI152" s="272">
        <f t="shared" si="242"/>
        <v>0</v>
      </c>
      <c r="AJ152" s="269">
        <f>SaisieNote!AJ115</f>
        <v>4</v>
      </c>
      <c r="AK152" s="272">
        <f t="shared" si="243"/>
        <v>0</v>
      </c>
      <c r="AL152" s="269">
        <f>SaisieNote!AM115</f>
        <v>8.3333333333333339</v>
      </c>
      <c r="AM152" s="273">
        <f t="shared" si="244"/>
        <v>0</v>
      </c>
      <c r="AN152" s="267">
        <f t="shared" si="245"/>
        <v>6.7777777777777786</v>
      </c>
      <c r="AO152" s="274">
        <f t="shared" si="246"/>
        <v>0</v>
      </c>
      <c r="AP152" s="269">
        <f>SaisieNote!AO115</f>
        <v>4.5</v>
      </c>
      <c r="AQ152" s="272">
        <f t="shared" si="247"/>
        <v>0</v>
      </c>
      <c r="AR152" s="269">
        <f>SaisieNote!AQ115</f>
        <v>3</v>
      </c>
      <c r="AS152" s="272">
        <f t="shared" si="248"/>
        <v>0</v>
      </c>
      <c r="AT152" s="269">
        <f>SaisieNote!AS115</f>
        <v>2</v>
      </c>
      <c r="AU152" s="273">
        <f t="shared" si="249"/>
        <v>0</v>
      </c>
      <c r="AV152" s="267">
        <f t="shared" si="250"/>
        <v>3.1666666666666665</v>
      </c>
      <c r="AW152" s="274">
        <f t="shared" si="251"/>
        <v>0</v>
      </c>
      <c r="AX152" s="275">
        <f>SaisieNote!AU115</f>
        <v>6</v>
      </c>
      <c r="AY152" s="273">
        <f t="shared" si="252"/>
        <v>0</v>
      </c>
      <c r="AZ152" s="275">
        <f>SaisieNote!AW115</f>
        <v>2</v>
      </c>
      <c r="BA152" s="273">
        <f t="shared" si="253"/>
        <v>0</v>
      </c>
      <c r="BB152" s="275">
        <f>SaisieNote!AY115</f>
        <v>5</v>
      </c>
      <c r="BC152" s="273">
        <f t="shared" si="254"/>
        <v>0</v>
      </c>
      <c r="BD152" s="267">
        <f t="shared" si="255"/>
        <v>4.333333333333333</v>
      </c>
      <c r="BE152" s="274">
        <f t="shared" si="256"/>
        <v>0</v>
      </c>
      <c r="BF152" s="267">
        <f t="shared" si="257"/>
        <v>5.0308641975308648</v>
      </c>
      <c r="BG152" s="276">
        <f t="shared" si="258"/>
        <v>0</v>
      </c>
      <c r="BH152" s="277">
        <f t="shared" si="259"/>
        <v>5.80246913580247</v>
      </c>
      <c r="BI152" s="276">
        <f t="shared" si="260"/>
        <v>10</v>
      </c>
      <c r="BJ152" s="276">
        <f t="shared" si="261"/>
        <v>10</v>
      </c>
      <c r="BK152" s="271" t="str">
        <f t="shared" si="263"/>
        <v>Rattrapage</v>
      </c>
    </row>
    <row r="153" spans="1:63" ht="20.25" customHeight="1">
      <c r="A153" s="250">
        <v>16</v>
      </c>
      <c r="B153" s="234" t="s">
        <v>367</v>
      </c>
      <c r="C153" s="234" t="s">
        <v>369</v>
      </c>
      <c r="D153" s="234" t="s">
        <v>370</v>
      </c>
      <c r="E153" s="234" t="s">
        <v>368</v>
      </c>
      <c r="F153" s="234" t="s">
        <v>5</v>
      </c>
      <c r="G153" s="36">
        <f>SaisieNote!K116</f>
        <v>10.5</v>
      </c>
      <c r="H153" s="37">
        <f t="shared" si="225"/>
        <v>5</v>
      </c>
      <c r="I153" s="36">
        <f>SaisieNote!N116</f>
        <v>7.166666666666667</v>
      </c>
      <c r="J153" s="37">
        <f t="shared" si="226"/>
        <v>0</v>
      </c>
      <c r="K153" s="36">
        <f>SaisieNote!Q116</f>
        <v>4.333333333333333</v>
      </c>
      <c r="L153" s="37">
        <f t="shared" si="227"/>
        <v>0</v>
      </c>
      <c r="M153" s="53">
        <f t="shared" si="228"/>
        <v>7.333333333333333</v>
      </c>
      <c r="N153" s="39">
        <f t="shared" si="229"/>
        <v>5</v>
      </c>
      <c r="O153" s="36">
        <f>SaisieNote!S116</f>
        <v>4</v>
      </c>
      <c r="P153" s="37">
        <f t="shared" si="230"/>
        <v>0</v>
      </c>
      <c r="Q153" s="36">
        <f>SaisieNote!U116</f>
        <v>10.5</v>
      </c>
      <c r="R153" s="37">
        <f t="shared" si="231"/>
        <v>3</v>
      </c>
      <c r="S153" s="36">
        <f>SaisieNote!W116</f>
        <v>7</v>
      </c>
      <c r="T153" s="37">
        <f t="shared" si="232"/>
        <v>0</v>
      </c>
      <c r="U153" s="53">
        <f t="shared" si="233"/>
        <v>7.166666666666667</v>
      </c>
      <c r="V153" s="39">
        <f t="shared" si="234"/>
        <v>3</v>
      </c>
      <c r="W153" s="36">
        <f>SaisieNote!Y116</f>
        <v>6.5</v>
      </c>
      <c r="X153" s="37">
        <f t="shared" si="235"/>
        <v>0</v>
      </c>
      <c r="Y153" s="36">
        <f>SaisieNote!AA116</f>
        <v>0</v>
      </c>
      <c r="Z153" s="37">
        <f t="shared" si="236"/>
        <v>0</v>
      </c>
      <c r="AA153" s="36">
        <f>SaisieNote!AC116</f>
        <v>10</v>
      </c>
      <c r="AB153" s="37">
        <f t="shared" si="237"/>
        <v>2</v>
      </c>
      <c r="AC153" s="53">
        <f t="shared" si="238"/>
        <v>5.5</v>
      </c>
      <c r="AD153" s="39">
        <f t="shared" si="239"/>
        <v>2</v>
      </c>
      <c r="AE153" s="138">
        <f t="shared" si="240"/>
        <v>6.8703703703703702</v>
      </c>
      <c r="AF153" s="40">
        <f t="shared" si="241"/>
        <v>10</v>
      </c>
      <c r="AG153" s="73" t="str">
        <f t="shared" si="262"/>
        <v>Rattrapage</v>
      </c>
      <c r="AH153" s="52">
        <f>SaisieNote!AG116</f>
        <v>8.83</v>
      </c>
      <c r="AI153" s="263">
        <f t="shared" si="242"/>
        <v>0</v>
      </c>
      <c r="AJ153" s="52">
        <f>SaisieNote!AJ116</f>
        <v>8.33</v>
      </c>
      <c r="AK153" s="263">
        <f t="shared" si="243"/>
        <v>0</v>
      </c>
      <c r="AL153" s="52">
        <f>SaisieNote!AM116</f>
        <v>14.67</v>
      </c>
      <c r="AM153" s="75">
        <f t="shared" si="244"/>
        <v>5</v>
      </c>
      <c r="AN153" s="38">
        <f t="shared" si="245"/>
        <v>10.61</v>
      </c>
      <c r="AO153" s="76">
        <f t="shared" si="246"/>
        <v>15</v>
      </c>
      <c r="AP153" s="167">
        <f>SaisieNote!AO116</f>
        <v>5</v>
      </c>
      <c r="AQ153" s="262">
        <f t="shared" si="247"/>
        <v>0</v>
      </c>
      <c r="AR153" s="167">
        <f>SaisieNote!AQ116</f>
        <v>10</v>
      </c>
      <c r="AS153" s="262">
        <f t="shared" si="248"/>
        <v>3</v>
      </c>
      <c r="AT153" s="167">
        <f>SaisieNote!AS116</f>
        <v>11</v>
      </c>
      <c r="AU153" s="75">
        <f t="shared" si="249"/>
        <v>3</v>
      </c>
      <c r="AV153" s="38">
        <f t="shared" si="250"/>
        <v>8.6666666666666661</v>
      </c>
      <c r="AW153" s="76">
        <f t="shared" si="251"/>
        <v>6</v>
      </c>
      <c r="AX153" s="61">
        <f>SaisieNote!AU116</f>
        <v>11</v>
      </c>
      <c r="AY153" s="75">
        <f t="shared" si="252"/>
        <v>2</v>
      </c>
      <c r="AZ153" s="61">
        <f>SaisieNote!AW116</f>
        <v>1</v>
      </c>
      <c r="BA153" s="75">
        <f t="shared" si="253"/>
        <v>0</v>
      </c>
      <c r="BB153" s="61" t="str">
        <f>SaisieNote!AY116</f>
        <v>ABS</v>
      </c>
      <c r="BC153" s="75">
        <f t="shared" si="254"/>
        <v>2</v>
      </c>
      <c r="BD153" s="38" t="e">
        <f t="shared" si="255"/>
        <v>#VALUE!</v>
      </c>
      <c r="BE153" s="76" t="e">
        <f t="shared" si="256"/>
        <v>#VALUE!</v>
      </c>
      <c r="BF153" s="59" t="e">
        <f t="shared" si="257"/>
        <v>#VALUE!</v>
      </c>
      <c r="BG153" s="55" t="e">
        <f t="shared" si="258"/>
        <v>#VALUE!</v>
      </c>
      <c r="BH153" s="56" t="e">
        <f t="shared" si="259"/>
        <v>#VALUE!</v>
      </c>
      <c r="BI153" s="55" t="e">
        <f t="shared" si="260"/>
        <v>#VALUE!</v>
      </c>
      <c r="BJ153" s="55" t="e">
        <f t="shared" si="261"/>
        <v>#VALUE!</v>
      </c>
      <c r="BK153" s="73" t="s">
        <v>1305</v>
      </c>
    </row>
    <row r="154" spans="1:63" ht="20.25" customHeight="1">
      <c r="A154" s="250">
        <v>17</v>
      </c>
      <c r="B154" s="234" t="s">
        <v>817</v>
      </c>
      <c r="C154" s="234" t="s">
        <v>369</v>
      </c>
      <c r="D154" s="234" t="s">
        <v>28</v>
      </c>
      <c r="E154" s="234" t="s">
        <v>818</v>
      </c>
      <c r="F154" s="234" t="s">
        <v>5</v>
      </c>
      <c r="G154" s="36">
        <f>SaisieNote!K117</f>
        <v>9.3333333333333339</v>
      </c>
      <c r="H154" s="37">
        <f t="shared" si="225"/>
        <v>0</v>
      </c>
      <c r="I154" s="36">
        <f>SaisieNote!N117</f>
        <v>9.3333333333333339</v>
      </c>
      <c r="J154" s="37">
        <f t="shared" si="226"/>
        <v>0</v>
      </c>
      <c r="K154" s="36">
        <f>SaisieNote!Q117</f>
        <v>10.333333333333334</v>
      </c>
      <c r="L154" s="37">
        <f t="shared" si="227"/>
        <v>5</v>
      </c>
      <c r="M154" s="53">
        <f t="shared" si="228"/>
        <v>9.6666666666666661</v>
      </c>
      <c r="N154" s="39">
        <f t="shared" si="229"/>
        <v>5</v>
      </c>
      <c r="O154" s="36">
        <f>SaisieNote!S117</f>
        <v>6</v>
      </c>
      <c r="P154" s="37">
        <f t="shared" si="230"/>
        <v>0</v>
      </c>
      <c r="Q154" s="36">
        <f>SaisieNote!U117</f>
        <v>6</v>
      </c>
      <c r="R154" s="37">
        <f t="shared" si="231"/>
        <v>0</v>
      </c>
      <c r="S154" s="36">
        <f>SaisieNote!W117</f>
        <v>7</v>
      </c>
      <c r="T154" s="37">
        <f t="shared" si="232"/>
        <v>0</v>
      </c>
      <c r="U154" s="53">
        <f t="shared" si="233"/>
        <v>6.333333333333333</v>
      </c>
      <c r="V154" s="39">
        <f t="shared" si="234"/>
        <v>0</v>
      </c>
      <c r="W154" s="36">
        <f>SaisieNote!Y117</f>
        <v>14</v>
      </c>
      <c r="X154" s="37">
        <f t="shared" si="235"/>
        <v>2</v>
      </c>
      <c r="Y154" s="36">
        <f>SaisieNote!AA117</f>
        <v>6.5</v>
      </c>
      <c r="Z154" s="37">
        <f t="shared" si="236"/>
        <v>0</v>
      </c>
      <c r="AA154" s="36">
        <f>SaisieNote!AC117</f>
        <v>10</v>
      </c>
      <c r="AB154" s="37">
        <f t="shared" si="237"/>
        <v>2</v>
      </c>
      <c r="AC154" s="53">
        <f t="shared" si="238"/>
        <v>10.166666666666666</v>
      </c>
      <c r="AD154" s="39">
        <f t="shared" si="239"/>
        <v>6</v>
      </c>
      <c r="AE154" s="138">
        <f t="shared" si="240"/>
        <v>8.6666666666666661</v>
      </c>
      <c r="AF154" s="40">
        <f t="shared" si="241"/>
        <v>11</v>
      </c>
      <c r="AG154" s="73" t="str">
        <f t="shared" si="262"/>
        <v>Rattrapage</v>
      </c>
      <c r="AH154" s="52">
        <f>SaisieNote!AG117</f>
        <v>13</v>
      </c>
      <c r="AI154" s="263">
        <f t="shared" si="242"/>
        <v>5</v>
      </c>
      <c r="AJ154" s="52">
        <f>SaisieNote!AJ117</f>
        <v>13.833333333333334</v>
      </c>
      <c r="AK154" s="263">
        <f t="shared" si="243"/>
        <v>5</v>
      </c>
      <c r="AL154" s="52">
        <f>SaisieNote!AM117</f>
        <v>12.333333333333334</v>
      </c>
      <c r="AM154" s="75">
        <f t="shared" si="244"/>
        <v>5</v>
      </c>
      <c r="AN154" s="38">
        <f t="shared" si="245"/>
        <v>13.055555555555557</v>
      </c>
      <c r="AO154" s="76">
        <f t="shared" si="246"/>
        <v>15</v>
      </c>
      <c r="AP154" s="167">
        <f>SaisieNote!AO117</f>
        <v>11.5</v>
      </c>
      <c r="AQ154" s="262">
        <f t="shared" si="247"/>
        <v>3</v>
      </c>
      <c r="AR154" s="167">
        <f>SaisieNote!AQ117</f>
        <v>9</v>
      </c>
      <c r="AS154" s="262">
        <f t="shared" si="248"/>
        <v>0</v>
      </c>
      <c r="AT154" s="167">
        <f>SaisieNote!AS117</f>
        <v>10</v>
      </c>
      <c r="AU154" s="75">
        <f t="shared" si="249"/>
        <v>3</v>
      </c>
      <c r="AV154" s="38">
        <f t="shared" si="250"/>
        <v>10.166666666666666</v>
      </c>
      <c r="AW154" s="76">
        <f t="shared" si="251"/>
        <v>9</v>
      </c>
      <c r="AX154" s="61">
        <f>SaisieNote!AU117</f>
        <v>12.5</v>
      </c>
      <c r="AY154" s="75">
        <f t="shared" si="252"/>
        <v>2</v>
      </c>
      <c r="AZ154" s="61">
        <f>SaisieNote!AW117</f>
        <v>10</v>
      </c>
      <c r="BA154" s="75">
        <f t="shared" si="253"/>
        <v>2</v>
      </c>
      <c r="BB154" s="61">
        <f>SaisieNote!AY117</f>
        <v>13.5</v>
      </c>
      <c r="BC154" s="75">
        <f t="shared" si="254"/>
        <v>2</v>
      </c>
      <c r="BD154" s="38">
        <f t="shared" si="255"/>
        <v>12</v>
      </c>
      <c r="BE154" s="76">
        <f t="shared" si="256"/>
        <v>6</v>
      </c>
      <c r="BF154" s="59">
        <f t="shared" si="257"/>
        <v>11.858024691358025</v>
      </c>
      <c r="BG154" s="55">
        <f t="shared" si="258"/>
        <v>30</v>
      </c>
      <c r="BH154" s="56">
        <f t="shared" si="259"/>
        <v>10.262345679012345</v>
      </c>
      <c r="BI154" s="55">
        <f t="shared" si="260"/>
        <v>60</v>
      </c>
      <c r="BJ154" s="55">
        <f t="shared" si="261"/>
        <v>180</v>
      </c>
      <c r="BK154" s="73" t="str">
        <f t="shared" si="263"/>
        <v>Admis(e)</v>
      </c>
    </row>
    <row r="155" spans="1:63" ht="20.25" customHeight="1">
      <c r="A155" s="250">
        <v>18</v>
      </c>
      <c r="B155" s="234" t="s">
        <v>371</v>
      </c>
      <c r="C155" s="234" t="s">
        <v>373</v>
      </c>
      <c r="D155" s="234" t="s">
        <v>374</v>
      </c>
      <c r="E155" s="234" t="s">
        <v>372</v>
      </c>
      <c r="F155" s="234" t="s">
        <v>5</v>
      </c>
      <c r="G155" s="36">
        <f>SaisieNote!K118</f>
        <v>7.666666666666667</v>
      </c>
      <c r="H155" s="37">
        <f t="shared" si="225"/>
        <v>0</v>
      </c>
      <c r="I155" s="36">
        <f>SaisieNote!N118</f>
        <v>8</v>
      </c>
      <c r="J155" s="37">
        <f t="shared" si="226"/>
        <v>0</v>
      </c>
      <c r="K155" s="36">
        <f>SaisieNote!Q118</f>
        <v>4</v>
      </c>
      <c r="L155" s="37">
        <f t="shared" si="227"/>
        <v>0</v>
      </c>
      <c r="M155" s="53">
        <f t="shared" si="228"/>
        <v>6.5555555555555562</v>
      </c>
      <c r="N155" s="39">
        <f t="shared" si="229"/>
        <v>0</v>
      </c>
      <c r="O155" s="36">
        <f>SaisieNote!S118</f>
        <v>8</v>
      </c>
      <c r="P155" s="37">
        <f t="shared" si="230"/>
        <v>0</v>
      </c>
      <c r="Q155" s="36">
        <f>SaisieNote!U118</f>
        <v>5.5</v>
      </c>
      <c r="R155" s="37">
        <f t="shared" si="231"/>
        <v>0</v>
      </c>
      <c r="S155" s="36">
        <f>SaisieNote!W118</f>
        <v>5</v>
      </c>
      <c r="T155" s="37">
        <f t="shared" si="232"/>
        <v>0</v>
      </c>
      <c r="U155" s="53">
        <f t="shared" si="233"/>
        <v>6.166666666666667</v>
      </c>
      <c r="V155" s="39">
        <f t="shared" si="234"/>
        <v>0</v>
      </c>
      <c r="W155" s="36">
        <f>SaisieNote!Y118</f>
        <v>15</v>
      </c>
      <c r="X155" s="37">
        <f t="shared" si="235"/>
        <v>2</v>
      </c>
      <c r="Y155" s="36">
        <f>SaisieNote!AA118</f>
        <v>10</v>
      </c>
      <c r="Z155" s="37">
        <f t="shared" si="236"/>
        <v>2</v>
      </c>
      <c r="AA155" s="36">
        <f>SaisieNote!AC118</f>
        <v>3.5</v>
      </c>
      <c r="AB155" s="37">
        <f t="shared" si="237"/>
        <v>0</v>
      </c>
      <c r="AC155" s="53">
        <f t="shared" si="238"/>
        <v>9.5</v>
      </c>
      <c r="AD155" s="39">
        <f t="shared" si="239"/>
        <v>4</v>
      </c>
      <c r="AE155" s="138">
        <f t="shared" si="240"/>
        <v>7.0802469135802477</v>
      </c>
      <c r="AF155" s="40">
        <f t="shared" si="241"/>
        <v>4</v>
      </c>
      <c r="AG155" s="73" t="str">
        <f t="shared" si="262"/>
        <v>Rattrapage</v>
      </c>
      <c r="AH155" s="52">
        <f>SaisieNote!AG118</f>
        <v>10.333333333333334</v>
      </c>
      <c r="AI155" s="263">
        <f t="shared" si="242"/>
        <v>5</v>
      </c>
      <c r="AJ155" s="52">
        <f>SaisieNote!AJ118</f>
        <v>7.333333333333333</v>
      </c>
      <c r="AK155" s="263">
        <f t="shared" si="243"/>
        <v>0</v>
      </c>
      <c r="AL155" s="52">
        <f>SaisieNote!AM118</f>
        <v>12.67</v>
      </c>
      <c r="AM155" s="75">
        <f t="shared" si="244"/>
        <v>5</v>
      </c>
      <c r="AN155" s="38">
        <f t="shared" si="245"/>
        <v>10.112222222222222</v>
      </c>
      <c r="AO155" s="76">
        <f t="shared" si="246"/>
        <v>15</v>
      </c>
      <c r="AP155" s="167">
        <f>SaisieNote!AO118</f>
        <v>7</v>
      </c>
      <c r="AQ155" s="262">
        <f t="shared" si="247"/>
        <v>0</v>
      </c>
      <c r="AR155" s="167">
        <f>SaisieNote!AQ118</f>
        <v>13</v>
      </c>
      <c r="AS155" s="262">
        <f t="shared" si="248"/>
        <v>3</v>
      </c>
      <c r="AT155" s="167">
        <f>SaisieNote!AS118</f>
        <v>5</v>
      </c>
      <c r="AU155" s="75">
        <f t="shared" si="249"/>
        <v>0</v>
      </c>
      <c r="AV155" s="38">
        <f t="shared" si="250"/>
        <v>8.3333333333333339</v>
      </c>
      <c r="AW155" s="76">
        <f t="shared" si="251"/>
        <v>3</v>
      </c>
      <c r="AX155" s="61">
        <f>SaisieNote!AU118</f>
        <v>10</v>
      </c>
      <c r="AY155" s="75">
        <f t="shared" si="252"/>
        <v>2</v>
      </c>
      <c r="AZ155" s="61">
        <f>SaisieNote!AW118</f>
        <v>14</v>
      </c>
      <c r="BA155" s="75">
        <f t="shared" si="253"/>
        <v>2</v>
      </c>
      <c r="BB155" s="61">
        <f>SaisieNote!AY118</f>
        <v>3.5</v>
      </c>
      <c r="BC155" s="75">
        <f t="shared" si="254"/>
        <v>0</v>
      </c>
      <c r="BD155" s="38">
        <f t="shared" si="255"/>
        <v>9.1666666666666661</v>
      </c>
      <c r="BE155" s="76">
        <f t="shared" si="256"/>
        <v>4</v>
      </c>
      <c r="BF155" s="59">
        <f t="shared" si="257"/>
        <v>9.309135802469136</v>
      </c>
      <c r="BG155" s="55">
        <f t="shared" si="258"/>
        <v>22</v>
      </c>
      <c r="BH155" s="56">
        <f t="shared" si="259"/>
        <v>8.1946913580246914</v>
      </c>
      <c r="BI155" s="55">
        <f t="shared" si="260"/>
        <v>26</v>
      </c>
      <c r="BJ155" s="55">
        <f t="shared" si="261"/>
        <v>26</v>
      </c>
      <c r="BK155" s="73" t="str">
        <f t="shared" si="263"/>
        <v>Rattrapage</v>
      </c>
    </row>
    <row r="156" spans="1:63" s="210" customFormat="1" ht="20.25" customHeight="1">
      <c r="A156" s="250">
        <v>19</v>
      </c>
      <c r="B156" s="234" t="s">
        <v>375</v>
      </c>
      <c r="C156" s="234" t="s">
        <v>377</v>
      </c>
      <c r="D156" s="234" t="s">
        <v>277</v>
      </c>
      <c r="E156" s="234" t="s">
        <v>376</v>
      </c>
      <c r="F156" s="234" t="s">
        <v>23</v>
      </c>
      <c r="G156" s="36">
        <f>SaisieNote!K119</f>
        <v>11.166666666666666</v>
      </c>
      <c r="H156" s="37">
        <f t="shared" si="225"/>
        <v>5</v>
      </c>
      <c r="I156" s="36">
        <f>SaisieNote!N119</f>
        <v>6.5</v>
      </c>
      <c r="J156" s="37">
        <f t="shared" si="226"/>
        <v>0</v>
      </c>
      <c r="K156" s="36">
        <f>SaisieNote!Q119</f>
        <v>10.83</v>
      </c>
      <c r="L156" s="37">
        <f t="shared" si="227"/>
        <v>5</v>
      </c>
      <c r="M156" s="53">
        <f t="shared" si="228"/>
        <v>9.4988888888888869</v>
      </c>
      <c r="N156" s="39">
        <f t="shared" si="229"/>
        <v>10</v>
      </c>
      <c r="O156" s="36">
        <f>SaisieNote!S119</f>
        <v>13</v>
      </c>
      <c r="P156" s="37">
        <f t="shared" si="230"/>
        <v>3</v>
      </c>
      <c r="Q156" s="36">
        <f>SaisieNote!U119</f>
        <v>6</v>
      </c>
      <c r="R156" s="37">
        <f t="shared" si="231"/>
        <v>0</v>
      </c>
      <c r="S156" s="36">
        <f>SaisieNote!W119</f>
        <v>10</v>
      </c>
      <c r="T156" s="37">
        <f t="shared" si="232"/>
        <v>3</v>
      </c>
      <c r="U156" s="53">
        <f t="shared" si="233"/>
        <v>9.6666666666666661</v>
      </c>
      <c r="V156" s="39">
        <f t="shared" si="234"/>
        <v>6</v>
      </c>
      <c r="W156" s="36">
        <f>SaisieNote!Y119</f>
        <v>0</v>
      </c>
      <c r="X156" s="37">
        <f t="shared" si="235"/>
        <v>0</v>
      </c>
      <c r="Y156" s="36">
        <f>SaisieNote!AA119</f>
        <v>8.5</v>
      </c>
      <c r="Z156" s="37">
        <f t="shared" si="236"/>
        <v>0</v>
      </c>
      <c r="AA156" s="36">
        <f>SaisieNote!AC119</f>
        <v>4</v>
      </c>
      <c r="AB156" s="37">
        <f t="shared" si="237"/>
        <v>0</v>
      </c>
      <c r="AC156" s="53">
        <f t="shared" si="238"/>
        <v>4.166666666666667</v>
      </c>
      <c r="AD156" s="39">
        <f t="shared" si="239"/>
        <v>0</v>
      </c>
      <c r="AE156" s="138">
        <f t="shared" si="240"/>
        <v>8.3698765432098767</v>
      </c>
      <c r="AF156" s="40">
        <f t="shared" si="241"/>
        <v>16</v>
      </c>
      <c r="AG156" s="73" t="str">
        <f t="shared" si="262"/>
        <v>Rattrapage</v>
      </c>
      <c r="AH156" s="52">
        <f>SaisieNote!AG119</f>
        <v>7.330000000000001</v>
      </c>
      <c r="AI156" s="263">
        <f t="shared" si="242"/>
        <v>0</v>
      </c>
      <c r="AJ156" s="52">
        <f>SaisieNote!AJ119</f>
        <v>10.67</v>
      </c>
      <c r="AK156" s="263">
        <f t="shared" si="243"/>
        <v>5</v>
      </c>
      <c r="AL156" s="52">
        <f>SaisieNote!AM119</f>
        <v>12.17</v>
      </c>
      <c r="AM156" s="75">
        <f t="shared" si="244"/>
        <v>5</v>
      </c>
      <c r="AN156" s="38">
        <f t="shared" si="245"/>
        <v>10.056666666666667</v>
      </c>
      <c r="AO156" s="76">
        <f t="shared" si="246"/>
        <v>15</v>
      </c>
      <c r="AP156" s="167">
        <f>SaisieNote!AO119</f>
        <v>7</v>
      </c>
      <c r="AQ156" s="262">
        <f t="shared" si="247"/>
        <v>0</v>
      </c>
      <c r="AR156" s="167">
        <f>SaisieNote!AQ119</f>
        <v>4</v>
      </c>
      <c r="AS156" s="262">
        <f t="shared" si="248"/>
        <v>0</v>
      </c>
      <c r="AT156" s="167">
        <f>SaisieNote!AS119</f>
        <v>10</v>
      </c>
      <c r="AU156" s="75">
        <f t="shared" si="249"/>
        <v>3</v>
      </c>
      <c r="AV156" s="38">
        <f t="shared" si="250"/>
        <v>7</v>
      </c>
      <c r="AW156" s="76">
        <f t="shared" si="251"/>
        <v>3</v>
      </c>
      <c r="AX156" s="61">
        <f>SaisieNote!AU119</f>
        <v>12</v>
      </c>
      <c r="AY156" s="75">
        <f t="shared" si="252"/>
        <v>2</v>
      </c>
      <c r="AZ156" s="61">
        <f>SaisieNote!AW119</f>
        <v>2</v>
      </c>
      <c r="BA156" s="75">
        <f t="shared" si="253"/>
        <v>0</v>
      </c>
      <c r="BB156" s="61">
        <f>SaisieNote!AY119</f>
        <v>10</v>
      </c>
      <c r="BC156" s="75">
        <f t="shared" si="254"/>
        <v>2</v>
      </c>
      <c r="BD156" s="38">
        <f t="shared" si="255"/>
        <v>8</v>
      </c>
      <c r="BE156" s="76">
        <f t="shared" si="256"/>
        <v>4</v>
      </c>
      <c r="BF156" s="59">
        <f t="shared" si="257"/>
        <v>8.5807407407407403</v>
      </c>
      <c r="BG156" s="55">
        <f t="shared" si="258"/>
        <v>22</v>
      </c>
      <c r="BH156" s="56">
        <f t="shared" si="259"/>
        <v>8.4753086419753085</v>
      </c>
      <c r="BI156" s="55">
        <f t="shared" si="260"/>
        <v>38</v>
      </c>
      <c r="BJ156" s="55">
        <f t="shared" si="261"/>
        <v>38</v>
      </c>
      <c r="BK156" s="73" t="str">
        <f t="shared" si="263"/>
        <v>Rattrapage</v>
      </c>
    </row>
    <row r="157" spans="1:63" s="210" customFormat="1" ht="20.25" customHeight="1">
      <c r="A157" s="250">
        <v>20</v>
      </c>
      <c r="B157" s="234" t="s">
        <v>819</v>
      </c>
      <c r="C157" s="234" t="s">
        <v>820</v>
      </c>
      <c r="D157" s="234" t="s">
        <v>821</v>
      </c>
      <c r="E157" s="234" t="s">
        <v>822</v>
      </c>
      <c r="F157" s="234" t="s">
        <v>823</v>
      </c>
      <c r="G157" s="36">
        <f>SaisieNote!K120</f>
        <v>9.1666666666666661</v>
      </c>
      <c r="H157" s="37">
        <f t="shared" si="225"/>
        <v>0</v>
      </c>
      <c r="I157" s="36">
        <f>SaisieNote!N120</f>
        <v>14</v>
      </c>
      <c r="J157" s="37">
        <f t="shared" si="226"/>
        <v>5</v>
      </c>
      <c r="K157" s="36">
        <f>SaisieNote!Q120</f>
        <v>6.166666666666667</v>
      </c>
      <c r="L157" s="37">
        <f t="shared" si="227"/>
        <v>0</v>
      </c>
      <c r="M157" s="53">
        <f t="shared" si="228"/>
        <v>9.7777777777777768</v>
      </c>
      <c r="N157" s="39">
        <f t="shared" si="229"/>
        <v>5</v>
      </c>
      <c r="O157" s="36">
        <f>SaisieNote!S120</f>
        <v>8</v>
      </c>
      <c r="P157" s="37">
        <f t="shared" si="230"/>
        <v>0</v>
      </c>
      <c r="Q157" s="36">
        <f>SaisieNote!U120</f>
        <v>8.5</v>
      </c>
      <c r="R157" s="37">
        <f t="shared" si="231"/>
        <v>0</v>
      </c>
      <c r="S157" s="36">
        <f>SaisieNote!W120</f>
        <v>5</v>
      </c>
      <c r="T157" s="37">
        <f t="shared" si="232"/>
        <v>0</v>
      </c>
      <c r="U157" s="53">
        <f t="shared" si="233"/>
        <v>7.166666666666667</v>
      </c>
      <c r="V157" s="39">
        <f t="shared" si="234"/>
        <v>0</v>
      </c>
      <c r="W157" s="36">
        <f>SaisieNote!Y120</f>
        <v>1</v>
      </c>
      <c r="X157" s="37">
        <f t="shared" si="235"/>
        <v>0</v>
      </c>
      <c r="Y157" s="36">
        <f>SaisieNote!AA120</f>
        <v>5</v>
      </c>
      <c r="Z157" s="37">
        <f t="shared" si="236"/>
        <v>0</v>
      </c>
      <c r="AA157" s="36">
        <f>SaisieNote!AC120</f>
        <v>5.5</v>
      </c>
      <c r="AB157" s="37">
        <f t="shared" si="237"/>
        <v>0</v>
      </c>
      <c r="AC157" s="53">
        <f t="shared" si="238"/>
        <v>3.8333333333333335</v>
      </c>
      <c r="AD157" s="39">
        <f t="shared" si="239"/>
        <v>0</v>
      </c>
      <c r="AE157" s="138">
        <f t="shared" si="240"/>
        <v>7.5864197530864192</v>
      </c>
      <c r="AF157" s="40">
        <f t="shared" si="241"/>
        <v>5</v>
      </c>
      <c r="AG157" s="73" t="str">
        <f t="shared" si="262"/>
        <v>Rattrapage</v>
      </c>
      <c r="AH157" s="52">
        <f>SaisieNote!AG120</f>
        <v>9.1666666666666661</v>
      </c>
      <c r="AI157" s="263">
        <f t="shared" si="242"/>
        <v>0</v>
      </c>
      <c r="AJ157" s="52">
        <f>SaisieNote!AJ120</f>
        <v>5.666666666666667</v>
      </c>
      <c r="AK157" s="263">
        <f t="shared" si="243"/>
        <v>0</v>
      </c>
      <c r="AL157" s="52">
        <f>SaisieNote!AM120</f>
        <v>12</v>
      </c>
      <c r="AM157" s="75">
        <f t="shared" si="244"/>
        <v>5</v>
      </c>
      <c r="AN157" s="38">
        <f t="shared" si="245"/>
        <v>8.9444444444444446</v>
      </c>
      <c r="AO157" s="76">
        <f t="shared" si="246"/>
        <v>5</v>
      </c>
      <c r="AP157" s="167">
        <f>SaisieNote!AO120</f>
        <v>6.5</v>
      </c>
      <c r="AQ157" s="262">
        <f t="shared" si="247"/>
        <v>0</v>
      </c>
      <c r="AR157" s="167">
        <f>SaisieNote!AQ120</f>
        <v>5.5</v>
      </c>
      <c r="AS157" s="262">
        <f t="shared" si="248"/>
        <v>0</v>
      </c>
      <c r="AT157" s="167">
        <f>SaisieNote!AS120</f>
        <v>5.5</v>
      </c>
      <c r="AU157" s="75">
        <f t="shared" si="249"/>
        <v>0</v>
      </c>
      <c r="AV157" s="38">
        <f t="shared" si="250"/>
        <v>5.833333333333333</v>
      </c>
      <c r="AW157" s="76">
        <f t="shared" si="251"/>
        <v>0</v>
      </c>
      <c r="AX157" s="61">
        <f>SaisieNote!AU120</f>
        <v>14</v>
      </c>
      <c r="AY157" s="75">
        <f t="shared" si="252"/>
        <v>2</v>
      </c>
      <c r="AZ157" s="61">
        <f>SaisieNote!AW120</f>
        <v>12</v>
      </c>
      <c r="BA157" s="75">
        <f t="shared" si="253"/>
        <v>2</v>
      </c>
      <c r="BB157" s="61">
        <f>SaisieNote!AY120</f>
        <v>8.5</v>
      </c>
      <c r="BC157" s="75">
        <f t="shared" si="254"/>
        <v>0</v>
      </c>
      <c r="BD157" s="38">
        <f t="shared" si="255"/>
        <v>11.5</v>
      </c>
      <c r="BE157" s="76">
        <f t="shared" si="256"/>
        <v>6</v>
      </c>
      <c r="BF157" s="59">
        <f t="shared" si="257"/>
        <v>8.4753086419753085</v>
      </c>
      <c r="BG157" s="55">
        <f t="shared" si="258"/>
        <v>11</v>
      </c>
      <c r="BH157" s="56">
        <f t="shared" si="259"/>
        <v>8.0308641975308639</v>
      </c>
      <c r="BI157" s="55">
        <f t="shared" si="260"/>
        <v>16</v>
      </c>
      <c r="BJ157" s="55">
        <f t="shared" si="261"/>
        <v>16</v>
      </c>
      <c r="BK157" s="73" t="str">
        <f t="shared" si="263"/>
        <v>Rattrapage</v>
      </c>
    </row>
    <row r="158" spans="1:63" ht="20.25" customHeight="1">
      <c r="A158" s="265">
        <v>21</v>
      </c>
      <c r="B158" s="266" t="s">
        <v>824</v>
      </c>
      <c r="C158" s="266" t="s">
        <v>825</v>
      </c>
      <c r="D158" s="266" t="s">
        <v>14</v>
      </c>
      <c r="E158" s="266" t="s">
        <v>826</v>
      </c>
      <c r="F158" s="266" t="s">
        <v>310</v>
      </c>
      <c r="G158" s="267">
        <f>SaisieNote!K121</f>
        <v>8</v>
      </c>
      <c r="H158" s="268">
        <f t="shared" si="225"/>
        <v>0</v>
      </c>
      <c r="I158" s="267">
        <f>SaisieNote!N121</f>
        <v>5</v>
      </c>
      <c r="J158" s="268">
        <f t="shared" si="226"/>
        <v>0</v>
      </c>
      <c r="K158" s="267">
        <f>SaisieNote!Q121</f>
        <v>3.3333333333333335</v>
      </c>
      <c r="L158" s="268">
        <f t="shared" si="227"/>
        <v>0</v>
      </c>
      <c r="M158" s="269">
        <f t="shared" si="228"/>
        <v>5.4444444444444438</v>
      </c>
      <c r="N158" s="268">
        <f t="shared" si="229"/>
        <v>0</v>
      </c>
      <c r="O158" s="267" t="str">
        <f>SaisieNote!S121</f>
        <v>\</v>
      </c>
      <c r="P158" s="268">
        <f t="shared" si="230"/>
        <v>3</v>
      </c>
      <c r="Q158" s="267">
        <f>SaisieNote!U121</f>
        <v>3</v>
      </c>
      <c r="R158" s="268">
        <f t="shared" si="231"/>
        <v>0</v>
      </c>
      <c r="S158" s="267">
        <f>SaisieNote!W121</f>
        <v>5</v>
      </c>
      <c r="T158" s="268">
        <f t="shared" si="232"/>
        <v>0</v>
      </c>
      <c r="U158" s="269" t="e">
        <f t="shared" si="233"/>
        <v>#VALUE!</v>
      </c>
      <c r="V158" s="268" t="e">
        <f t="shared" si="234"/>
        <v>#VALUE!</v>
      </c>
      <c r="W158" s="267">
        <f>SaisieNote!Y121</f>
        <v>0</v>
      </c>
      <c r="X158" s="268">
        <f t="shared" si="235"/>
        <v>0</v>
      </c>
      <c r="Y158" s="267">
        <f>SaisieNote!AA121</f>
        <v>4.5</v>
      </c>
      <c r="Z158" s="268">
        <f t="shared" si="236"/>
        <v>0</v>
      </c>
      <c r="AA158" s="267">
        <f>SaisieNote!AC121</f>
        <v>8.5</v>
      </c>
      <c r="AB158" s="268">
        <f t="shared" si="237"/>
        <v>0</v>
      </c>
      <c r="AC158" s="269">
        <f t="shared" si="238"/>
        <v>4.333333333333333</v>
      </c>
      <c r="AD158" s="268">
        <f t="shared" si="239"/>
        <v>0</v>
      </c>
      <c r="AE158" s="269" t="e">
        <f t="shared" si="240"/>
        <v>#VALUE!</v>
      </c>
      <c r="AF158" s="270" t="e">
        <f t="shared" si="241"/>
        <v>#VALUE!</v>
      </c>
      <c r="AG158" s="281" t="s">
        <v>1305</v>
      </c>
      <c r="AH158" s="269">
        <f>SaisieNote!AG121</f>
        <v>8</v>
      </c>
      <c r="AI158" s="272">
        <f t="shared" si="242"/>
        <v>0</v>
      </c>
      <c r="AJ158" s="269">
        <f>SaisieNote!AJ121</f>
        <v>3.8333333333333335</v>
      </c>
      <c r="AK158" s="272">
        <f t="shared" si="243"/>
        <v>0</v>
      </c>
      <c r="AL158" s="269">
        <f>SaisieNote!AM121</f>
        <v>11.166666666666666</v>
      </c>
      <c r="AM158" s="273">
        <f t="shared" si="244"/>
        <v>5</v>
      </c>
      <c r="AN158" s="267">
        <f t="shared" si="245"/>
        <v>7.666666666666667</v>
      </c>
      <c r="AO158" s="274">
        <f t="shared" si="246"/>
        <v>5</v>
      </c>
      <c r="AP158" s="269">
        <f>SaisieNote!AO121</f>
        <v>7.5</v>
      </c>
      <c r="AQ158" s="272">
        <f t="shared" si="247"/>
        <v>0</v>
      </c>
      <c r="AR158" s="269">
        <f>SaisieNote!AQ121</f>
        <v>5.5</v>
      </c>
      <c r="AS158" s="272">
        <f t="shared" si="248"/>
        <v>0</v>
      </c>
      <c r="AT158" s="269">
        <f>SaisieNote!AS121</f>
        <v>8.5</v>
      </c>
      <c r="AU158" s="273">
        <f t="shared" si="249"/>
        <v>0</v>
      </c>
      <c r="AV158" s="267">
        <f t="shared" si="250"/>
        <v>7.166666666666667</v>
      </c>
      <c r="AW158" s="274">
        <f t="shared" si="251"/>
        <v>0</v>
      </c>
      <c r="AX158" s="275">
        <f>SaisieNote!AU121</f>
        <v>10.5</v>
      </c>
      <c r="AY158" s="273">
        <f t="shared" si="252"/>
        <v>2</v>
      </c>
      <c r="AZ158" s="275">
        <f>SaisieNote!AW121</f>
        <v>13.5</v>
      </c>
      <c r="BA158" s="273">
        <f t="shared" si="253"/>
        <v>2</v>
      </c>
      <c r="BB158" s="275">
        <f>SaisieNote!AY121</f>
        <v>12</v>
      </c>
      <c r="BC158" s="273">
        <f t="shared" si="254"/>
        <v>2</v>
      </c>
      <c r="BD158" s="267">
        <f t="shared" si="255"/>
        <v>12</v>
      </c>
      <c r="BE158" s="274">
        <f t="shared" si="256"/>
        <v>6</v>
      </c>
      <c r="BF158" s="267">
        <f t="shared" si="257"/>
        <v>8.4629629629629637</v>
      </c>
      <c r="BG158" s="276">
        <f t="shared" si="258"/>
        <v>11</v>
      </c>
      <c r="BH158" s="277" t="e">
        <f t="shared" si="259"/>
        <v>#VALUE!</v>
      </c>
      <c r="BI158" s="276" t="e">
        <f t="shared" si="260"/>
        <v>#VALUE!</v>
      </c>
      <c r="BJ158" s="276" t="e">
        <f t="shared" si="261"/>
        <v>#VALUE!</v>
      </c>
      <c r="BK158" s="271" t="s">
        <v>1305</v>
      </c>
    </row>
    <row r="159" spans="1:63" ht="20.25" customHeight="1">
      <c r="A159" s="265">
        <v>22</v>
      </c>
      <c r="B159" s="266" t="s">
        <v>378</v>
      </c>
      <c r="C159" s="266" t="s">
        <v>380</v>
      </c>
      <c r="D159" s="266" t="s">
        <v>381</v>
      </c>
      <c r="E159" s="266" t="s">
        <v>379</v>
      </c>
      <c r="F159" s="266" t="s">
        <v>5</v>
      </c>
      <c r="G159" s="267">
        <f>SaisieNote!K122</f>
        <v>10.67</v>
      </c>
      <c r="H159" s="268">
        <f t="shared" si="225"/>
        <v>5</v>
      </c>
      <c r="I159" s="267">
        <f>SaisieNote!N122</f>
        <v>10.5</v>
      </c>
      <c r="J159" s="268">
        <f t="shared" si="226"/>
        <v>5</v>
      </c>
      <c r="K159" s="267">
        <f>SaisieNote!Q122</f>
        <v>8.83</v>
      </c>
      <c r="L159" s="268">
        <f t="shared" si="227"/>
        <v>0</v>
      </c>
      <c r="M159" s="269">
        <f t="shared" si="228"/>
        <v>10</v>
      </c>
      <c r="N159" s="268">
        <f t="shared" si="229"/>
        <v>15</v>
      </c>
      <c r="O159" s="267">
        <f>SaisieNote!S122</f>
        <v>12</v>
      </c>
      <c r="P159" s="268">
        <f t="shared" si="230"/>
        <v>3</v>
      </c>
      <c r="Q159" s="267">
        <f>SaisieNote!U122</f>
        <v>10</v>
      </c>
      <c r="R159" s="268">
        <f t="shared" si="231"/>
        <v>3</v>
      </c>
      <c r="S159" s="267">
        <f>SaisieNote!W122</f>
        <v>10</v>
      </c>
      <c r="T159" s="268">
        <f t="shared" si="232"/>
        <v>3</v>
      </c>
      <c r="U159" s="269">
        <f t="shared" si="233"/>
        <v>10.666666666666666</v>
      </c>
      <c r="V159" s="268">
        <f t="shared" si="234"/>
        <v>9</v>
      </c>
      <c r="W159" s="267">
        <f>SaisieNote!Y122</f>
        <v>11.5</v>
      </c>
      <c r="X159" s="268">
        <f t="shared" si="235"/>
        <v>2</v>
      </c>
      <c r="Y159" s="267">
        <f>SaisieNote!AA122</f>
        <v>5.5</v>
      </c>
      <c r="Z159" s="268">
        <f t="shared" si="236"/>
        <v>0</v>
      </c>
      <c r="AA159" s="267">
        <f>SaisieNote!AC122</f>
        <v>7</v>
      </c>
      <c r="AB159" s="268">
        <f t="shared" si="237"/>
        <v>0</v>
      </c>
      <c r="AC159" s="269">
        <f t="shared" si="238"/>
        <v>8</v>
      </c>
      <c r="AD159" s="268">
        <f t="shared" si="239"/>
        <v>2</v>
      </c>
      <c r="AE159" s="269">
        <f t="shared" si="240"/>
        <v>9.7777777777777786</v>
      </c>
      <c r="AF159" s="270">
        <f t="shared" si="241"/>
        <v>26</v>
      </c>
      <c r="AG159" s="271" t="str">
        <f t="shared" si="262"/>
        <v>Rattrapage</v>
      </c>
      <c r="AH159" s="269">
        <f>SaisieNote!AG122</f>
        <v>12.833333333333334</v>
      </c>
      <c r="AI159" s="272">
        <f t="shared" si="242"/>
        <v>5</v>
      </c>
      <c r="AJ159" s="269">
        <f>SaisieNote!AJ122</f>
        <v>10.666666666666666</v>
      </c>
      <c r="AK159" s="272">
        <f t="shared" si="243"/>
        <v>5</v>
      </c>
      <c r="AL159" s="269">
        <f>SaisieNote!AM122</f>
        <v>12</v>
      </c>
      <c r="AM159" s="273">
        <f t="shared" si="244"/>
        <v>5</v>
      </c>
      <c r="AN159" s="267">
        <f t="shared" si="245"/>
        <v>11.833333333333334</v>
      </c>
      <c r="AO159" s="274">
        <f t="shared" si="246"/>
        <v>15</v>
      </c>
      <c r="AP159" s="269">
        <f>SaisieNote!AO122</f>
        <v>10</v>
      </c>
      <c r="AQ159" s="272">
        <f t="shared" si="247"/>
        <v>3</v>
      </c>
      <c r="AR159" s="269">
        <f>SaisieNote!AQ122</f>
        <v>9</v>
      </c>
      <c r="AS159" s="272">
        <f t="shared" si="248"/>
        <v>0</v>
      </c>
      <c r="AT159" s="269">
        <f>SaisieNote!AS122</f>
        <v>14.5</v>
      </c>
      <c r="AU159" s="273">
        <f t="shared" si="249"/>
        <v>3</v>
      </c>
      <c r="AV159" s="267">
        <f t="shared" si="250"/>
        <v>11.166666666666666</v>
      </c>
      <c r="AW159" s="274">
        <f t="shared" si="251"/>
        <v>9</v>
      </c>
      <c r="AX159" s="275">
        <f>SaisieNote!AU122</f>
        <v>10</v>
      </c>
      <c r="AY159" s="273">
        <f t="shared" si="252"/>
        <v>2</v>
      </c>
      <c r="AZ159" s="275">
        <f>SaisieNote!AW122</f>
        <v>14</v>
      </c>
      <c r="BA159" s="273">
        <f t="shared" si="253"/>
        <v>2</v>
      </c>
      <c r="BB159" s="275">
        <f>SaisieNote!AY122</f>
        <v>3.5</v>
      </c>
      <c r="BC159" s="273">
        <f t="shared" si="254"/>
        <v>0</v>
      </c>
      <c r="BD159" s="267">
        <f t="shared" si="255"/>
        <v>9.1666666666666661</v>
      </c>
      <c r="BE159" s="274">
        <f t="shared" si="256"/>
        <v>4</v>
      </c>
      <c r="BF159" s="267">
        <f t="shared" si="257"/>
        <v>11.018518518518519</v>
      </c>
      <c r="BG159" s="276">
        <f t="shared" si="258"/>
        <v>30</v>
      </c>
      <c r="BH159" s="277">
        <f t="shared" si="259"/>
        <v>10.398148148148149</v>
      </c>
      <c r="BI159" s="276">
        <f t="shared" si="260"/>
        <v>60</v>
      </c>
      <c r="BJ159" s="276">
        <f t="shared" si="261"/>
        <v>60</v>
      </c>
      <c r="BK159" s="271"/>
    </row>
    <row r="160" spans="1:63" ht="20.25" customHeight="1">
      <c r="A160" s="250">
        <v>23</v>
      </c>
      <c r="B160" s="234" t="s">
        <v>828</v>
      </c>
      <c r="C160" s="234" t="s">
        <v>382</v>
      </c>
      <c r="D160" s="234" t="s">
        <v>37</v>
      </c>
      <c r="E160" s="234" t="s">
        <v>829</v>
      </c>
      <c r="F160" s="234" t="s">
        <v>830</v>
      </c>
      <c r="G160" s="36">
        <f>SaisieNote!K123</f>
        <v>9.1666666666666661</v>
      </c>
      <c r="H160" s="37">
        <f t="shared" si="225"/>
        <v>0</v>
      </c>
      <c r="I160" s="36">
        <f>SaisieNote!N123</f>
        <v>5.333333333333333</v>
      </c>
      <c r="J160" s="37">
        <f t="shared" si="226"/>
        <v>0</v>
      </c>
      <c r="K160" s="36">
        <f>SaisieNote!Q123</f>
        <v>5.333333333333333</v>
      </c>
      <c r="L160" s="37">
        <f t="shared" si="227"/>
        <v>0</v>
      </c>
      <c r="M160" s="53">
        <f t="shared" si="228"/>
        <v>6.6111111111111107</v>
      </c>
      <c r="N160" s="39">
        <f t="shared" si="229"/>
        <v>0</v>
      </c>
      <c r="O160" s="36">
        <f>SaisieNote!S123</f>
        <v>8.5</v>
      </c>
      <c r="P160" s="37">
        <f t="shared" si="230"/>
        <v>0</v>
      </c>
      <c r="Q160" s="36">
        <f>SaisieNote!U123</f>
        <v>10</v>
      </c>
      <c r="R160" s="37">
        <f t="shared" si="231"/>
        <v>3</v>
      </c>
      <c r="S160" s="36">
        <f>SaisieNote!W123</f>
        <v>3</v>
      </c>
      <c r="T160" s="37">
        <f t="shared" si="232"/>
        <v>0</v>
      </c>
      <c r="U160" s="53">
        <f t="shared" si="233"/>
        <v>7.166666666666667</v>
      </c>
      <c r="V160" s="39">
        <f t="shared" si="234"/>
        <v>3</v>
      </c>
      <c r="W160" s="36">
        <f>SaisieNote!Y123</f>
        <v>2.5</v>
      </c>
      <c r="X160" s="37">
        <f t="shared" si="235"/>
        <v>0</v>
      </c>
      <c r="Y160" s="36">
        <f>SaisieNote!AA123</f>
        <v>9</v>
      </c>
      <c r="Z160" s="37">
        <f t="shared" si="236"/>
        <v>0</v>
      </c>
      <c r="AA160" s="36">
        <f>SaisieNote!AC123</f>
        <v>2</v>
      </c>
      <c r="AB160" s="37">
        <f t="shared" si="237"/>
        <v>0</v>
      </c>
      <c r="AC160" s="53">
        <f t="shared" si="238"/>
        <v>4.5</v>
      </c>
      <c r="AD160" s="39">
        <f t="shared" si="239"/>
        <v>0</v>
      </c>
      <c r="AE160" s="138">
        <f t="shared" si="240"/>
        <v>6.3271604938271597</v>
      </c>
      <c r="AF160" s="40">
        <f t="shared" si="241"/>
        <v>3</v>
      </c>
      <c r="AG160" s="73" t="str">
        <f t="shared" si="262"/>
        <v>Rattrapage</v>
      </c>
      <c r="AH160" s="52">
        <f>SaisieNote!AG123</f>
        <v>10.166666666666666</v>
      </c>
      <c r="AI160" s="263">
        <f t="shared" si="242"/>
        <v>5</v>
      </c>
      <c r="AJ160" s="52">
        <f>SaisieNote!AJ123</f>
        <v>7.166666666666667</v>
      </c>
      <c r="AK160" s="263">
        <f t="shared" si="243"/>
        <v>0</v>
      </c>
      <c r="AL160" s="52">
        <f>SaisieNote!AM123</f>
        <v>9.3333333333333339</v>
      </c>
      <c r="AM160" s="75">
        <f t="shared" si="244"/>
        <v>0</v>
      </c>
      <c r="AN160" s="38">
        <f t="shared" si="245"/>
        <v>8.8888888888888875</v>
      </c>
      <c r="AO160" s="76">
        <f t="shared" si="246"/>
        <v>5</v>
      </c>
      <c r="AP160" s="167">
        <f>SaisieNote!AO123</f>
        <v>7</v>
      </c>
      <c r="AQ160" s="262">
        <f t="shared" si="247"/>
        <v>0</v>
      </c>
      <c r="AR160" s="167">
        <f>SaisieNote!AQ123</f>
        <v>4.5</v>
      </c>
      <c r="AS160" s="262">
        <f t="shared" si="248"/>
        <v>0</v>
      </c>
      <c r="AT160" s="167">
        <f>SaisieNote!AS123</f>
        <v>3</v>
      </c>
      <c r="AU160" s="75">
        <f t="shared" si="249"/>
        <v>0</v>
      </c>
      <c r="AV160" s="38">
        <f t="shared" si="250"/>
        <v>4.833333333333333</v>
      </c>
      <c r="AW160" s="76">
        <f t="shared" si="251"/>
        <v>0</v>
      </c>
      <c r="AX160" s="61">
        <f>SaisieNote!AU123</f>
        <v>10</v>
      </c>
      <c r="AY160" s="75">
        <f t="shared" si="252"/>
        <v>2</v>
      </c>
      <c r="AZ160" s="61">
        <f>SaisieNote!AW123</f>
        <v>7</v>
      </c>
      <c r="BA160" s="75">
        <f t="shared" si="253"/>
        <v>0</v>
      </c>
      <c r="BB160" s="61">
        <f>SaisieNote!AY123</f>
        <v>4.5</v>
      </c>
      <c r="BC160" s="75">
        <f t="shared" si="254"/>
        <v>0</v>
      </c>
      <c r="BD160" s="38">
        <f t="shared" si="255"/>
        <v>7.166666666666667</v>
      </c>
      <c r="BE160" s="76">
        <f t="shared" si="256"/>
        <v>2</v>
      </c>
      <c r="BF160" s="59">
        <f t="shared" si="257"/>
        <v>7.1543209876543203</v>
      </c>
      <c r="BG160" s="55">
        <f t="shared" si="258"/>
        <v>7</v>
      </c>
      <c r="BH160" s="56">
        <f t="shared" si="259"/>
        <v>6.7407407407407405</v>
      </c>
      <c r="BI160" s="55">
        <f t="shared" si="260"/>
        <v>10</v>
      </c>
      <c r="BJ160" s="55">
        <f t="shared" si="261"/>
        <v>10</v>
      </c>
      <c r="BK160" s="73" t="str">
        <f t="shared" si="263"/>
        <v>Rattrapage</v>
      </c>
    </row>
    <row r="161" spans="1:65" ht="20.25" customHeight="1">
      <c r="A161" s="250">
        <v>24</v>
      </c>
      <c r="B161" s="234" t="s">
        <v>383</v>
      </c>
      <c r="C161" s="234" t="s">
        <v>386</v>
      </c>
      <c r="D161" s="234" t="s">
        <v>387</v>
      </c>
      <c r="E161" s="234" t="s">
        <v>384</v>
      </c>
      <c r="F161" s="234" t="s">
        <v>385</v>
      </c>
      <c r="G161" s="36">
        <f>SaisieNote!K124</f>
        <v>10.5</v>
      </c>
      <c r="H161" s="37">
        <f t="shared" si="225"/>
        <v>5</v>
      </c>
      <c r="I161" s="36">
        <f>SaisieNote!N124</f>
        <v>8.3333333333333339</v>
      </c>
      <c r="J161" s="37">
        <f t="shared" si="226"/>
        <v>0</v>
      </c>
      <c r="K161" s="36">
        <f>SaisieNote!Q124</f>
        <v>11.17</v>
      </c>
      <c r="L161" s="37">
        <f t="shared" si="227"/>
        <v>5</v>
      </c>
      <c r="M161" s="53">
        <f t="shared" si="228"/>
        <v>10.001111111111113</v>
      </c>
      <c r="N161" s="39">
        <f t="shared" si="229"/>
        <v>15</v>
      </c>
      <c r="O161" s="36">
        <f>SaisieNote!S124</f>
        <v>10</v>
      </c>
      <c r="P161" s="37">
        <f t="shared" si="230"/>
        <v>3</v>
      </c>
      <c r="Q161" s="36">
        <f>SaisieNote!U124</f>
        <v>7.5</v>
      </c>
      <c r="R161" s="37">
        <f t="shared" si="231"/>
        <v>0</v>
      </c>
      <c r="S161" s="36">
        <f>SaisieNote!W124</f>
        <v>10</v>
      </c>
      <c r="T161" s="37">
        <f t="shared" si="232"/>
        <v>3</v>
      </c>
      <c r="U161" s="53">
        <f t="shared" si="233"/>
        <v>9.1666666666666661</v>
      </c>
      <c r="V161" s="39">
        <f t="shared" si="234"/>
        <v>6</v>
      </c>
      <c r="W161" s="36">
        <f>SaisieNote!Y124</f>
        <v>11</v>
      </c>
      <c r="X161" s="37">
        <f t="shared" si="235"/>
        <v>2</v>
      </c>
      <c r="Y161" s="36">
        <f>SaisieNote!AA124</f>
        <v>8.5</v>
      </c>
      <c r="Z161" s="37">
        <f t="shared" si="236"/>
        <v>0</v>
      </c>
      <c r="AA161" s="36">
        <f>SaisieNote!AC124</f>
        <v>4.5</v>
      </c>
      <c r="AB161" s="37">
        <f t="shared" si="237"/>
        <v>0</v>
      </c>
      <c r="AC161" s="53">
        <f t="shared" si="238"/>
        <v>8</v>
      </c>
      <c r="AD161" s="39">
        <f t="shared" si="239"/>
        <v>2</v>
      </c>
      <c r="AE161" s="138">
        <f t="shared" si="240"/>
        <v>9.2782716049382721</v>
      </c>
      <c r="AF161" s="40">
        <f t="shared" si="241"/>
        <v>23</v>
      </c>
      <c r="AG161" s="73" t="str">
        <f t="shared" si="262"/>
        <v>Rattrapage</v>
      </c>
      <c r="AH161" s="52">
        <f>SaisieNote!AG124</f>
        <v>9</v>
      </c>
      <c r="AI161" s="263">
        <f t="shared" si="242"/>
        <v>0</v>
      </c>
      <c r="AJ161" s="52">
        <f>SaisieNote!AJ124</f>
        <v>10.33</v>
      </c>
      <c r="AK161" s="263">
        <f t="shared" si="243"/>
        <v>5</v>
      </c>
      <c r="AL161" s="52">
        <f>SaisieNote!AM124</f>
        <v>11</v>
      </c>
      <c r="AM161" s="75">
        <f t="shared" si="244"/>
        <v>5</v>
      </c>
      <c r="AN161" s="38">
        <f t="shared" si="245"/>
        <v>10.11</v>
      </c>
      <c r="AO161" s="76">
        <f t="shared" si="246"/>
        <v>15</v>
      </c>
      <c r="AP161" s="167">
        <f>SaisieNote!AO124</f>
        <v>10</v>
      </c>
      <c r="AQ161" s="262">
        <f t="shared" si="247"/>
        <v>3</v>
      </c>
      <c r="AR161" s="167">
        <f>SaisieNote!AQ124</f>
        <v>7</v>
      </c>
      <c r="AS161" s="262">
        <f t="shared" si="248"/>
        <v>0</v>
      </c>
      <c r="AT161" s="167">
        <f>SaisieNote!AS124</f>
        <v>15</v>
      </c>
      <c r="AU161" s="75">
        <f t="shared" si="249"/>
        <v>3</v>
      </c>
      <c r="AV161" s="38">
        <f t="shared" si="250"/>
        <v>10.666666666666666</v>
      </c>
      <c r="AW161" s="76">
        <f t="shared" si="251"/>
        <v>9</v>
      </c>
      <c r="AX161" s="61">
        <f>SaisieNote!AU124</f>
        <v>10</v>
      </c>
      <c r="AY161" s="75">
        <f t="shared" si="252"/>
        <v>2</v>
      </c>
      <c r="AZ161" s="61">
        <f>SaisieNote!AW124</f>
        <v>10</v>
      </c>
      <c r="BA161" s="75">
        <f t="shared" si="253"/>
        <v>2</v>
      </c>
      <c r="BB161" s="61">
        <f>SaisieNote!AY124</f>
        <v>12</v>
      </c>
      <c r="BC161" s="75">
        <f t="shared" si="254"/>
        <v>2</v>
      </c>
      <c r="BD161" s="38">
        <f t="shared" si="255"/>
        <v>10.666666666666666</v>
      </c>
      <c r="BE161" s="76">
        <f t="shared" si="256"/>
        <v>6</v>
      </c>
      <c r="BF161" s="59">
        <f t="shared" si="257"/>
        <v>10.41925925925926</v>
      </c>
      <c r="BG161" s="55">
        <f t="shared" si="258"/>
        <v>30</v>
      </c>
      <c r="BH161" s="56">
        <f t="shared" si="259"/>
        <v>9.8487654320987659</v>
      </c>
      <c r="BI161" s="55">
        <f t="shared" si="260"/>
        <v>53</v>
      </c>
      <c r="BJ161" s="55">
        <f t="shared" si="261"/>
        <v>53</v>
      </c>
      <c r="BK161" s="73" t="str">
        <f t="shared" si="263"/>
        <v>Rattrapage</v>
      </c>
    </row>
    <row r="162" spans="1:65" ht="20.25" customHeight="1">
      <c r="A162" s="250">
        <v>25</v>
      </c>
      <c r="B162" s="234" t="s">
        <v>831</v>
      </c>
      <c r="C162" s="234" t="s">
        <v>832</v>
      </c>
      <c r="D162" s="234" t="s">
        <v>273</v>
      </c>
      <c r="E162" s="234" t="s">
        <v>833</v>
      </c>
      <c r="F162" s="234" t="s">
        <v>5</v>
      </c>
      <c r="G162" s="36">
        <f>SaisieNote!K125</f>
        <v>13.333333333333334</v>
      </c>
      <c r="H162" s="37">
        <f t="shared" si="225"/>
        <v>5</v>
      </c>
      <c r="I162" s="36">
        <f>SaisieNote!N125</f>
        <v>11.333333333333334</v>
      </c>
      <c r="J162" s="37">
        <f t="shared" si="226"/>
        <v>5</v>
      </c>
      <c r="K162" s="36">
        <f>SaisieNote!Q125</f>
        <v>11.333333333333334</v>
      </c>
      <c r="L162" s="37">
        <f t="shared" si="227"/>
        <v>5</v>
      </c>
      <c r="M162" s="53">
        <f t="shared" si="228"/>
        <v>12</v>
      </c>
      <c r="N162" s="39">
        <f t="shared" si="229"/>
        <v>15</v>
      </c>
      <c r="O162" s="36">
        <f>SaisieNote!S125</f>
        <v>10</v>
      </c>
      <c r="P162" s="37">
        <f t="shared" si="230"/>
        <v>3</v>
      </c>
      <c r="Q162" s="36">
        <f>SaisieNote!U125</f>
        <v>9</v>
      </c>
      <c r="R162" s="37">
        <f t="shared" si="231"/>
        <v>0</v>
      </c>
      <c r="S162" s="36">
        <f>SaisieNote!W125</f>
        <v>15.5</v>
      </c>
      <c r="T162" s="37">
        <f t="shared" si="232"/>
        <v>3</v>
      </c>
      <c r="U162" s="53">
        <f t="shared" si="233"/>
        <v>11.5</v>
      </c>
      <c r="V162" s="39">
        <f t="shared" si="234"/>
        <v>9</v>
      </c>
      <c r="W162" s="36">
        <f>SaisieNote!Y125</f>
        <v>6.5</v>
      </c>
      <c r="X162" s="37">
        <f t="shared" si="235"/>
        <v>0</v>
      </c>
      <c r="Y162" s="36">
        <f>SaisieNote!AA125</f>
        <v>14.5</v>
      </c>
      <c r="Z162" s="37">
        <f t="shared" si="236"/>
        <v>2</v>
      </c>
      <c r="AA162" s="36">
        <f>SaisieNote!AC125</f>
        <v>10</v>
      </c>
      <c r="AB162" s="37">
        <f t="shared" si="237"/>
        <v>2</v>
      </c>
      <c r="AC162" s="53">
        <f t="shared" si="238"/>
        <v>10.333333333333334</v>
      </c>
      <c r="AD162" s="39">
        <f t="shared" si="239"/>
        <v>6</v>
      </c>
      <c r="AE162" s="138">
        <f t="shared" si="240"/>
        <v>11.462962962962964</v>
      </c>
      <c r="AF162" s="40">
        <f t="shared" si="241"/>
        <v>30</v>
      </c>
      <c r="AG162" s="73" t="str">
        <f t="shared" si="262"/>
        <v>Admis(e)</v>
      </c>
      <c r="AH162" s="52">
        <f>SaisieNote!AG125</f>
        <v>13</v>
      </c>
      <c r="AI162" s="263">
        <f t="shared" si="242"/>
        <v>5</v>
      </c>
      <c r="AJ162" s="52">
        <f>SaisieNote!AJ125</f>
        <v>13.833333333333334</v>
      </c>
      <c r="AK162" s="263">
        <f t="shared" si="243"/>
        <v>5</v>
      </c>
      <c r="AL162" s="52">
        <f>SaisieNote!AM125</f>
        <v>13.833333333333334</v>
      </c>
      <c r="AM162" s="75">
        <f t="shared" si="244"/>
        <v>5</v>
      </c>
      <c r="AN162" s="38">
        <f t="shared" si="245"/>
        <v>13.555555555555557</v>
      </c>
      <c r="AO162" s="76">
        <f t="shared" si="246"/>
        <v>15</v>
      </c>
      <c r="AP162" s="167">
        <f>SaisieNote!AO125</f>
        <v>10</v>
      </c>
      <c r="AQ162" s="262">
        <f t="shared" si="247"/>
        <v>3</v>
      </c>
      <c r="AR162" s="167">
        <f>SaisieNote!AQ125</f>
        <v>8</v>
      </c>
      <c r="AS162" s="262">
        <f t="shared" si="248"/>
        <v>0</v>
      </c>
      <c r="AT162" s="167">
        <f>SaisieNote!AS125</f>
        <v>11.5</v>
      </c>
      <c r="AU162" s="75">
        <f t="shared" si="249"/>
        <v>3</v>
      </c>
      <c r="AV162" s="38">
        <f t="shared" si="250"/>
        <v>9.8333333333333339</v>
      </c>
      <c r="AW162" s="76">
        <f t="shared" si="251"/>
        <v>6</v>
      </c>
      <c r="AX162" s="61">
        <f>SaisieNote!AU125</f>
        <v>12</v>
      </c>
      <c r="AY162" s="75">
        <f t="shared" si="252"/>
        <v>2</v>
      </c>
      <c r="AZ162" s="61">
        <f>SaisieNote!AW125</f>
        <v>13.5</v>
      </c>
      <c r="BA162" s="75">
        <f t="shared" si="253"/>
        <v>2</v>
      </c>
      <c r="BB162" s="61">
        <f>SaisieNote!AY125</f>
        <v>15</v>
      </c>
      <c r="BC162" s="75">
        <f t="shared" si="254"/>
        <v>2</v>
      </c>
      <c r="BD162" s="38">
        <f t="shared" si="255"/>
        <v>13.5</v>
      </c>
      <c r="BE162" s="76">
        <f t="shared" si="256"/>
        <v>6</v>
      </c>
      <c r="BF162" s="59">
        <f t="shared" si="257"/>
        <v>12.30246913580247</v>
      </c>
      <c r="BG162" s="55">
        <f t="shared" si="258"/>
        <v>30</v>
      </c>
      <c r="BH162" s="56">
        <f t="shared" si="259"/>
        <v>11.882716049382717</v>
      </c>
      <c r="BI162" s="55">
        <f t="shared" si="260"/>
        <v>60</v>
      </c>
      <c r="BJ162" s="55">
        <f t="shared" si="261"/>
        <v>180</v>
      </c>
      <c r="BK162" s="73" t="str">
        <f t="shared" si="263"/>
        <v>Admis(e)</v>
      </c>
    </row>
    <row r="163" spans="1:65" s="210" customFormat="1" ht="20.25" customHeight="1">
      <c r="A163" s="250">
        <v>26</v>
      </c>
      <c r="B163" s="234" t="s">
        <v>834</v>
      </c>
      <c r="C163" s="234" t="s">
        <v>835</v>
      </c>
      <c r="D163" s="234" t="s">
        <v>836</v>
      </c>
      <c r="E163" s="234" t="s">
        <v>419</v>
      </c>
      <c r="F163" s="234" t="s">
        <v>32</v>
      </c>
      <c r="G163" s="36">
        <f>SaisieNote!K126</f>
        <v>8.8333333333333339</v>
      </c>
      <c r="H163" s="37">
        <f t="shared" si="225"/>
        <v>0</v>
      </c>
      <c r="I163" s="36">
        <f>SaisieNote!N126</f>
        <v>4.5</v>
      </c>
      <c r="J163" s="37">
        <f t="shared" si="226"/>
        <v>0</v>
      </c>
      <c r="K163" s="36">
        <f>SaisieNote!Q126</f>
        <v>6.833333333333333</v>
      </c>
      <c r="L163" s="37">
        <f t="shared" si="227"/>
        <v>0</v>
      </c>
      <c r="M163" s="53">
        <f t="shared" si="228"/>
        <v>6.7222222222222223</v>
      </c>
      <c r="N163" s="39">
        <f t="shared" si="229"/>
        <v>0</v>
      </c>
      <c r="O163" s="36">
        <f>SaisieNote!S126</f>
        <v>8</v>
      </c>
      <c r="P163" s="37">
        <f t="shared" si="230"/>
        <v>0</v>
      </c>
      <c r="Q163" s="36">
        <f>SaisieNote!U126</f>
        <v>11.5</v>
      </c>
      <c r="R163" s="37">
        <f t="shared" si="231"/>
        <v>3</v>
      </c>
      <c r="S163" s="36">
        <f>SaisieNote!W126</f>
        <v>6.5</v>
      </c>
      <c r="T163" s="37">
        <f t="shared" si="232"/>
        <v>0</v>
      </c>
      <c r="U163" s="53">
        <f t="shared" si="233"/>
        <v>8.6666666666666661</v>
      </c>
      <c r="V163" s="39">
        <f t="shared" si="234"/>
        <v>3</v>
      </c>
      <c r="W163" s="36">
        <f>SaisieNote!Y126</f>
        <v>3</v>
      </c>
      <c r="X163" s="37">
        <f t="shared" si="235"/>
        <v>0</v>
      </c>
      <c r="Y163" s="36">
        <f>SaisieNote!AA126</f>
        <v>6.5</v>
      </c>
      <c r="Z163" s="37">
        <f t="shared" si="236"/>
        <v>0</v>
      </c>
      <c r="AA163" s="36">
        <f>SaisieNote!AC126</f>
        <v>7</v>
      </c>
      <c r="AB163" s="37">
        <f t="shared" si="237"/>
        <v>0</v>
      </c>
      <c r="AC163" s="53">
        <f t="shared" si="238"/>
        <v>5.5</v>
      </c>
      <c r="AD163" s="39">
        <f t="shared" si="239"/>
        <v>0</v>
      </c>
      <c r="AE163" s="138">
        <f t="shared" si="240"/>
        <v>7.0987654320987659</v>
      </c>
      <c r="AF163" s="40">
        <f t="shared" si="241"/>
        <v>3</v>
      </c>
      <c r="AG163" s="73" t="str">
        <f t="shared" si="262"/>
        <v>Rattrapage</v>
      </c>
      <c r="AH163" s="52">
        <f>SaisieNote!AG126</f>
        <v>10.333333333333334</v>
      </c>
      <c r="AI163" s="263">
        <f t="shared" si="242"/>
        <v>5</v>
      </c>
      <c r="AJ163" s="52">
        <f>SaisieNote!AJ126</f>
        <v>8.1666666666666661</v>
      </c>
      <c r="AK163" s="263">
        <f t="shared" si="243"/>
        <v>0</v>
      </c>
      <c r="AL163" s="52">
        <f>SaisieNote!AM126</f>
        <v>10.666666666666666</v>
      </c>
      <c r="AM163" s="75">
        <f t="shared" si="244"/>
        <v>5</v>
      </c>
      <c r="AN163" s="38">
        <f t="shared" si="245"/>
        <v>9.7222222222222214</v>
      </c>
      <c r="AO163" s="76">
        <f t="shared" si="246"/>
        <v>10</v>
      </c>
      <c r="AP163" s="167">
        <f>SaisieNote!AO126</f>
        <v>5</v>
      </c>
      <c r="AQ163" s="262">
        <f t="shared" si="247"/>
        <v>0</v>
      </c>
      <c r="AR163" s="167">
        <f>SaisieNote!AQ126</f>
        <v>8.5</v>
      </c>
      <c r="AS163" s="262">
        <f t="shared" si="248"/>
        <v>0</v>
      </c>
      <c r="AT163" s="167">
        <f>SaisieNote!AS126</f>
        <v>10</v>
      </c>
      <c r="AU163" s="75">
        <f t="shared" si="249"/>
        <v>3</v>
      </c>
      <c r="AV163" s="38">
        <f t="shared" si="250"/>
        <v>7.833333333333333</v>
      </c>
      <c r="AW163" s="76">
        <f t="shared" si="251"/>
        <v>3</v>
      </c>
      <c r="AX163" s="61">
        <f>SaisieNote!AU126</f>
        <v>11.5</v>
      </c>
      <c r="AY163" s="75">
        <f t="shared" si="252"/>
        <v>2</v>
      </c>
      <c r="AZ163" s="61">
        <f>SaisieNote!AW126</f>
        <v>5</v>
      </c>
      <c r="BA163" s="75">
        <f t="shared" si="253"/>
        <v>0</v>
      </c>
      <c r="BB163" s="61">
        <f>SaisieNote!AY126</f>
        <v>6</v>
      </c>
      <c r="BC163" s="75">
        <f t="shared" si="254"/>
        <v>0</v>
      </c>
      <c r="BD163" s="38">
        <f t="shared" si="255"/>
        <v>7.5</v>
      </c>
      <c r="BE163" s="76">
        <f t="shared" si="256"/>
        <v>2</v>
      </c>
      <c r="BF163" s="59">
        <f t="shared" si="257"/>
        <v>8.5987654320987659</v>
      </c>
      <c r="BG163" s="55">
        <f t="shared" si="258"/>
        <v>15</v>
      </c>
      <c r="BH163" s="56">
        <f t="shared" si="259"/>
        <v>7.8487654320987659</v>
      </c>
      <c r="BI163" s="55">
        <f t="shared" si="260"/>
        <v>18</v>
      </c>
      <c r="BJ163" s="55">
        <f t="shared" si="261"/>
        <v>18</v>
      </c>
      <c r="BK163" s="73" t="str">
        <f t="shared" si="263"/>
        <v>Rattrapage</v>
      </c>
    </row>
    <row r="164" spans="1:65" ht="20.25" customHeight="1">
      <c r="A164" s="250">
        <v>27</v>
      </c>
      <c r="B164" s="234" t="s">
        <v>837</v>
      </c>
      <c r="C164" s="234" t="s">
        <v>838</v>
      </c>
      <c r="D164" s="234" t="s">
        <v>839</v>
      </c>
      <c r="E164" s="234" t="s">
        <v>840</v>
      </c>
      <c r="F164" s="234" t="s">
        <v>5</v>
      </c>
      <c r="G164" s="36">
        <f>SaisieNote!K127</f>
        <v>10.666666666666666</v>
      </c>
      <c r="H164" s="37">
        <f t="shared" si="225"/>
        <v>5</v>
      </c>
      <c r="I164" s="36">
        <f>SaisieNote!N127</f>
        <v>6</v>
      </c>
      <c r="J164" s="37">
        <f t="shared" si="226"/>
        <v>0</v>
      </c>
      <c r="K164" s="36">
        <f>SaisieNote!Q127</f>
        <v>6.666666666666667</v>
      </c>
      <c r="L164" s="37">
        <f t="shared" si="227"/>
        <v>0</v>
      </c>
      <c r="M164" s="53">
        <f t="shared" si="228"/>
        <v>7.7777777777777777</v>
      </c>
      <c r="N164" s="39">
        <f t="shared" si="229"/>
        <v>5</v>
      </c>
      <c r="O164" s="36">
        <f>SaisieNote!S127</f>
        <v>2</v>
      </c>
      <c r="P164" s="37">
        <f t="shared" si="230"/>
        <v>0</v>
      </c>
      <c r="Q164" s="36">
        <f>SaisieNote!U127</f>
        <v>8.5</v>
      </c>
      <c r="R164" s="37">
        <f t="shared" si="231"/>
        <v>0</v>
      </c>
      <c r="S164" s="36">
        <f>SaisieNote!W127</f>
        <v>6.5</v>
      </c>
      <c r="T164" s="37">
        <f t="shared" si="232"/>
        <v>0</v>
      </c>
      <c r="U164" s="53">
        <f t="shared" si="233"/>
        <v>5.666666666666667</v>
      </c>
      <c r="V164" s="39">
        <f t="shared" si="234"/>
        <v>0</v>
      </c>
      <c r="W164" s="36">
        <f>SaisieNote!Y127</f>
        <v>1.5</v>
      </c>
      <c r="X164" s="37">
        <f t="shared" si="235"/>
        <v>0</v>
      </c>
      <c r="Y164" s="36">
        <f>SaisieNote!AA127</f>
        <v>8</v>
      </c>
      <c r="Z164" s="37">
        <f t="shared" si="236"/>
        <v>0</v>
      </c>
      <c r="AA164" s="36">
        <f>SaisieNote!AC127</f>
        <v>4</v>
      </c>
      <c r="AB164" s="37">
        <f t="shared" si="237"/>
        <v>0</v>
      </c>
      <c r="AC164" s="53">
        <f t="shared" si="238"/>
        <v>4.5</v>
      </c>
      <c r="AD164" s="39">
        <f t="shared" si="239"/>
        <v>0</v>
      </c>
      <c r="AE164" s="138">
        <f t="shared" si="240"/>
        <v>6.3456790123456779</v>
      </c>
      <c r="AF164" s="40">
        <f t="shared" si="241"/>
        <v>5</v>
      </c>
      <c r="AG164" s="73" t="str">
        <f t="shared" si="262"/>
        <v>Rattrapage</v>
      </c>
      <c r="AH164" s="52">
        <f>SaisieNote!AG127</f>
        <v>10.666666666666666</v>
      </c>
      <c r="AI164" s="263">
        <f t="shared" si="242"/>
        <v>5</v>
      </c>
      <c r="AJ164" s="52">
        <f>SaisieNote!AJ127</f>
        <v>9.6666666666666661</v>
      </c>
      <c r="AK164" s="263">
        <f t="shared" si="243"/>
        <v>0</v>
      </c>
      <c r="AL164" s="52">
        <f>SaisieNote!AM127</f>
        <v>8.6666666666666661</v>
      </c>
      <c r="AM164" s="75">
        <f t="shared" si="244"/>
        <v>0</v>
      </c>
      <c r="AN164" s="38">
        <f t="shared" si="245"/>
        <v>9.6666666666666661</v>
      </c>
      <c r="AO164" s="76">
        <f t="shared" si="246"/>
        <v>5</v>
      </c>
      <c r="AP164" s="167">
        <f>SaisieNote!AO127</f>
        <v>10</v>
      </c>
      <c r="AQ164" s="262">
        <f t="shared" si="247"/>
        <v>3</v>
      </c>
      <c r="AR164" s="167">
        <f>SaisieNote!AQ127</f>
        <v>9</v>
      </c>
      <c r="AS164" s="262">
        <f t="shared" si="248"/>
        <v>0</v>
      </c>
      <c r="AT164" s="167">
        <f>SaisieNote!AS127</f>
        <v>11</v>
      </c>
      <c r="AU164" s="75">
        <f t="shared" si="249"/>
        <v>3</v>
      </c>
      <c r="AV164" s="38">
        <f t="shared" si="250"/>
        <v>10</v>
      </c>
      <c r="AW164" s="76">
        <f t="shared" si="251"/>
        <v>9</v>
      </c>
      <c r="AX164" s="61">
        <f>SaisieNote!AU127</f>
        <v>7.5</v>
      </c>
      <c r="AY164" s="75">
        <f t="shared" si="252"/>
        <v>0</v>
      </c>
      <c r="AZ164" s="61">
        <f>SaisieNote!AW127</f>
        <v>7</v>
      </c>
      <c r="BA164" s="75">
        <f t="shared" si="253"/>
        <v>0</v>
      </c>
      <c r="BB164" s="61">
        <f>SaisieNote!AY127</f>
        <v>13.5</v>
      </c>
      <c r="BC164" s="75">
        <f t="shared" si="254"/>
        <v>2</v>
      </c>
      <c r="BD164" s="38">
        <f t="shared" si="255"/>
        <v>9.3333333333333339</v>
      </c>
      <c r="BE164" s="76">
        <f t="shared" si="256"/>
        <v>2</v>
      </c>
      <c r="BF164" s="59">
        <f t="shared" si="257"/>
        <v>9.7037037037037042</v>
      </c>
      <c r="BG164" s="55">
        <f t="shared" si="258"/>
        <v>16</v>
      </c>
      <c r="BH164" s="56">
        <f t="shared" si="259"/>
        <v>8.0246913580246915</v>
      </c>
      <c r="BI164" s="55">
        <f t="shared" si="260"/>
        <v>21</v>
      </c>
      <c r="BJ164" s="55">
        <f t="shared" si="261"/>
        <v>21</v>
      </c>
      <c r="BK164" s="73" t="str">
        <f t="shared" si="263"/>
        <v>Rattrapage</v>
      </c>
    </row>
    <row r="165" spans="1:65" ht="20.25" customHeight="1">
      <c r="A165" s="265">
        <v>28</v>
      </c>
      <c r="B165" s="266" t="s">
        <v>841</v>
      </c>
      <c r="C165" s="266" t="s">
        <v>842</v>
      </c>
      <c r="D165" s="266" t="s">
        <v>754</v>
      </c>
      <c r="E165" s="266" t="s">
        <v>843</v>
      </c>
      <c r="F165" s="266" t="s">
        <v>5</v>
      </c>
      <c r="G165" s="267">
        <f>SaisieNote!K128</f>
        <v>11</v>
      </c>
      <c r="H165" s="268">
        <f t="shared" si="225"/>
        <v>5</v>
      </c>
      <c r="I165" s="267">
        <f>SaisieNote!N128</f>
        <v>10.666666666666666</v>
      </c>
      <c r="J165" s="268">
        <f t="shared" si="226"/>
        <v>5</v>
      </c>
      <c r="K165" s="267">
        <f>SaisieNote!Q128</f>
        <v>4.666666666666667</v>
      </c>
      <c r="L165" s="268">
        <f t="shared" si="227"/>
        <v>0</v>
      </c>
      <c r="M165" s="269">
        <f t="shared" si="228"/>
        <v>8.7777777777777768</v>
      </c>
      <c r="N165" s="268">
        <f t="shared" si="229"/>
        <v>10</v>
      </c>
      <c r="O165" s="267">
        <f>SaisieNote!S128</f>
        <v>11</v>
      </c>
      <c r="P165" s="268">
        <f t="shared" si="230"/>
        <v>3</v>
      </c>
      <c r="Q165" s="267">
        <f>SaisieNote!U128</f>
        <v>9</v>
      </c>
      <c r="R165" s="268">
        <f t="shared" si="231"/>
        <v>0</v>
      </c>
      <c r="S165" s="267">
        <f>SaisieNote!W128</f>
        <v>11</v>
      </c>
      <c r="T165" s="268">
        <f t="shared" si="232"/>
        <v>3</v>
      </c>
      <c r="U165" s="269">
        <f t="shared" si="233"/>
        <v>10.333333333333334</v>
      </c>
      <c r="V165" s="268">
        <f t="shared" si="234"/>
        <v>9</v>
      </c>
      <c r="W165" s="267">
        <f>SaisieNote!Y128</f>
        <v>5</v>
      </c>
      <c r="X165" s="268">
        <f t="shared" si="235"/>
        <v>0</v>
      </c>
      <c r="Y165" s="267">
        <f>SaisieNote!AA128</f>
        <v>11</v>
      </c>
      <c r="Z165" s="268">
        <f t="shared" si="236"/>
        <v>2</v>
      </c>
      <c r="AA165" s="267">
        <f>SaisieNote!AC128</f>
        <v>7.5</v>
      </c>
      <c r="AB165" s="268">
        <f t="shared" si="237"/>
        <v>0</v>
      </c>
      <c r="AC165" s="269">
        <f t="shared" si="238"/>
        <v>7.833333333333333</v>
      </c>
      <c r="AD165" s="268">
        <f t="shared" si="239"/>
        <v>2</v>
      </c>
      <c r="AE165" s="269">
        <f t="shared" si="240"/>
        <v>9.0864197530864192</v>
      </c>
      <c r="AF165" s="270">
        <f t="shared" si="241"/>
        <v>21</v>
      </c>
      <c r="AG165" s="271" t="str">
        <f t="shared" si="262"/>
        <v>Rattrapage</v>
      </c>
      <c r="AH165" s="269">
        <f>SaisieNote!AG128</f>
        <v>10.166666666666666</v>
      </c>
      <c r="AI165" s="272">
        <f t="shared" si="242"/>
        <v>5</v>
      </c>
      <c r="AJ165" s="269">
        <f>SaisieNote!AJ128</f>
        <v>12</v>
      </c>
      <c r="AK165" s="272">
        <f t="shared" si="243"/>
        <v>5</v>
      </c>
      <c r="AL165" s="269">
        <f>SaisieNote!AM128</f>
        <v>12.333333333333334</v>
      </c>
      <c r="AM165" s="273">
        <f t="shared" si="244"/>
        <v>5</v>
      </c>
      <c r="AN165" s="267">
        <f t="shared" si="245"/>
        <v>11.5</v>
      </c>
      <c r="AO165" s="274">
        <f t="shared" si="246"/>
        <v>15</v>
      </c>
      <c r="AP165" s="269">
        <f>SaisieNote!AO128</f>
        <v>5.5</v>
      </c>
      <c r="AQ165" s="272">
        <f t="shared" si="247"/>
        <v>0</v>
      </c>
      <c r="AR165" s="269">
        <f>SaisieNote!AQ128</f>
        <v>8</v>
      </c>
      <c r="AS165" s="272">
        <f t="shared" si="248"/>
        <v>0</v>
      </c>
      <c r="AT165" s="269">
        <f>SaisieNote!AS128</f>
        <v>12</v>
      </c>
      <c r="AU165" s="273">
        <f t="shared" si="249"/>
        <v>3</v>
      </c>
      <c r="AV165" s="267">
        <f t="shared" si="250"/>
        <v>8.5</v>
      </c>
      <c r="AW165" s="274">
        <f t="shared" si="251"/>
        <v>3</v>
      </c>
      <c r="AX165" s="275">
        <f>SaisieNote!AU128</f>
        <v>10</v>
      </c>
      <c r="AY165" s="273">
        <f t="shared" si="252"/>
        <v>2</v>
      </c>
      <c r="AZ165" s="275">
        <f>SaisieNote!AW128</f>
        <v>6</v>
      </c>
      <c r="BA165" s="273">
        <f t="shared" si="253"/>
        <v>0</v>
      </c>
      <c r="BB165" s="275">
        <f>SaisieNote!AY128</f>
        <v>11</v>
      </c>
      <c r="BC165" s="273">
        <f t="shared" si="254"/>
        <v>2</v>
      </c>
      <c r="BD165" s="267">
        <f t="shared" si="255"/>
        <v>9</v>
      </c>
      <c r="BE165" s="274">
        <f t="shared" si="256"/>
        <v>4</v>
      </c>
      <c r="BF165" s="267">
        <f t="shared" si="257"/>
        <v>9.9444444444444446</v>
      </c>
      <c r="BG165" s="276">
        <f t="shared" si="258"/>
        <v>22</v>
      </c>
      <c r="BH165" s="277">
        <f t="shared" si="259"/>
        <v>9.5154320987654319</v>
      </c>
      <c r="BI165" s="276">
        <f t="shared" si="260"/>
        <v>43</v>
      </c>
      <c r="BJ165" s="276">
        <f t="shared" si="261"/>
        <v>43</v>
      </c>
      <c r="BK165" s="271" t="str">
        <f t="shared" si="263"/>
        <v>Rattrapage</v>
      </c>
    </row>
    <row r="166" spans="1:65" ht="20.25" customHeight="1">
      <c r="A166" s="250">
        <v>29</v>
      </c>
      <c r="B166" s="234" t="s">
        <v>844</v>
      </c>
      <c r="C166" s="234" t="s">
        <v>845</v>
      </c>
      <c r="D166" s="234" t="s">
        <v>846</v>
      </c>
      <c r="E166" s="234" t="s">
        <v>847</v>
      </c>
      <c r="F166" s="234" t="s">
        <v>23</v>
      </c>
      <c r="G166" s="36">
        <f>SaisieNote!K129</f>
        <v>11.5</v>
      </c>
      <c r="H166" s="37">
        <f t="shared" si="225"/>
        <v>5</v>
      </c>
      <c r="I166" s="36">
        <f>SaisieNote!N129</f>
        <v>8</v>
      </c>
      <c r="J166" s="37">
        <f t="shared" si="226"/>
        <v>0</v>
      </c>
      <c r="K166" s="36">
        <f>SaisieNote!Q129</f>
        <v>12</v>
      </c>
      <c r="L166" s="37">
        <f t="shared" si="227"/>
        <v>5</v>
      </c>
      <c r="M166" s="53">
        <f t="shared" si="228"/>
        <v>10.5</v>
      </c>
      <c r="N166" s="39">
        <f t="shared" si="229"/>
        <v>15</v>
      </c>
      <c r="O166" s="36">
        <f>SaisieNote!S129</f>
        <v>10.5</v>
      </c>
      <c r="P166" s="37">
        <f t="shared" si="230"/>
        <v>3</v>
      </c>
      <c r="Q166" s="36">
        <f>SaisieNote!U129</f>
        <v>11</v>
      </c>
      <c r="R166" s="37">
        <f t="shared" si="231"/>
        <v>3</v>
      </c>
      <c r="S166" s="36">
        <f>SaisieNote!W129</f>
        <v>14</v>
      </c>
      <c r="T166" s="37">
        <f t="shared" si="232"/>
        <v>3</v>
      </c>
      <c r="U166" s="53">
        <f t="shared" si="233"/>
        <v>11.833333333333334</v>
      </c>
      <c r="V166" s="39">
        <f t="shared" si="234"/>
        <v>9</v>
      </c>
      <c r="W166" s="36">
        <f>SaisieNote!Y129</f>
        <v>5</v>
      </c>
      <c r="X166" s="37">
        <f t="shared" si="235"/>
        <v>0</v>
      </c>
      <c r="Y166" s="36">
        <f>SaisieNote!AA129</f>
        <v>5</v>
      </c>
      <c r="Z166" s="37">
        <f t="shared" si="236"/>
        <v>0</v>
      </c>
      <c r="AA166" s="36">
        <f>SaisieNote!AC129</f>
        <v>10</v>
      </c>
      <c r="AB166" s="37">
        <f t="shared" si="237"/>
        <v>2</v>
      </c>
      <c r="AC166" s="53">
        <f t="shared" si="238"/>
        <v>6.666666666666667</v>
      </c>
      <c r="AD166" s="39">
        <f t="shared" si="239"/>
        <v>2</v>
      </c>
      <c r="AE166" s="138">
        <f t="shared" si="240"/>
        <v>10.092592592592593</v>
      </c>
      <c r="AF166" s="40">
        <f t="shared" si="241"/>
        <v>30</v>
      </c>
      <c r="AG166" s="73" t="str">
        <f t="shared" si="262"/>
        <v>Admis(e)</v>
      </c>
      <c r="AH166" s="52" t="e">
        <f>SaisieNote!AG129</f>
        <v>#VALUE!</v>
      </c>
      <c r="AI166" s="263" t="e">
        <f t="shared" si="242"/>
        <v>#VALUE!</v>
      </c>
      <c r="AJ166" s="52" t="e">
        <f>SaisieNote!AJ129</f>
        <v>#VALUE!</v>
      </c>
      <c r="AK166" s="263" t="e">
        <f t="shared" si="243"/>
        <v>#VALUE!</v>
      </c>
      <c r="AL166" s="52" t="e">
        <f>SaisieNote!AM129</f>
        <v>#VALUE!</v>
      </c>
      <c r="AM166" s="75" t="e">
        <f t="shared" si="244"/>
        <v>#VALUE!</v>
      </c>
      <c r="AN166" s="38" t="e">
        <f t="shared" si="245"/>
        <v>#VALUE!</v>
      </c>
      <c r="AO166" s="76" t="e">
        <f t="shared" si="246"/>
        <v>#VALUE!</v>
      </c>
      <c r="AP166" s="167" t="str">
        <f>SaisieNote!AO129</f>
        <v>\</v>
      </c>
      <c r="AQ166" s="262">
        <f t="shared" si="247"/>
        <v>3</v>
      </c>
      <c r="AR166" s="167" t="str">
        <f>SaisieNote!AQ129</f>
        <v>\</v>
      </c>
      <c r="AS166" s="262">
        <f t="shared" si="248"/>
        <v>3</v>
      </c>
      <c r="AT166" s="167" t="str">
        <f>SaisieNote!AS129</f>
        <v>\</v>
      </c>
      <c r="AU166" s="75">
        <f t="shared" si="249"/>
        <v>3</v>
      </c>
      <c r="AV166" s="38" t="e">
        <f t="shared" si="250"/>
        <v>#VALUE!</v>
      </c>
      <c r="AW166" s="76" t="e">
        <f t="shared" si="251"/>
        <v>#VALUE!</v>
      </c>
      <c r="AX166" s="61" t="str">
        <f>SaisieNote!AU129</f>
        <v>\</v>
      </c>
      <c r="AY166" s="75">
        <f t="shared" si="252"/>
        <v>2</v>
      </c>
      <c r="AZ166" s="61" t="str">
        <f>SaisieNote!AW129</f>
        <v>\</v>
      </c>
      <c r="BA166" s="75">
        <f t="shared" si="253"/>
        <v>2</v>
      </c>
      <c r="BB166" s="61" t="str">
        <f>SaisieNote!AY129</f>
        <v>\</v>
      </c>
      <c r="BC166" s="75">
        <f t="shared" si="254"/>
        <v>2</v>
      </c>
      <c r="BD166" s="38" t="e">
        <f t="shared" si="255"/>
        <v>#VALUE!</v>
      </c>
      <c r="BE166" s="76" t="e">
        <f t="shared" si="256"/>
        <v>#VALUE!</v>
      </c>
      <c r="BF166" s="59" t="e">
        <f t="shared" si="257"/>
        <v>#VALUE!</v>
      </c>
      <c r="BG166" s="55" t="e">
        <f t="shared" si="258"/>
        <v>#VALUE!</v>
      </c>
      <c r="BH166" s="56" t="e">
        <f t="shared" si="259"/>
        <v>#VALUE!</v>
      </c>
      <c r="BI166" s="55" t="e">
        <f t="shared" si="260"/>
        <v>#VALUE!</v>
      </c>
      <c r="BJ166" s="55" t="e">
        <f t="shared" si="261"/>
        <v>#VALUE!</v>
      </c>
      <c r="BK166" s="73" t="s">
        <v>1312</v>
      </c>
    </row>
    <row r="167" spans="1:65" s="11" customFormat="1" ht="19.5" customHeight="1">
      <c r="A167" s="43"/>
      <c r="B167" s="72"/>
      <c r="C167" s="63"/>
      <c r="D167" s="63"/>
      <c r="E167" s="62"/>
      <c r="F167" s="62"/>
      <c r="G167" s="64"/>
      <c r="H167" s="62"/>
      <c r="I167" s="64"/>
      <c r="J167" s="62"/>
      <c r="K167" s="64"/>
      <c r="L167" s="62"/>
      <c r="M167" s="64"/>
      <c r="N167" s="62"/>
      <c r="O167" s="64"/>
      <c r="P167" s="62"/>
      <c r="Q167" s="64"/>
      <c r="R167" s="62"/>
      <c r="S167" s="64"/>
      <c r="T167" s="62"/>
      <c r="U167" s="64"/>
      <c r="V167" s="62"/>
      <c r="W167" s="64"/>
      <c r="X167" s="62"/>
      <c r="Y167" s="64"/>
      <c r="Z167" s="62"/>
      <c r="AA167" s="64"/>
      <c r="AB167" s="62"/>
      <c r="AC167" s="64"/>
      <c r="AD167" s="62"/>
      <c r="AE167" s="64"/>
      <c r="AF167" s="65"/>
      <c r="AG167" s="65"/>
      <c r="AH167" s="70"/>
      <c r="AI167" s="71"/>
      <c r="AJ167" s="70"/>
      <c r="AK167" s="71"/>
      <c r="AL167" s="70"/>
      <c r="AM167" s="71"/>
      <c r="AN167" s="64"/>
      <c r="AO167" s="71"/>
      <c r="AP167" s="70"/>
      <c r="AQ167" s="71"/>
      <c r="AR167" s="70"/>
      <c r="AS167" s="71"/>
      <c r="AT167" s="70"/>
      <c r="AU167" s="71"/>
      <c r="AV167" s="64"/>
      <c r="AW167" s="71"/>
      <c r="AX167" s="70"/>
      <c r="AY167" s="71"/>
      <c r="AZ167" s="70"/>
      <c r="BA167" s="71"/>
      <c r="BB167" s="70"/>
      <c r="BC167" s="71"/>
      <c r="BD167" s="64"/>
      <c r="BE167" s="71"/>
      <c r="BF167" s="64"/>
      <c r="BG167" s="63"/>
      <c r="BH167" s="68"/>
      <c r="BI167" s="63"/>
      <c r="BJ167" s="63"/>
      <c r="BK167" s="69"/>
      <c r="BL167" s="121"/>
      <c r="BM167" s="141"/>
    </row>
    <row r="168" spans="1:65" s="11" customFormat="1" ht="19.5" customHeight="1">
      <c r="A168" s="43"/>
      <c r="B168" s="72"/>
      <c r="C168" s="63"/>
      <c r="D168" s="63"/>
      <c r="E168" s="62"/>
      <c r="F168" s="62"/>
      <c r="G168" s="64"/>
      <c r="H168" s="62"/>
      <c r="I168" s="64"/>
      <c r="J168" s="62"/>
      <c r="K168" s="64"/>
      <c r="L168" s="62"/>
      <c r="M168" s="64"/>
      <c r="N168" s="62"/>
      <c r="O168" s="64"/>
      <c r="P168" s="62"/>
      <c r="Q168" s="64"/>
      <c r="R168" s="62"/>
      <c r="S168" s="64"/>
      <c r="T168" s="62"/>
      <c r="U168" s="64"/>
      <c r="V168" s="62"/>
      <c r="W168" s="64"/>
      <c r="X168" s="62"/>
      <c r="Y168" s="64"/>
      <c r="Z168" s="62"/>
      <c r="AA168" s="64"/>
      <c r="AB168" s="62"/>
      <c r="AC168" s="66"/>
      <c r="AD168" s="62"/>
      <c r="AE168" s="323"/>
      <c r="AF168" s="323"/>
      <c r="AG168" s="69"/>
      <c r="AH168" s="70"/>
      <c r="AI168" s="71"/>
      <c r="AJ168" s="70"/>
      <c r="AK168" s="71"/>
      <c r="AL168" s="70"/>
      <c r="AM168" s="71"/>
      <c r="AN168" s="64"/>
      <c r="AO168" s="71"/>
      <c r="AP168" s="70"/>
      <c r="AQ168" s="71"/>
      <c r="AR168" s="70"/>
      <c r="AS168" s="71"/>
      <c r="AT168" s="70"/>
      <c r="AU168" s="71"/>
      <c r="AV168" s="64"/>
      <c r="AW168" s="71"/>
      <c r="AX168" s="70"/>
      <c r="AY168" s="71"/>
      <c r="AZ168" s="66"/>
      <c r="BA168" s="5"/>
      <c r="BB168" s="317" t="s">
        <v>1303</v>
      </c>
      <c r="BC168" s="317"/>
      <c r="BD168" s="317"/>
      <c r="BE168" s="317"/>
      <c r="BF168" s="317"/>
      <c r="BG168" s="62"/>
      <c r="BH168" s="318">
        <f ca="1">TODAY()</f>
        <v>42192</v>
      </c>
      <c r="BI168" s="318"/>
      <c r="BJ168" s="318"/>
      <c r="BK168" s="69"/>
      <c r="BL168" s="121"/>
      <c r="BM168" s="141"/>
    </row>
    <row r="169" spans="1:65" s="11" customFormat="1" ht="19.5" customHeight="1">
      <c r="A169" s="43"/>
      <c r="B169" s="72"/>
      <c r="C169" s="63"/>
      <c r="D169" s="63"/>
      <c r="E169" s="62"/>
      <c r="F169" s="62"/>
      <c r="G169" s="64"/>
      <c r="H169" s="62"/>
      <c r="I169" s="64"/>
      <c r="J169" s="62"/>
      <c r="K169" s="64"/>
      <c r="L169" s="62"/>
      <c r="M169" s="64"/>
      <c r="N169" s="62"/>
      <c r="O169" s="64"/>
      <c r="P169" s="62"/>
      <c r="Q169" s="64"/>
      <c r="R169" s="62"/>
      <c r="S169" s="64"/>
      <c r="T169" s="62"/>
      <c r="U169" s="64"/>
      <c r="V169" s="62"/>
      <c r="W169" s="64"/>
      <c r="X169" s="62"/>
      <c r="Y169" s="64"/>
      <c r="Z169" s="62"/>
      <c r="AA169" s="64"/>
      <c r="AB169" s="62"/>
      <c r="AC169" s="66"/>
      <c r="AD169" s="62"/>
      <c r="AE169" s="66"/>
      <c r="AF169" s="315"/>
      <c r="AG169" s="315"/>
      <c r="AH169" s="70"/>
      <c r="AI169" s="71"/>
      <c r="AJ169" s="70"/>
      <c r="AK169" s="71"/>
      <c r="AL169" s="70"/>
      <c r="AM169" s="71"/>
      <c r="AN169" s="64"/>
      <c r="AO169" s="71"/>
      <c r="AP169" s="70"/>
      <c r="AQ169" s="71"/>
      <c r="AR169" s="70"/>
      <c r="AS169" s="71"/>
      <c r="AT169" s="70"/>
      <c r="AU169" s="71"/>
      <c r="AV169" s="64"/>
      <c r="AW169" s="71"/>
      <c r="AX169" s="70"/>
      <c r="AY169" s="71"/>
      <c r="AZ169" s="5"/>
      <c r="BA169" s="5"/>
      <c r="BB169" s="5"/>
      <c r="BC169" s="264"/>
      <c r="BD169" s="64" t="s">
        <v>1308</v>
      </c>
      <c r="BE169" s="62"/>
      <c r="BF169" s="66"/>
      <c r="BG169" s="62"/>
      <c r="BH169" s="66"/>
      <c r="BI169" s="315"/>
      <c r="BJ169" s="315"/>
      <c r="BK169" s="209"/>
    </row>
    <row r="170" spans="1:65">
      <c r="B170" s="35"/>
      <c r="I170" s="1" t="s">
        <v>81</v>
      </c>
      <c r="J170" s="1"/>
      <c r="K170" s="1"/>
      <c r="L170" s="1"/>
      <c r="M170" s="2"/>
      <c r="N170" s="2"/>
      <c r="O170" s="2"/>
      <c r="P170" s="2"/>
    </row>
    <row r="171" spans="1:65" ht="15.75">
      <c r="J171" s="21"/>
      <c r="K171" s="20" t="s">
        <v>82</v>
      </c>
      <c r="L171" s="20"/>
      <c r="M171" s="20"/>
      <c r="N171" s="20"/>
      <c r="O171" s="20"/>
      <c r="P171" s="20"/>
      <c r="Q171" s="20"/>
      <c r="BB171" s="4"/>
    </row>
    <row r="172" spans="1:65" ht="15.75">
      <c r="B172" s="4"/>
      <c r="C172" s="4"/>
      <c r="D172" s="4"/>
      <c r="E172" s="4"/>
      <c r="F172" s="4"/>
      <c r="G172" s="4"/>
      <c r="H172" s="4"/>
      <c r="I172" s="4"/>
      <c r="M172" s="4" t="s">
        <v>83</v>
      </c>
    </row>
    <row r="173" spans="1:65" ht="15.75">
      <c r="A173" s="4" t="s">
        <v>84</v>
      </c>
      <c r="B173" s="4"/>
      <c r="C173" s="4"/>
      <c r="D173" s="4"/>
      <c r="E173" s="4"/>
      <c r="F173" s="4"/>
      <c r="G173" s="4"/>
      <c r="H173" s="4"/>
      <c r="I173" s="4"/>
      <c r="K173" s="4"/>
    </row>
    <row r="174" spans="1:65" ht="15.75">
      <c r="A174" s="4" t="s">
        <v>1290</v>
      </c>
      <c r="B174" s="4"/>
      <c r="C174" s="4"/>
      <c r="D174" s="4"/>
      <c r="E174" s="4"/>
      <c r="F174" s="4"/>
      <c r="G174" s="4"/>
      <c r="H174" s="4"/>
      <c r="I174" s="5"/>
      <c r="J174" s="6"/>
      <c r="K174" s="4"/>
    </row>
    <row r="175" spans="1:65" ht="15.75">
      <c r="C175" s="4"/>
      <c r="D175" s="4"/>
      <c r="E175" s="4"/>
      <c r="F175" s="4"/>
      <c r="G175" s="4"/>
      <c r="H175" s="4"/>
      <c r="I175" s="4"/>
      <c r="J175" s="4"/>
      <c r="K175" s="4"/>
    </row>
    <row r="176" spans="1:65" ht="36" customHeight="1">
      <c r="B176" s="4" t="s">
        <v>117</v>
      </c>
      <c r="D176" s="316" t="s">
        <v>1306</v>
      </c>
      <c r="E176" s="316"/>
      <c r="F176" s="316"/>
      <c r="G176" s="316"/>
      <c r="H176" s="316"/>
      <c r="I176" s="316"/>
      <c r="J176" s="316"/>
      <c r="K176" s="316"/>
      <c r="L176" s="316"/>
      <c r="M176" s="316"/>
      <c r="N176" s="316"/>
      <c r="O176" s="316"/>
      <c r="P176" s="316"/>
      <c r="Q176" s="316"/>
      <c r="R176" s="316"/>
      <c r="S176" s="316"/>
      <c r="T176" s="316"/>
      <c r="U176" s="316"/>
      <c r="V176" s="316"/>
      <c r="W176" s="316"/>
      <c r="X176" s="316"/>
      <c r="Y176" s="316"/>
      <c r="Z176" s="316"/>
      <c r="AA176" s="316"/>
      <c r="AB176" s="316"/>
      <c r="AC176" s="316"/>
      <c r="AD176" s="316"/>
      <c r="AE176" s="316"/>
      <c r="AF176" s="316"/>
      <c r="AG176" s="316"/>
      <c r="AH176" s="316"/>
      <c r="AI176" s="316"/>
      <c r="AJ176" s="316"/>
      <c r="AK176" s="316"/>
      <c r="AL176" s="316"/>
      <c r="AM176" s="316"/>
      <c r="AN176" s="316"/>
      <c r="AO176" s="316"/>
      <c r="AP176" s="316"/>
      <c r="AQ176" s="316"/>
      <c r="AR176" s="316"/>
      <c r="AS176" s="316"/>
      <c r="AT176" s="316"/>
      <c r="AU176" s="316"/>
      <c r="AV176" s="316"/>
      <c r="AW176" s="316"/>
      <c r="AX176" s="316"/>
      <c r="AY176" s="316"/>
      <c r="AZ176" s="316"/>
    </row>
    <row r="177" spans="1:63" ht="15.75">
      <c r="B177" s="4" t="s">
        <v>87</v>
      </c>
    </row>
    <row r="178" spans="1:63" ht="15.75">
      <c r="B178" s="4"/>
    </row>
    <row r="179" spans="1:63" ht="21.75" customHeight="1">
      <c r="G179" s="320" t="s">
        <v>169</v>
      </c>
      <c r="H179" s="321"/>
      <c r="I179" s="321"/>
      <c r="J179" s="321"/>
      <c r="K179" s="321"/>
      <c r="L179" s="321"/>
      <c r="M179" s="321"/>
      <c r="N179" s="322"/>
      <c r="O179" s="320" t="s">
        <v>168</v>
      </c>
      <c r="P179" s="321"/>
      <c r="Q179" s="321"/>
      <c r="R179" s="321"/>
      <c r="S179" s="321"/>
      <c r="T179" s="321"/>
      <c r="U179" s="321"/>
      <c r="V179" s="322"/>
      <c r="W179" s="319" t="s">
        <v>96</v>
      </c>
      <c r="X179" s="319"/>
      <c r="Y179" s="319"/>
      <c r="Z179" s="319"/>
      <c r="AA179" s="319"/>
      <c r="AB179" s="319"/>
      <c r="AC179" s="319"/>
      <c r="AD179" s="45"/>
      <c r="AE179" s="9"/>
      <c r="AF179" s="9"/>
      <c r="AG179" s="9"/>
      <c r="AH179" s="320" t="s">
        <v>169</v>
      </c>
      <c r="AI179" s="321"/>
      <c r="AJ179" s="321"/>
      <c r="AK179" s="321"/>
      <c r="AL179" s="321"/>
      <c r="AM179" s="321"/>
      <c r="AN179" s="321"/>
      <c r="AO179" s="322"/>
      <c r="AP179" s="320" t="s">
        <v>168</v>
      </c>
      <c r="AQ179" s="321"/>
      <c r="AR179" s="321"/>
      <c r="AS179" s="321"/>
      <c r="AT179" s="321"/>
      <c r="AU179" s="321"/>
      <c r="AV179" s="321"/>
      <c r="AW179" s="322"/>
      <c r="AX179" s="319" t="s">
        <v>96</v>
      </c>
      <c r="AY179" s="319"/>
      <c r="AZ179" s="319"/>
      <c r="BA179" s="319"/>
      <c r="BB179" s="319"/>
      <c r="BC179" s="319"/>
      <c r="BD179" s="319"/>
      <c r="BE179" s="46"/>
    </row>
    <row r="180" spans="1:63" s="51" customFormat="1" ht="21" customHeight="1">
      <c r="A180" s="47" t="s">
        <v>17</v>
      </c>
      <c r="B180" s="47" t="s">
        <v>18</v>
      </c>
      <c r="C180" s="47" t="s">
        <v>1</v>
      </c>
      <c r="D180" s="47" t="s">
        <v>2</v>
      </c>
      <c r="E180" s="47" t="s">
        <v>120</v>
      </c>
      <c r="F180" s="47" t="s">
        <v>121</v>
      </c>
      <c r="G180" s="47" t="s">
        <v>90</v>
      </c>
      <c r="H180" s="47" t="s">
        <v>3</v>
      </c>
      <c r="I180" s="47" t="s">
        <v>97</v>
      </c>
      <c r="J180" s="47" t="s">
        <v>3</v>
      </c>
      <c r="K180" s="47" t="s">
        <v>91</v>
      </c>
      <c r="L180" s="47" t="s">
        <v>3</v>
      </c>
      <c r="M180" s="139" t="s">
        <v>98</v>
      </c>
      <c r="N180" s="49" t="s">
        <v>99</v>
      </c>
      <c r="O180" s="47" t="s">
        <v>100</v>
      </c>
      <c r="P180" s="47" t="s">
        <v>3</v>
      </c>
      <c r="Q180" s="47" t="s">
        <v>92</v>
      </c>
      <c r="R180" s="47" t="s">
        <v>3</v>
      </c>
      <c r="S180" s="47" t="s">
        <v>110</v>
      </c>
      <c r="T180" s="47" t="s">
        <v>3</v>
      </c>
      <c r="U180" s="139" t="s">
        <v>104</v>
      </c>
      <c r="V180" s="49" t="s">
        <v>99</v>
      </c>
      <c r="W180" s="47" t="s">
        <v>102</v>
      </c>
      <c r="X180" s="47" t="s">
        <v>3</v>
      </c>
      <c r="Y180" s="47" t="s">
        <v>170</v>
      </c>
      <c r="Z180" s="47" t="s">
        <v>3</v>
      </c>
      <c r="AA180" s="47" t="s">
        <v>171</v>
      </c>
      <c r="AB180" s="47" t="s">
        <v>3</v>
      </c>
      <c r="AC180" s="139" t="s">
        <v>115</v>
      </c>
      <c r="AD180" s="49" t="s">
        <v>99</v>
      </c>
      <c r="AE180" s="137" t="s">
        <v>114</v>
      </c>
      <c r="AF180" s="58" t="s">
        <v>172</v>
      </c>
      <c r="AG180" s="47" t="s">
        <v>109</v>
      </c>
      <c r="AH180" s="47" t="s">
        <v>105</v>
      </c>
      <c r="AI180" s="47" t="s">
        <v>3</v>
      </c>
      <c r="AJ180" s="47" t="s">
        <v>111</v>
      </c>
      <c r="AK180" s="47" t="s">
        <v>3</v>
      </c>
      <c r="AL180" s="47" t="s">
        <v>106</v>
      </c>
      <c r="AM180" s="47" t="s">
        <v>3</v>
      </c>
      <c r="AN180" s="47" t="s">
        <v>98</v>
      </c>
      <c r="AO180" s="47" t="s">
        <v>99</v>
      </c>
      <c r="AP180" s="47" t="s">
        <v>4</v>
      </c>
      <c r="AQ180" s="47" t="s">
        <v>3</v>
      </c>
      <c r="AR180" s="47" t="s">
        <v>112</v>
      </c>
      <c r="AS180" s="47" t="s">
        <v>3</v>
      </c>
      <c r="AT180" s="47" t="s">
        <v>93</v>
      </c>
      <c r="AU180" s="47" t="s">
        <v>3</v>
      </c>
      <c r="AV180" s="47" t="s">
        <v>101</v>
      </c>
      <c r="AW180" s="47" t="s">
        <v>99</v>
      </c>
      <c r="AX180" s="47" t="s">
        <v>94</v>
      </c>
      <c r="AY180" s="47" t="s">
        <v>3</v>
      </c>
      <c r="AZ180" s="47" t="s">
        <v>107</v>
      </c>
      <c r="BA180" s="47" t="s">
        <v>3</v>
      </c>
      <c r="BB180" s="47" t="s">
        <v>113</v>
      </c>
      <c r="BC180" s="47" t="s">
        <v>3</v>
      </c>
      <c r="BD180" s="47" t="s">
        <v>115</v>
      </c>
      <c r="BE180" s="47" t="s">
        <v>99</v>
      </c>
      <c r="BF180" s="47" t="s">
        <v>116</v>
      </c>
      <c r="BG180" s="50" t="s">
        <v>172</v>
      </c>
      <c r="BH180" s="47" t="s">
        <v>108</v>
      </c>
      <c r="BI180" s="47" t="s">
        <v>103</v>
      </c>
      <c r="BJ180" s="47" t="s">
        <v>543</v>
      </c>
      <c r="BK180" s="47" t="s">
        <v>109</v>
      </c>
    </row>
    <row r="181" spans="1:63" ht="20.25" customHeight="1">
      <c r="A181" s="250">
        <v>1</v>
      </c>
      <c r="B181" s="241" t="s">
        <v>848</v>
      </c>
      <c r="C181" s="241" t="s">
        <v>723</v>
      </c>
      <c r="D181" s="241" t="s">
        <v>10</v>
      </c>
      <c r="E181" s="241" t="s">
        <v>849</v>
      </c>
      <c r="F181" s="241" t="s">
        <v>244</v>
      </c>
      <c r="G181" s="36">
        <f>SaisieNote!K130</f>
        <v>9.1666666666666661</v>
      </c>
      <c r="H181" s="37">
        <f t="shared" ref="H181" si="264">IF(G181&gt;=9.995,5,0)</f>
        <v>0</v>
      </c>
      <c r="I181" s="36">
        <f>SaisieNote!N130</f>
        <v>10</v>
      </c>
      <c r="J181" s="37">
        <f t="shared" ref="J181:L181" si="265">IF(I181&gt;=9.995,5,0)</f>
        <v>5</v>
      </c>
      <c r="K181" s="36">
        <f>SaisieNote!Q130</f>
        <v>5.666666666666667</v>
      </c>
      <c r="L181" s="37">
        <f t="shared" si="265"/>
        <v>0</v>
      </c>
      <c r="M181" s="53">
        <f t="shared" ref="M181" si="266">((G181*4)+(I181*4)+(K181*4))/12</f>
        <v>8.2777777777777768</v>
      </c>
      <c r="N181" s="39">
        <f t="shared" ref="N181" si="267">IF(M181&gt;=9.995,15,H181+J181+L181)</f>
        <v>5</v>
      </c>
      <c r="O181" s="36">
        <f>SaisieNote!S130</f>
        <v>10</v>
      </c>
      <c r="P181" s="37">
        <f t="shared" ref="P181:T181" si="268">IF(O181&gt;=9.995,3,0)</f>
        <v>3</v>
      </c>
      <c r="Q181" s="36">
        <f>SaisieNote!U130</f>
        <v>13.5</v>
      </c>
      <c r="R181" s="37">
        <f t="shared" si="268"/>
        <v>3</v>
      </c>
      <c r="S181" s="36">
        <f>SaisieNote!W130</f>
        <v>11.5</v>
      </c>
      <c r="T181" s="37">
        <f t="shared" si="268"/>
        <v>3</v>
      </c>
      <c r="U181" s="53">
        <f t="shared" ref="U181" si="269">((O181*3)+(Q181*3)+(S181*3))/9</f>
        <v>11.666666666666666</v>
      </c>
      <c r="V181" s="39">
        <f t="shared" ref="V181" si="270">IF(U181&gt;=9.995,9,P181+R181+T181)</f>
        <v>9</v>
      </c>
      <c r="W181" s="36">
        <f>SaisieNote!Y130</f>
        <v>6</v>
      </c>
      <c r="X181" s="37">
        <f t="shared" ref="X181:AB181" si="271">IF(W181&gt;=9.995,2,0)</f>
        <v>0</v>
      </c>
      <c r="Y181" s="36">
        <f>SaisieNote!AA130</f>
        <v>16.5</v>
      </c>
      <c r="Z181" s="37">
        <f t="shared" si="271"/>
        <v>2</v>
      </c>
      <c r="AA181" s="36">
        <f>SaisieNote!AC130</f>
        <v>5.5</v>
      </c>
      <c r="AB181" s="37">
        <f t="shared" si="271"/>
        <v>0</v>
      </c>
      <c r="AC181" s="53">
        <f t="shared" ref="AC181" si="272">((W181*2)+(Y181*2)+(AA181*2))/6</f>
        <v>9.3333333333333339</v>
      </c>
      <c r="AD181" s="39">
        <f t="shared" ref="AD181" si="273">IF(AC181&gt;=9.995,6,X181+Z181+AB181)</f>
        <v>2</v>
      </c>
      <c r="AE181" s="138">
        <f t="shared" ref="AE181" si="274">((M181*12)+(U181*9)+(AC181*6))/27</f>
        <v>9.6419753086419746</v>
      </c>
      <c r="AF181" s="40">
        <f t="shared" ref="AF181" si="275">IF(AE181&gt;=9.995,30,N181+V181+AD181)</f>
        <v>16</v>
      </c>
      <c r="AG181" s="73" t="str">
        <f t="shared" ref="AG181" si="276">IF(AE181&gt;=9.995,"Admis(e)","Rattrapage")</f>
        <v>Rattrapage</v>
      </c>
      <c r="AH181" s="52">
        <f>SaisieNote!AG130</f>
        <v>11.5</v>
      </c>
      <c r="AI181" s="263">
        <f t="shared" ref="AI181:AM181" si="277">IF(AH181&gt;=9.995,5,0)</f>
        <v>5</v>
      </c>
      <c r="AJ181" s="52">
        <f>SaisieNote!AJ130</f>
        <v>14.5</v>
      </c>
      <c r="AK181" s="263">
        <f t="shared" si="277"/>
        <v>5</v>
      </c>
      <c r="AL181" s="52">
        <f>SaisieNote!AM130</f>
        <v>14.333333333333334</v>
      </c>
      <c r="AM181" s="75">
        <f t="shared" si="277"/>
        <v>5</v>
      </c>
      <c r="AN181" s="38">
        <f t="shared" ref="AN181" si="278">((AH181*4)+(AJ181*4)+(AL181*4))/12</f>
        <v>13.444444444444445</v>
      </c>
      <c r="AO181" s="76">
        <f t="shared" ref="AO181" si="279">IF(AN181&gt;=9.995,15,AI181+AK181+AM181)</f>
        <v>15</v>
      </c>
      <c r="AP181" s="167">
        <f>SaisieNote!AO130</f>
        <v>7.5</v>
      </c>
      <c r="AQ181" s="262">
        <f t="shared" ref="AQ181:AU181" si="280">IF(AP181&gt;=9.995,3,0)</f>
        <v>0</v>
      </c>
      <c r="AR181" s="167">
        <f>SaisieNote!AQ130</f>
        <v>7</v>
      </c>
      <c r="AS181" s="262">
        <f t="shared" si="280"/>
        <v>0</v>
      </c>
      <c r="AT181" s="167">
        <f>SaisieNote!AS130</f>
        <v>10</v>
      </c>
      <c r="AU181" s="75">
        <f t="shared" si="280"/>
        <v>3</v>
      </c>
      <c r="AV181" s="38">
        <f t="shared" ref="AV181" si="281">((AP181*3)+(AR181*3)+(AT181*3))/9</f>
        <v>8.1666666666666661</v>
      </c>
      <c r="AW181" s="76">
        <f t="shared" ref="AW181" si="282">IF(AV181&gt;=9.995,9,AQ181+AS181+AU181)</f>
        <v>3</v>
      </c>
      <c r="AX181" s="61">
        <f>SaisieNote!AU130</f>
        <v>13.5</v>
      </c>
      <c r="AY181" s="75">
        <f t="shared" ref="AY181:BC181" si="283">IF(AX181&gt;=9.995,2,0)</f>
        <v>2</v>
      </c>
      <c r="AZ181" s="61">
        <f>SaisieNote!AW130</f>
        <v>11</v>
      </c>
      <c r="BA181" s="75">
        <f t="shared" si="283"/>
        <v>2</v>
      </c>
      <c r="BB181" s="61">
        <f>SaisieNote!AY130</f>
        <v>15</v>
      </c>
      <c r="BC181" s="75">
        <f t="shared" si="283"/>
        <v>2</v>
      </c>
      <c r="BD181" s="38">
        <f t="shared" ref="BD181" si="284">((AX181*2)+(AZ181*2)+(BB181*2))/6</f>
        <v>13.166666666666666</v>
      </c>
      <c r="BE181" s="76">
        <f t="shared" ref="BE181" si="285">IF(BD181&gt;=9.995,6,AY181+BA181+BC181)</f>
        <v>6</v>
      </c>
      <c r="BF181" s="59">
        <f t="shared" ref="BF181" si="286">((AN181*12)+(AV181*9)+(BD181*6))/27</f>
        <v>11.623456790123457</v>
      </c>
      <c r="BG181" s="55">
        <f t="shared" ref="BG181" si="287">IF(BF181&gt;=9.995,30,AO181+AW181+BE181)</f>
        <v>30</v>
      </c>
      <c r="BH181" s="56">
        <f t="shared" ref="BH181" si="288">(AE181+BF181)/2</f>
        <v>10.632716049382715</v>
      </c>
      <c r="BI181" s="55">
        <f t="shared" ref="BI181" si="289">IF(BH181&gt;=9.995,60,AF181+BG181)</f>
        <v>60</v>
      </c>
      <c r="BJ181" s="55">
        <f t="shared" ref="BJ181" si="290">IF(BK181="Admis(e)",180, BI181)</f>
        <v>180</v>
      </c>
      <c r="BK181" s="73" t="str">
        <f t="shared" ref="BK181" si="291">IF(BH181&gt;=9.995,"Admis(e)","Rattrapage")</f>
        <v>Admis(e)</v>
      </c>
    </row>
    <row r="182" spans="1:63" ht="20.25" customHeight="1">
      <c r="A182" s="250">
        <v>2</v>
      </c>
      <c r="B182" s="238" t="s">
        <v>850</v>
      </c>
      <c r="C182" s="238" t="s">
        <v>851</v>
      </c>
      <c r="D182" s="238" t="s">
        <v>680</v>
      </c>
      <c r="E182" s="238" t="s">
        <v>852</v>
      </c>
      <c r="F182" s="238" t="s">
        <v>302</v>
      </c>
      <c r="G182" s="36">
        <f>SaisieNote!K131</f>
        <v>6.166666666666667</v>
      </c>
      <c r="H182" s="37">
        <f t="shared" ref="H182:H210" si="292">IF(G182&gt;=9.995,5,0)</f>
        <v>0</v>
      </c>
      <c r="I182" s="36">
        <f>SaisieNote!N131</f>
        <v>5.666666666666667</v>
      </c>
      <c r="J182" s="37">
        <f t="shared" ref="J182:J210" si="293">IF(I182&gt;=9.995,5,0)</f>
        <v>0</v>
      </c>
      <c r="K182" s="36">
        <f>SaisieNote!Q131</f>
        <v>3.3333333333333335</v>
      </c>
      <c r="L182" s="37">
        <f t="shared" ref="L182:L210" si="294">IF(K182&gt;=9.995,5,0)</f>
        <v>0</v>
      </c>
      <c r="M182" s="53">
        <f t="shared" ref="M182:M210" si="295">((G182*4)+(I182*4)+(K182*4))/12</f>
        <v>5.0555555555555562</v>
      </c>
      <c r="N182" s="39">
        <f t="shared" ref="N182:N210" si="296">IF(M182&gt;=9.995,15,H182+J182+L182)</f>
        <v>0</v>
      </c>
      <c r="O182" s="36">
        <f>SaisieNote!S131</f>
        <v>4</v>
      </c>
      <c r="P182" s="37">
        <f t="shared" ref="P182:P210" si="297">IF(O182&gt;=9.995,3,0)</f>
        <v>0</v>
      </c>
      <c r="Q182" s="36">
        <f>SaisieNote!U131</f>
        <v>8</v>
      </c>
      <c r="R182" s="37">
        <f t="shared" ref="R182:R210" si="298">IF(Q182&gt;=9.995,3,0)</f>
        <v>0</v>
      </c>
      <c r="S182" s="36">
        <f>SaisieNote!W131</f>
        <v>4</v>
      </c>
      <c r="T182" s="37">
        <f t="shared" ref="T182:T210" si="299">IF(S182&gt;=9.995,3,0)</f>
        <v>0</v>
      </c>
      <c r="U182" s="53">
        <f t="shared" ref="U182:U210" si="300">((O182*3)+(Q182*3)+(S182*3))/9</f>
        <v>5.333333333333333</v>
      </c>
      <c r="V182" s="39">
        <f t="shared" ref="V182:V210" si="301">IF(U182&gt;=9.995,9,P182+R182+T182)</f>
        <v>0</v>
      </c>
      <c r="W182" s="36">
        <f>SaisieNote!Y131</f>
        <v>3</v>
      </c>
      <c r="X182" s="37">
        <f t="shared" ref="X182:X210" si="302">IF(W182&gt;=9.995,2,0)</f>
        <v>0</v>
      </c>
      <c r="Y182" s="36">
        <f>SaisieNote!AA131</f>
        <v>7.5</v>
      </c>
      <c r="Z182" s="37">
        <f t="shared" ref="Z182:Z210" si="303">IF(Y182&gt;=9.995,2,0)</f>
        <v>0</v>
      </c>
      <c r="AA182" s="36">
        <f>SaisieNote!AC131</f>
        <v>6.5</v>
      </c>
      <c r="AB182" s="37">
        <f t="shared" ref="AB182:AB210" si="304">IF(AA182&gt;=9.995,2,0)</f>
        <v>0</v>
      </c>
      <c r="AC182" s="53">
        <f t="shared" ref="AC182:AC210" si="305">((W182*2)+(Y182*2)+(AA182*2))/6</f>
        <v>5.666666666666667</v>
      </c>
      <c r="AD182" s="39">
        <f t="shared" ref="AD182:AD210" si="306">IF(AC182&gt;=9.995,6,X182+Z182+AB182)</f>
        <v>0</v>
      </c>
      <c r="AE182" s="138">
        <f t="shared" ref="AE182:AE210" si="307">((M182*12)+(U182*9)+(AC182*6))/27</f>
        <v>5.283950617283951</v>
      </c>
      <c r="AF182" s="40">
        <f t="shared" ref="AF182:AF210" si="308">IF(AE182&gt;=9.995,30,N182+V182+AD182)</f>
        <v>0</v>
      </c>
      <c r="AG182" s="73" t="str">
        <f t="shared" ref="AG182:AG210" si="309">IF(AE182&gt;=9.995,"Admis(e)","Rattrapage")</f>
        <v>Rattrapage</v>
      </c>
      <c r="AH182" s="52">
        <f>SaisieNote!AG131</f>
        <v>8.3333333333333339</v>
      </c>
      <c r="AI182" s="263">
        <f t="shared" ref="AI182:AI210" si="310">IF(AH182&gt;=9.995,5,0)</f>
        <v>0</v>
      </c>
      <c r="AJ182" s="52">
        <f>SaisieNote!AJ131</f>
        <v>10.166666666666666</v>
      </c>
      <c r="AK182" s="263">
        <f t="shared" ref="AK182:AK210" si="311">IF(AJ182&gt;=9.995,5,0)</f>
        <v>5</v>
      </c>
      <c r="AL182" s="52">
        <f>SaisieNote!AM131</f>
        <v>11</v>
      </c>
      <c r="AM182" s="75">
        <f t="shared" ref="AM182:AM210" si="312">IF(AL182&gt;=9.995,5,0)</f>
        <v>5</v>
      </c>
      <c r="AN182" s="38">
        <f t="shared" ref="AN182:AN210" si="313">((AH182*4)+(AJ182*4)+(AL182*4))/12</f>
        <v>9.8333333333333339</v>
      </c>
      <c r="AO182" s="76">
        <f t="shared" ref="AO182:AO210" si="314">IF(AN182&gt;=9.995,15,AI182+AK182+AM182)</f>
        <v>10</v>
      </c>
      <c r="AP182" s="167">
        <f>SaisieNote!AO131</f>
        <v>4.5</v>
      </c>
      <c r="AQ182" s="262">
        <f t="shared" ref="AQ182:AQ210" si="315">IF(AP182&gt;=9.995,3,0)</f>
        <v>0</v>
      </c>
      <c r="AR182" s="167">
        <f>SaisieNote!AQ131</f>
        <v>3</v>
      </c>
      <c r="AS182" s="262">
        <f t="shared" ref="AS182:AS210" si="316">IF(AR182&gt;=9.995,3,0)</f>
        <v>0</v>
      </c>
      <c r="AT182" s="167">
        <f>SaisieNote!AS131</f>
        <v>6.5</v>
      </c>
      <c r="AU182" s="75">
        <f t="shared" ref="AU182:AU210" si="317">IF(AT182&gt;=9.995,3,0)</f>
        <v>0</v>
      </c>
      <c r="AV182" s="38">
        <f t="shared" ref="AV182:AV210" si="318">((AP182*3)+(AR182*3)+(AT182*3))/9</f>
        <v>4.666666666666667</v>
      </c>
      <c r="AW182" s="76">
        <f t="shared" ref="AW182:AW210" si="319">IF(AV182&gt;=9.995,9,AQ182+AS182+AU182)</f>
        <v>0</v>
      </c>
      <c r="AX182" s="61">
        <f>SaisieNote!AU131</f>
        <v>7.5</v>
      </c>
      <c r="AY182" s="75">
        <f t="shared" ref="AY182:AY210" si="320">IF(AX182&gt;=9.995,2,0)</f>
        <v>0</v>
      </c>
      <c r="AZ182" s="61">
        <f>SaisieNote!AW131</f>
        <v>6</v>
      </c>
      <c r="BA182" s="75">
        <f t="shared" ref="BA182:BA210" si="321">IF(AZ182&gt;=9.995,2,0)</f>
        <v>0</v>
      </c>
      <c r="BB182" s="61">
        <f>SaisieNote!AY131</f>
        <v>6.5</v>
      </c>
      <c r="BC182" s="75">
        <f t="shared" ref="BC182:BC210" si="322">IF(BB182&gt;=9.995,2,0)</f>
        <v>0</v>
      </c>
      <c r="BD182" s="38">
        <f t="shared" ref="BD182:BD210" si="323">((AX182*2)+(AZ182*2)+(BB182*2))/6</f>
        <v>6.666666666666667</v>
      </c>
      <c r="BE182" s="76">
        <f t="shared" ref="BE182:BE210" si="324">IF(BD182&gt;=9.995,6,AY182+BA182+BC182)</f>
        <v>0</v>
      </c>
      <c r="BF182" s="59">
        <f t="shared" ref="BF182:BF210" si="325">((AN182*12)+(AV182*9)+(BD182*6))/27</f>
        <v>7.4074074074074074</v>
      </c>
      <c r="BG182" s="55">
        <f t="shared" ref="BG182:BG210" si="326">IF(BF182&gt;=9.995,30,AO182+AW182+BE182)</f>
        <v>10</v>
      </c>
      <c r="BH182" s="56">
        <f t="shared" ref="BH182:BH210" si="327">(AE182+BF182)/2</f>
        <v>6.3456790123456788</v>
      </c>
      <c r="BI182" s="55">
        <f t="shared" ref="BI182:BI210" si="328">IF(BH182&gt;=9.995,60,AF182+BG182)</f>
        <v>10</v>
      </c>
      <c r="BJ182" s="55">
        <f t="shared" ref="BJ182:BJ210" si="329">IF(BK182="Admis(e)",180, BI182)</f>
        <v>10</v>
      </c>
      <c r="BK182" s="73" t="str">
        <f t="shared" ref="BK182:BK210" si="330">IF(BH182&gt;=9.995,"Admis(e)","Rattrapage")</f>
        <v>Rattrapage</v>
      </c>
    </row>
    <row r="183" spans="1:63" ht="20.25" customHeight="1">
      <c r="A183" s="250">
        <v>3</v>
      </c>
      <c r="B183" s="234" t="s">
        <v>853</v>
      </c>
      <c r="C183" s="234" t="s">
        <v>854</v>
      </c>
      <c r="D183" s="234" t="s">
        <v>855</v>
      </c>
      <c r="E183" s="234" t="s">
        <v>379</v>
      </c>
      <c r="F183" s="234" t="s">
        <v>285</v>
      </c>
      <c r="G183" s="36">
        <f>SaisieNote!K132</f>
        <v>9.8333333333333339</v>
      </c>
      <c r="H183" s="37">
        <f t="shared" si="292"/>
        <v>0</v>
      </c>
      <c r="I183" s="36">
        <f>SaisieNote!N132</f>
        <v>5</v>
      </c>
      <c r="J183" s="37">
        <f t="shared" si="293"/>
        <v>0</v>
      </c>
      <c r="K183" s="36">
        <f>SaisieNote!Q132</f>
        <v>5.833333333333333</v>
      </c>
      <c r="L183" s="37">
        <f t="shared" si="294"/>
        <v>0</v>
      </c>
      <c r="M183" s="53">
        <f t="shared" si="295"/>
        <v>6.8888888888888893</v>
      </c>
      <c r="N183" s="39">
        <f t="shared" si="296"/>
        <v>0</v>
      </c>
      <c r="O183" s="36">
        <f>SaisieNote!S132</f>
        <v>6</v>
      </c>
      <c r="P183" s="37">
        <f t="shared" si="297"/>
        <v>0</v>
      </c>
      <c r="Q183" s="36">
        <f>SaisieNote!U132</f>
        <v>7</v>
      </c>
      <c r="R183" s="37">
        <f t="shared" si="298"/>
        <v>0</v>
      </c>
      <c r="S183" s="36">
        <f>SaisieNote!W132</f>
        <v>5</v>
      </c>
      <c r="T183" s="37">
        <f t="shared" si="299"/>
        <v>0</v>
      </c>
      <c r="U183" s="53">
        <f t="shared" si="300"/>
        <v>6</v>
      </c>
      <c r="V183" s="39">
        <f t="shared" si="301"/>
        <v>0</v>
      </c>
      <c r="W183" s="36">
        <f>SaisieNote!Y132</f>
        <v>1</v>
      </c>
      <c r="X183" s="37">
        <f t="shared" si="302"/>
        <v>0</v>
      </c>
      <c r="Y183" s="36">
        <f>SaisieNote!AA132</f>
        <v>3</v>
      </c>
      <c r="Z183" s="37">
        <f t="shared" si="303"/>
        <v>0</v>
      </c>
      <c r="AA183" s="36">
        <f>SaisieNote!AC132</f>
        <v>5.5</v>
      </c>
      <c r="AB183" s="37">
        <f t="shared" si="304"/>
        <v>0</v>
      </c>
      <c r="AC183" s="53">
        <f t="shared" si="305"/>
        <v>3.1666666666666665</v>
      </c>
      <c r="AD183" s="39">
        <f t="shared" si="306"/>
        <v>0</v>
      </c>
      <c r="AE183" s="138">
        <f t="shared" si="307"/>
        <v>5.7654320987654328</v>
      </c>
      <c r="AF183" s="40">
        <f t="shared" si="308"/>
        <v>0</v>
      </c>
      <c r="AG183" s="73" t="str">
        <f t="shared" si="309"/>
        <v>Rattrapage</v>
      </c>
      <c r="AH183" s="52">
        <f>SaisieNote!AG132</f>
        <v>7.666666666666667</v>
      </c>
      <c r="AI183" s="263">
        <f t="shared" si="310"/>
        <v>0</v>
      </c>
      <c r="AJ183" s="52">
        <f>SaisieNote!AJ132</f>
        <v>6.166666666666667</v>
      </c>
      <c r="AK183" s="263">
        <f t="shared" si="311"/>
        <v>0</v>
      </c>
      <c r="AL183" s="52">
        <f>SaisieNote!AM132</f>
        <v>10.166666666666666</v>
      </c>
      <c r="AM183" s="75">
        <f t="shared" si="312"/>
        <v>5</v>
      </c>
      <c r="AN183" s="38">
        <f t="shared" si="313"/>
        <v>8</v>
      </c>
      <c r="AO183" s="76">
        <f t="shared" si="314"/>
        <v>5</v>
      </c>
      <c r="AP183" s="167">
        <f>SaisieNote!AO132</f>
        <v>4.5</v>
      </c>
      <c r="AQ183" s="262">
        <f t="shared" si="315"/>
        <v>0</v>
      </c>
      <c r="AR183" s="167">
        <f>SaisieNote!AQ132</f>
        <v>8.5</v>
      </c>
      <c r="AS183" s="262">
        <f t="shared" si="316"/>
        <v>0</v>
      </c>
      <c r="AT183" s="167">
        <f>SaisieNote!AS132</f>
        <v>3.5</v>
      </c>
      <c r="AU183" s="75">
        <f t="shared" si="317"/>
        <v>0</v>
      </c>
      <c r="AV183" s="38">
        <f t="shared" si="318"/>
        <v>5.5</v>
      </c>
      <c r="AW183" s="76">
        <f t="shared" si="319"/>
        <v>0</v>
      </c>
      <c r="AX183" s="61">
        <f>SaisieNote!AU132</f>
        <v>10</v>
      </c>
      <c r="AY183" s="75">
        <f t="shared" si="320"/>
        <v>2</v>
      </c>
      <c r="AZ183" s="61">
        <f>SaisieNote!AW132</f>
        <v>2.5</v>
      </c>
      <c r="BA183" s="75">
        <f t="shared" si="321"/>
        <v>0</v>
      </c>
      <c r="BB183" s="61">
        <f>SaisieNote!AY132</f>
        <v>3.5</v>
      </c>
      <c r="BC183" s="75">
        <f t="shared" si="322"/>
        <v>0</v>
      </c>
      <c r="BD183" s="38">
        <f t="shared" si="323"/>
        <v>5.333333333333333</v>
      </c>
      <c r="BE183" s="76">
        <f t="shared" si="324"/>
        <v>2</v>
      </c>
      <c r="BF183" s="59">
        <f t="shared" si="325"/>
        <v>6.5740740740740744</v>
      </c>
      <c r="BG183" s="55">
        <f t="shared" si="326"/>
        <v>7</v>
      </c>
      <c r="BH183" s="56">
        <f t="shared" si="327"/>
        <v>6.1697530864197532</v>
      </c>
      <c r="BI183" s="55">
        <f t="shared" si="328"/>
        <v>7</v>
      </c>
      <c r="BJ183" s="55">
        <f t="shared" si="329"/>
        <v>7</v>
      </c>
      <c r="BK183" s="73" t="str">
        <f t="shared" si="330"/>
        <v>Rattrapage</v>
      </c>
    </row>
    <row r="184" spans="1:63" ht="20.25" customHeight="1">
      <c r="A184" s="250">
        <v>4</v>
      </c>
      <c r="B184" s="234" t="s">
        <v>856</v>
      </c>
      <c r="C184" s="234" t="s">
        <v>857</v>
      </c>
      <c r="D184" s="234" t="s">
        <v>64</v>
      </c>
      <c r="E184" s="234" t="s">
        <v>858</v>
      </c>
      <c r="F184" s="234" t="s">
        <v>859</v>
      </c>
      <c r="G184" s="36">
        <f>SaisieNote!K133</f>
        <v>10.833333333333334</v>
      </c>
      <c r="H184" s="37">
        <f t="shared" si="292"/>
        <v>5</v>
      </c>
      <c r="I184" s="36">
        <f>SaisieNote!N133</f>
        <v>13.5</v>
      </c>
      <c r="J184" s="37">
        <f t="shared" si="293"/>
        <v>5</v>
      </c>
      <c r="K184" s="36">
        <f>SaisieNote!Q133</f>
        <v>13.5</v>
      </c>
      <c r="L184" s="37">
        <f t="shared" si="294"/>
        <v>5</v>
      </c>
      <c r="M184" s="53">
        <f t="shared" si="295"/>
        <v>12.611111111111112</v>
      </c>
      <c r="N184" s="39">
        <f t="shared" si="296"/>
        <v>15</v>
      </c>
      <c r="O184" s="36">
        <f>SaisieNote!S133</f>
        <v>10</v>
      </c>
      <c r="P184" s="37">
        <f t="shared" si="297"/>
        <v>3</v>
      </c>
      <c r="Q184" s="36">
        <f>SaisieNote!U133</f>
        <v>13</v>
      </c>
      <c r="R184" s="37">
        <f t="shared" si="298"/>
        <v>3</v>
      </c>
      <c r="S184" s="36">
        <f>SaisieNote!W133</f>
        <v>12</v>
      </c>
      <c r="T184" s="37">
        <f t="shared" si="299"/>
        <v>3</v>
      </c>
      <c r="U184" s="53">
        <f t="shared" si="300"/>
        <v>11.666666666666666</v>
      </c>
      <c r="V184" s="39">
        <f t="shared" si="301"/>
        <v>9</v>
      </c>
      <c r="W184" s="36">
        <f>SaisieNote!Y133</f>
        <v>5</v>
      </c>
      <c r="X184" s="37">
        <f t="shared" si="302"/>
        <v>0</v>
      </c>
      <c r="Y184" s="36">
        <f>SaisieNote!AA133</f>
        <v>13.5</v>
      </c>
      <c r="Z184" s="37">
        <f t="shared" si="303"/>
        <v>2</v>
      </c>
      <c r="AA184" s="36">
        <f>SaisieNote!AC133</f>
        <v>11</v>
      </c>
      <c r="AB184" s="37">
        <f t="shared" si="304"/>
        <v>2</v>
      </c>
      <c r="AC184" s="53">
        <f t="shared" si="305"/>
        <v>9.8333333333333339</v>
      </c>
      <c r="AD184" s="39">
        <f t="shared" si="306"/>
        <v>4</v>
      </c>
      <c r="AE184" s="138">
        <f t="shared" si="307"/>
        <v>11.679012345679014</v>
      </c>
      <c r="AF184" s="40">
        <f t="shared" si="308"/>
        <v>30</v>
      </c>
      <c r="AG184" s="73" t="str">
        <f t="shared" si="309"/>
        <v>Admis(e)</v>
      </c>
      <c r="AH184" s="52">
        <f>SaisieNote!AG133</f>
        <v>11.666666666666666</v>
      </c>
      <c r="AI184" s="263">
        <f t="shared" si="310"/>
        <v>5</v>
      </c>
      <c r="AJ184" s="52">
        <f>SaisieNote!AJ133</f>
        <v>15.333333333333334</v>
      </c>
      <c r="AK184" s="263">
        <f t="shared" si="311"/>
        <v>5</v>
      </c>
      <c r="AL184" s="52">
        <f>SaisieNote!AM133</f>
        <v>11.333333333333334</v>
      </c>
      <c r="AM184" s="75">
        <f t="shared" si="312"/>
        <v>5</v>
      </c>
      <c r="AN184" s="38">
        <f t="shared" si="313"/>
        <v>12.777777777777779</v>
      </c>
      <c r="AO184" s="76">
        <f t="shared" si="314"/>
        <v>15</v>
      </c>
      <c r="AP184" s="167">
        <f>SaisieNote!AO133</f>
        <v>8.5</v>
      </c>
      <c r="AQ184" s="262">
        <f t="shared" si="315"/>
        <v>0</v>
      </c>
      <c r="AR184" s="167">
        <f>SaisieNote!AQ133</f>
        <v>12</v>
      </c>
      <c r="AS184" s="262">
        <f t="shared" si="316"/>
        <v>3</v>
      </c>
      <c r="AT184" s="167">
        <f>SaisieNote!AS133</f>
        <v>10.5</v>
      </c>
      <c r="AU184" s="75">
        <f t="shared" si="317"/>
        <v>3</v>
      </c>
      <c r="AV184" s="38">
        <f t="shared" si="318"/>
        <v>10.333333333333334</v>
      </c>
      <c r="AW184" s="76">
        <f t="shared" si="319"/>
        <v>9</v>
      </c>
      <c r="AX184" s="61">
        <f>SaisieNote!AU133</f>
        <v>15.5</v>
      </c>
      <c r="AY184" s="75">
        <f t="shared" si="320"/>
        <v>2</v>
      </c>
      <c r="AZ184" s="61">
        <f>SaisieNote!AW133</f>
        <v>15</v>
      </c>
      <c r="BA184" s="75">
        <f t="shared" si="321"/>
        <v>2</v>
      </c>
      <c r="BB184" s="61">
        <f>SaisieNote!AY133</f>
        <v>12</v>
      </c>
      <c r="BC184" s="75">
        <f t="shared" si="322"/>
        <v>2</v>
      </c>
      <c r="BD184" s="38">
        <f t="shared" si="323"/>
        <v>14.166666666666666</v>
      </c>
      <c r="BE184" s="76">
        <f t="shared" si="324"/>
        <v>6</v>
      </c>
      <c r="BF184" s="59">
        <f t="shared" si="325"/>
        <v>12.271604938271606</v>
      </c>
      <c r="BG184" s="55">
        <f t="shared" si="326"/>
        <v>30</v>
      </c>
      <c r="BH184" s="56">
        <f t="shared" si="327"/>
        <v>11.97530864197531</v>
      </c>
      <c r="BI184" s="55">
        <f t="shared" si="328"/>
        <v>60</v>
      </c>
      <c r="BJ184" s="55">
        <f t="shared" si="329"/>
        <v>180</v>
      </c>
      <c r="BK184" s="73" t="str">
        <f t="shared" si="330"/>
        <v>Admis(e)</v>
      </c>
    </row>
    <row r="185" spans="1:63" ht="20.25" customHeight="1">
      <c r="A185" s="250">
        <v>5</v>
      </c>
      <c r="B185" s="234" t="s">
        <v>860</v>
      </c>
      <c r="C185" s="234" t="s">
        <v>861</v>
      </c>
      <c r="D185" s="234" t="s">
        <v>862</v>
      </c>
      <c r="E185" s="234" t="s">
        <v>863</v>
      </c>
      <c r="F185" s="234" t="s">
        <v>15</v>
      </c>
      <c r="G185" s="36">
        <f>SaisieNote!K134</f>
        <v>10</v>
      </c>
      <c r="H185" s="37">
        <f t="shared" si="292"/>
        <v>5</v>
      </c>
      <c r="I185" s="36">
        <f>SaisieNote!N134</f>
        <v>2.6666666666666665</v>
      </c>
      <c r="J185" s="37">
        <f t="shared" si="293"/>
        <v>0</v>
      </c>
      <c r="K185" s="36">
        <f>SaisieNote!Q134</f>
        <v>6</v>
      </c>
      <c r="L185" s="37">
        <f t="shared" si="294"/>
        <v>0</v>
      </c>
      <c r="M185" s="53">
        <f t="shared" si="295"/>
        <v>6.2222222222222214</v>
      </c>
      <c r="N185" s="39">
        <f t="shared" si="296"/>
        <v>5</v>
      </c>
      <c r="O185" s="36">
        <f>SaisieNote!S134</f>
        <v>7</v>
      </c>
      <c r="P185" s="37">
        <f t="shared" si="297"/>
        <v>0</v>
      </c>
      <c r="Q185" s="36">
        <f>SaisieNote!U134</f>
        <v>5</v>
      </c>
      <c r="R185" s="37">
        <f t="shared" si="298"/>
        <v>0</v>
      </c>
      <c r="S185" s="36">
        <f>SaisieNote!W134</f>
        <v>6</v>
      </c>
      <c r="T185" s="37">
        <f t="shared" si="299"/>
        <v>0</v>
      </c>
      <c r="U185" s="53">
        <f t="shared" si="300"/>
        <v>6</v>
      </c>
      <c r="V185" s="39">
        <f t="shared" si="301"/>
        <v>0</v>
      </c>
      <c r="W185" s="36">
        <f>SaisieNote!Y134</f>
        <v>4</v>
      </c>
      <c r="X185" s="37">
        <f t="shared" si="302"/>
        <v>0</v>
      </c>
      <c r="Y185" s="36">
        <f>SaisieNote!AA134</f>
        <v>5</v>
      </c>
      <c r="Z185" s="37">
        <f t="shared" si="303"/>
        <v>0</v>
      </c>
      <c r="AA185" s="36">
        <f>SaisieNote!AC134</f>
        <v>10</v>
      </c>
      <c r="AB185" s="37">
        <f t="shared" si="304"/>
        <v>2</v>
      </c>
      <c r="AC185" s="53">
        <f t="shared" si="305"/>
        <v>6.333333333333333</v>
      </c>
      <c r="AD185" s="39">
        <f t="shared" si="306"/>
        <v>2</v>
      </c>
      <c r="AE185" s="138">
        <f t="shared" si="307"/>
        <v>6.1728395061728394</v>
      </c>
      <c r="AF185" s="40">
        <f t="shared" si="308"/>
        <v>7</v>
      </c>
      <c r="AG185" s="73" t="str">
        <f t="shared" si="309"/>
        <v>Rattrapage</v>
      </c>
      <c r="AH185" s="52">
        <f>SaisieNote!AG134</f>
        <v>6.833333333333333</v>
      </c>
      <c r="AI185" s="263">
        <f t="shared" si="310"/>
        <v>0</v>
      </c>
      <c r="AJ185" s="52">
        <f>SaisieNote!AJ134</f>
        <v>6</v>
      </c>
      <c r="AK185" s="263">
        <f t="shared" si="311"/>
        <v>0</v>
      </c>
      <c r="AL185" s="52">
        <f>SaisieNote!AM134</f>
        <v>7.5</v>
      </c>
      <c r="AM185" s="75">
        <f t="shared" si="312"/>
        <v>0</v>
      </c>
      <c r="AN185" s="38">
        <f t="shared" si="313"/>
        <v>6.7777777777777777</v>
      </c>
      <c r="AO185" s="76">
        <f t="shared" si="314"/>
        <v>0</v>
      </c>
      <c r="AP185" s="167">
        <f>SaisieNote!AO134</f>
        <v>10</v>
      </c>
      <c r="AQ185" s="262">
        <f t="shared" si="315"/>
        <v>3</v>
      </c>
      <c r="AR185" s="167">
        <f>SaisieNote!AQ134</f>
        <v>1.5</v>
      </c>
      <c r="AS185" s="262">
        <f t="shared" si="316"/>
        <v>0</v>
      </c>
      <c r="AT185" s="167">
        <f>SaisieNote!AS134</f>
        <v>2</v>
      </c>
      <c r="AU185" s="75">
        <f t="shared" si="317"/>
        <v>0</v>
      </c>
      <c r="AV185" s="38">
        <f t="shared" si="318"/>
        <v>4.5</v>
      </c>
      <c r="AW185" s="76">
        <f t="shared" si="319"/>
        <v>3</v>
      </c>
      <c r="AX185" s="61">
        <f>SaisieNote!AU134</f>
        <v>6</v>
      </c>
      <c r="AY185" s="75">
        <f t="shared" si="320"/>
        <v>0</v>
      </c>
      <c r="AZ185" s="61">
        <f>SaisieNote!AW134</f>
        <v>5</v>
      </c>
      <c r="BA185" s="75">
        <f t="shared" si="321"/>
        <v>0</v>
      </c>
      <c r="BB185" s="61">
        <f>SaisieNote!AY134</f>
        <v>5.5</v>
      </c>
      <c r="BC185" s="75">
        <f t="shared" si="322"/>
        <v>0</v>
      </c>
      <c r="BD185" s="38">
        <f t="shared" si="323"/>
        <v>5.5</v>
      </c>
      <c r="BE185" s="76">
        <f t="shared" si="324"/>
        <v>0</v>
      </c>
      <c r="BF185" s="59">
        <f t="shared" si="325"/>
        <v>5.7345679012345672</v>
      </c>
      <c r="BG185" s="55">
        <f t="shared" si="326"/>
        <v>3</v>
      </c>
      <c r="BH185" s="56">
        <f t="shared" si="327"/>
        <v>5.9537037037037033</v>
      </c>
      <c r="BI185" s="55">
        <f t="shared" si="328"/>
        <v>10</v>
      </c>
      <c r="BJ185" s="55">
        <f t="shared" si="329"/>
        <v>10</v>
      </c>
      <c r="BK185" s="73" t="str">
        <f t="shared" si="330"/>
        <v>Rattrapage</v>
      </c>
    </row>
    <row r="186" spans="1:63" ht="20.25" customHeight="1">
      <c r="A186" s="250">
        <v>6</v>
      </c>
      <c r="B186" s="234" t="s">
        <v>864</v>
      </c>
      <c r="C186" s="234" t="s">
        <v>865</v>
      </c>
      <c r="D186" s="234" t="s">
        <v>866</v>
      </c>
      <c r="E186" s="234" t="s">
        <v>867</v>
      </c>
      <c r="F186" s="234" t="s">
        <v>8</v>
      </c>
      <c r="G186" s="36">
        <f>SaisieNote!K135</f>
        <v>10.5</v>
      </c>
      <c r="H186" s="37">
        <f t="shared" si="292"/>
        <v>5</v>
      </c>
      <c r="I186" s="36">
        <f>SaisieNote!N135</f>
        <v>4</v>
      </c>
      <c r="J186" s="37">
        <f t="shared" si="293"/>
        <v>0</v>
      </c>
      <c r="K186" s="36">
        <f>SaisieNote!Q135</f>
        <v>5.166666666666667</v>
      </c>
      <c r="L186" s="37">
        <f t="shared" si="294"/>
        <v>0</v>
      </c>
      <c r="M186" s="53">
        <f t="shared" si="295"/>
        <v>6.5555555555555562</v>
      </c>
      <c r="N186" s="39">
        <f t="shared" si="296"/>
        <v>5</v>
      </c>
      <c r="O186" s="36">
        <f>SaisieNote!S135</f>
        <v>5</v>
      </c>
      <c r="P186" s="37">
        <f t="shared" si="297"/>
        <v>0</v>
      </c>
      <c r="Q186" s="36">
        <f>SaisieNote!U135</f>
        <v>7</v>
      </c>
      <c r="R186" s="37">
        <f t="shared" si="298"/>
        <v>0</v>
      </c>
      <c r="S186" s="36">
        <f>SaisieNote!W135</f>
        <v>3.5</v>
      </c>
      <c r="T186" s="37">
        <f t="shared" si="299"/>
        <v>0</v>
      </c>
      <c r="U186" s="53">
        <f t="shared" si="300"/>
        <v>5.166666666666667</v>
      </c>
      <c r="V186" s="39">
        <f t="shared" si="301"/>
        <v>0</v>
      </c>
      <c r="W186" s="36">
        <f>SaisieNote!Y135</f>
        <v>1</v>
      </c>
      <c r="X186" s="37">
        <f t="shared" si="302"/>
        <v>0</v>
      </c>
      <c r="Y186" s="36">
        <f>SaisieNote!AA135</f>
        <v>9</v>
      </c>
      <c r="Z186" s="37">
        <f t="shared" si="303"/>
        <v>0</v>
      </c>
      <c r="AA186" s="36">
        <f>SaisieNote!AC135</f>
        <v>2.5</v>
      </c>
      <c r="AB186" s="37">
        <f t="shared" si="304"/>
        <v>0</v>
      </c>
      <c r="AC186" s="53">
        <f t="shared" si="305"/>
        <v>4.166666666666667</v>
      </c>
      <c r="AD186" s="39">
        <f t="shared" si="306"/>
        <v>0</v>
      </c>
      <c r="AE186" s="138">
        <f t="shared" si="307"/>
        <v>5.5617283950617287</v>
      </c>
      <c r="AF186" s="40">
        <f t="shared" si="308"/>
        <v>5</v>
      </c>
      <c r="AG186" s="73" t="str">
        <f t="shared" si="309"/>
        <v>Rattrapage</v>
      </c>
      <c r="AH186" s="52">
        <f>SaisieNote!AG135</f>
        <v>8</v>
      </c>
      <c r="AI186" s="263">
        <f t="shared" si="310"/>
        <v>0</v>
      </c>
      <c r="AJ186" s="52">
        <f>SaisieNote!AJ135</f>
        <v>4</v>
      </c>
      <c r="AK186" s="263">
        <f t="shared" si="311"/>
        <v>0</v>
      </c>
      <c r="AL186" s="52">
        <f>SaisieNote!AM135</f>
        <v>6.333333333333333</v>
      </c>
      <c r="AM186" s="75">
        <f t="shared" si="312"/>
        <v>0</v>
      </c>
      <c r="AN186" s="38">
        <f t="shared" si="313"/>
        <v>6.1111111111111107</v>
      </c>
      <c r="AO186" s="76">
        <f t="shared" si="314"/>
        <v>0</v>
      </c>
      <c r="AP186" s="167">
        <f>SaisieNote!AO135</f>
        <v>6</v>
      </c>
      <c r="AQ186" s="262">
        <f t="shared" si="315"/>
        <v>0</v>
      </c>
      <c r="AR186" s="167">
        <f>SaisieNote!AQ135</f>
        <v>9.5</v>
      </c>
      <c r="AS186" s="262">
        <f t="shared" si="316"/>
        <v>0</v>
      </c>
      <c r="AT186" s="167">
        <f>SaisieNote!AS135</f>
        <v>5</v>
      </c>
      <c r="AU186" s="75">
        <f t="shared" si="317"/>
        <v>0</v>
      </c>
      <c r="AV186" s="38">
        <f t="shared" si="318"/>
        <v>6.833333333333333</v>
      </c>
      <c r="AW186" s="76">
        <f t="shared" si="319"/>
        <v>0</v>
      </c>
      <c r="AX186" s="61">
        <f>SaisieNote!AU135</f>
        <v>7.5</v>
      </c>
      <c r="AY186" s="75">
        <f t="shared" si="320"/>
        <v>0</v>
      </c>
      <c r="AZ186" s="61">
        <f>SaisieNote!AW135</f>
        <v>4</v>
      </c>
      <c r="BA186" s="75">
        <f t="shared" si="321"/>
        <v>0</v>
      </c>
      <c r="BB186" s="61">
        <f>SaisieNote!AY135</f>
        <v>7.5</v>
      </c>
      <c r="BC186" s="75">
        <f t="shared" si="322"/>
        <v>0</v>
      </c>
      <c r="BD186" s="38">
        <f t="shared" si="323"/>
        <v>6.333333333333333</v>
      </c>
      <c r="BE186" s="76">
        <f t="shared" si="324"/>
        <v>0</v>
      </c>
      <c r="BF186" s="59">
        <f t="shared" si="325"/>
        <v>6.4012345679012341</v>
      </c>
      <c r="BG186" s="55">
        <f t="shared" si="326"/>
        <v>0</v>
      </c>
      <c r="BH186" s="56">
        <f t="shared" si="327"/>
        <v>5.981481481481481</v>
      </c>
      <c r="BI186" s="55">
        <f t="shared" si="328"/>
        <v>5</v>
      </c>
      <c r="BJ186" s="55">
        <f t="shared" si="329"/>
        <v>5</v>
      </c>
      <c r="BK186" s="73" t="str">
        <f t="shared" si="330"/>
        <v>Rattrapage</v>
      </c>
    </row>
    <row r="187" spans="1:63" ht="20.25" customHeight="1">
      <c r="A187" s="250">
        <v>7</v>
      </c>
      <c r="B187" s="234" t="s">
        <v>868</v>
      </c>
      <c r="C187" s="234" t="s">
        <v>869</v>
      </c>
      <c r="D187" s="234" t="s">
        <v>870</v>
      </c>
      <c r="E187" s="234" t="s">
        <v>871</v>
      </c>
      <c r="F187" s="234" t="s">
        <v>872</v>
      </c>
      <c r="G187" s="36">
        <f>SaisieNote!K136</f>
        <v>12.5</v>
      </c>
      <c r="H187" s="37">
        <f t="shared" si="292"/>
        <v>5</v>
      </c>
      <c r="I187" s="36">
        <f>SaisieNote!N136</f>
        <v>4.5</v>
      </c>
      <c r="J187" s="37">
        <f t="shared" si="293"/>
        <v>0</v>
      </c>
      <c r="K187" s="36">
        <f>SaisieNote!Q136</f>
        <v>6.166666666666667</v>
      </c>
      <c r="L187" s="37">
        <f t="shared" si="294"/>
        <v>0</v>
      </c>
      <c r="M187" s="53">
        <f t="shared" si="295"/>
        <v>7.7222222222222223</v>
      </c>
      <c r="N187" s="39">
        <f t="shared" si="296"/>
        <v>5</v>
      </c>
      <c r="O187" s="36">
        <f>SaisieNote!S136</f>
        <v>10.5</v>
      </c>
      <c r="P187" s="37">
        <f t="shared" si="297"/>
        <v>3</v>
      </c>
      <c r="Q187" s="36">
        <f>SaisieNote!U136</f>
        <v>6.5</v>
      </c>
      <c r="R187" s="37">
        <f t="shared" si="298"/>
        <v>0</v>
      </c>
      <c r="S187" s="36">
        <f>SaisieNote!W136</f>
        <v>7</v>
      </c>
      <c r="T187" s="37">
        <f t="shared" si="299"/>
        <v>0</v>
      </c>
      <c r="U187" s="53">
        <f t="shared" si="300"/>
        <v>8</v>
      </c>
      <c r="V187" s="39">
        <f t="shared" si="301"/>
        <v>3</v>
      </c>
      <c r="W187" s="36">
        <f>SaisieNote!Y136</f>
        <v>7.5</v>
      </c>
      <c r="X187" s="37">
        <f t="shared" si="302"/>
        <v>0</v>
      </c>
      <c r="Y187" s="36">
        <f>SaisieNote!AA136</f>
        <v>8</v>
      </c>
      <c r="Z187" s="37">
        <f t="shared" si="303"/>
        <v>0</v>
      </c>
      <c r="AA187" s="36">
        <f>SaisieNote!AC136</f>
        <v>10</v>
      </c>
      <c r="AB187" s="37">
        <f t="shared" si="304"/>
        <v>2</v>
      </c>
      <c r="AC187" s="53">
        <f t="shared" si="305"/>
        <v>8.5</v>
      </c>
      <c r="AD187" s="39">
        <f t="shared" si="306"/>
        <v>2</v>
      </c>
      <c r="AE187" s="138">
        <f t="shared" si="307"/>
        <v>7.9876543209876552</v>
      </c>
      <c r="AF187" s="40">
        <f t="shared" si="308"/>
        <v>10</v>
      </c>
      <c r="AG187" s="73" t="str">
        <f t="shared" si="309"/>
        <v>Rattrapage</v>
      </c>
      <c r="AH187" s="52">
        <f>SaisieNote!AG136</f>
        <v>9.1666666666666661</v>
      </c>
      <c r="AI187" s="263">
        <f t="shared" si="310"/>
        <v>0</v>
      </c>
      <c r="AJ187" s="52">
        <f>SaisieNote!AJ136</f>
        <v>13.833333333333334</v>
      </c>
      <c r="AK187" s="263">
        <f t="shared" si="311"/>
        <v>5</v>
      </c>
      <c r="AL187" s="52">
        <f>SaisieNote!AM136</f>
        <v>10</v>
      </c>
      <c r="AM187" s="75">
        <f t="shared" si="312"/>
        <v>5</v>
      </c>
      <c r="AN187" s="38">
        <f t="shared" si="313"/>
        <v>11</v>
      </c>
      <c r="AO187" s="76">
        <f t="shared" si="314"/>
        <v>15</v>
      </c>
      <c r="AP187" s="167">
        <f>SaisieNote!AO136</f>
        <v>6</v>
      </c>
      <c r="AQ187" s="262">
        <f t="shared" si="315"/>
        <v>0</v>
      </c>
      <c r="AR187" s="167">
        <f>SaisieNote!AQ136</f>
        <v>10</v>
      </c>
      <c r="AS187" s="262">
        <f t="shared" si="316"/>
        <v>3</v>
      </c>
      <c r="AT187" s="167">
        <f>SaisieNote!AS136</f>
        <v>8.5</v>
      </c>
      <c r="AU187" s="75">
        <f t="shared" si="317"/>
        <v>0</v>
      </c>
      <c r="AV187" s="38">
        <f t="shared" si="318"/>
        <v>8.1666666666666661</v>
      </c>
      <c r="AW187" s="76">
        <f t="shared" si="319"/>
        <v>3</v>
      </c>
      <c r="AX187" s="61">
        <f>SaisieNote!AU136</f>
        <v>12</v>
      </c>
      <c r="AY187" s="75">
        <f t="shared" si="320"/>
        <v>2</v>
      </c>
      <c r="AZ187" s="61">
        <f>SaisieNote!AW136</f>
        <v>7.5</v>
      </c>
      <c r="BA187" s="75">
        <f t="shared" si="321"/>
        <v>0</v>
      </c>
      <c r="BB187" s="61">
        <f>SaisieNote!AY136</f>
        <v>11</v>
      </c>
      <c r="BC187" s="75">
        <f t="shared" si="322"/>
        <v>2</v>
      </c>
      <c r="BD187" s="38">
        <f t="shared" si="323"/>
        <v>10.166666666666666</v>
      </c>
      <c r="BE187" s="76">
        <f t="shared" si="324"/>
        <v>6</v>
      </c>
      <c r="BF187" s="59">
        <f t="shared" si="325"/>
        <v>9.8703703703703702</v>
      </c>
      <c r="BG187" s="55">
        <f t="shared" si="326"/>
        <v>24</v>
      </c>
      <c r="BH187" s="56">
        <f t="shared" si="327"/>
        <v>8.9290123456790127</v>
      </c>
      <c r="BI187" s="55">
        <f t="shared" si="328"/>
        <v>34</v>
      </c>
      <c r="BJ187" s="55">
        <f t="shared" si="329"/>
        <v>34</v>
      </c>
      <c r="BK187" s="73" t="str">
        <f t="shared" si="330"/>
        <v>Rattrapage</v>
      </c>
    </row>
    <row r="188" spans="1:63" ht="20.25" customHeight="1">
      <c r="A188" s="250">
        <v>8</v>
      </c>
      <c r="B188" s="234" t="s">
        <v>388</v>
      </c>
      <c r="C188" s="234" t="s">
        <v>389</v>
      </c>
      <c r="D188" s="234" t="s">
        <v>240</v>
      </c>
      <c r="E188" s="234" t="s">
        <v>305</v>
      </c>
      <c r="F188" s="234" t="s">
        <v>561</v>
      </c>
      <c r="G188" s="36">
        <f>SaisieNote!K137</f>
        <v>13.166666666666666</v>
      </c>
      <c r="H188" s="37">
        <f t="shared" si="292"/>
        <v>5</v>
      </c>
      <c r="I188" s="36">
        <f>SaisieNote!N137</f>
        <v>12.666666666666666</v>
      </c>
      <c r="J188" s="37">
        <f t="shared" si="293"/>
        <v>5</v>
      </c>
      <c r="K188" s="36">
        <f>SaisieNote!Q137</f>
        <v>4.5</v>
      </c>
      <c r="L188" s="37">
        <f t="shared" si="294"/>
        <v>0</v>
      </c>
      <c r="M188" s="53">
        <f t="shared" si="295"/>
        <v>10.111111111111111</v>
      </c>
      <c r="N188" s="39">
        <f t="shared" si="296"/>
        <v>15</v>
      </c>
      <c r="O188" s="36">
        <f>SaisieNote!S137</f>
        <v>6</v>
      </c>
      <c r="P188" s="37">
        <f t="shared" si="297"/>
        <v>0</v>
      </c>
      <c r="Q188" s="36">
        <f>SaisieNote!U137</f>
        <v>10</v>
      </c>
      <c r="R188" s="37">
        <f t="shared" si="298"/>
        <v>3</v>
      </c>
      <c r="S188" s="36">
        <f>SaisieNote!W137</f>
        <v>8.5</v>
      </c>
      <c r="T188" s="37">
        <f t="shared" si="299"/>
        <v>0</v>
      </c>
      <c r="U188" s="53">
        <f t="shared" si="300"/>
        <v>8.1666666666666661</v>
      </c>
      <c r="V188" s="39">
        <f t="shared" si="301"/>
        <v>3</v>
      </c>
      <c r="W188" s="36">
        <f>SaisieNote!Y137</f>
        <v>10</v>
      </c>
      <c r="X188" s="37">
        <f t="shared" si="302"/>
        <v>2</v>
      </c>
      <c r="Y188" s="36">
        <f>SaisieNote!AA137</f>
        <v>10</v>
      </c>
      <c r="Z188" s="37">
        <f t="shared" si="303"/>
        <v>2</v>
      </c>
      <c r="AA188" s="36">
        <f>SaisieNote!AC137</f>
        <v>10.5</v>
      </c>
      <c r="AB188" s="37">
        <f t="shared" si="304"/>
        <v>2</v>
      </c>
      <c r="AC188" s="53">
        <f t="shared" si="305"/>
        <v>10.166666666666666</v>
      </c>
      <c r="AD188" s="39">
        <f t="shared" si="306"/>
        <v>6</v>
      </c>
      <c r="AE188" s="138">
        <f t="shared" si="307"/>
        <v>9.4753086419753085</v>
      </c>
      <c r="AF188" s="40">
        <f t="shared" si="308"/>
        <v>24</v>
      </c>
      <c r="AG188" s="73" t="str">
        <f t="shared" si="309"/>
        <v>Rattrapage</v>
      </c>
      <c r="AH188" s="52">
        <f>SaisieNote!AG137</f>
        <v>10</v>
      </c>
      <c r="AI188" s="263">
        <f t="shared" si="310"/>
        <v>5</v>
      </c>
      <c r="AJ188" s="52">
        <f>SaisieNote!AJ137</f>
        <v>7.166666666666667</v>
      </c>
      <c r="AK188" s="263">
        <f t="shared" si="311"/>
        <v>0</v>
      </c>
      <c r="AL188" s="52">
        <f>SaisieNote!AM137</f>
        <v>14</v>
      </c>
      <c r="AM188" s="75">
        <f t="shared" si="312"/>
        <v>5</v>
      </c>
      <c r="AN188" s="38">
        <f t="shared" si="313"/>
        <v>10.388888888888889</v>
      </c>
      <c r="AO188" s="76">
        <f t="shared" si="314"/>
        <v>15</v>
      </c>
      <c r="AP188" s="167">
        <f>SaisieNote!AO137</f>
        <v>6</v>
      </c>
      <c r="AQ188" s="262">
        <f t="shared" si="315"/>
        <v>0</v>
      </c>
      <c r="AR188" s="167">
        <f>SaisieNote!AQ137</f>
        <v>8.5</v>
      </c>
      <c r="AS188" s="262">
        <f t="shared" si="316"/>
        <v>0</v>
      </c>
      <c r="AT188" s="167">
        <f>SaisieNote!AS137</f>
        <v>11.5</v>
      </c>
      <c r="AU188" s="75">
        <f t="shared" si="317"/>
        <v>3</v>
      </c>
      <c r="AV188" s="38">
        <f t="shared" si="318"/>
        <v>8.6666666666666661</v>
      </c>
      <c r="AW188" s="76">
        <f t="shared" si="319"/>
        <v>3</v>
      </c>
      <c r="AX188" s="61">
        <f>SaisieNote!AU137</f>
        <v>10.5</v>
      </c>
      <c r="AY188" s="75">
        <f t="shared" si="320"/>
        <v>2</v>
      </c>
      <c r="AZ188" s="61">
        <f>SaisieNote!AW137</f>
        <v>7.5</v>
      </c>
      <c r="BA188" s="75">
        <f t="shared" si="321"/>
        <v>0</v>
      </c>
      <c r="BB188" s="61">
        <f>SaisieNote!AY137</f>
        <v>10</v>
      </c>
      <c r="BC188" s="75">
        <f t="shared" si="322"/>
        <v>2</v>
      </c>
      <c r="BD188" s="38">
        <f t="shared" si="323"/>
        <v>9.3333333333333339</v>
      </c>
      <c r="BE188" s="76">
        <f t="shared" si="324"/>
        <v>4</v>
      </c>
      <c r="BF188" s="59">
        <f t="shared" si="325"/>
        <v>9.5802469135802468</v>
      </c>
      <c r="BG188" s="55">
        <f t="shared" si="326"/>
        <v>22</v>
      </c>
      <c r="BH188" s="56">
        <f t="shared" si="327"/>
        <v>9.5277777777777786</v>
      </c>
      <c r="BI188" s="55">
        <f t="shared" si="328"/>
        <v>46</v>
      </c>
      <c r="BJ188" s="55">
        <f t="shared" si="329"/>
        <v>46</v>
      </c>
      <c r="BK188" s="73" t="str">
        <f t="shared" si="330"/>
        <v>Rattrapage</v>
      </c>
    </row>
    <row r="189" spans="1:63" ht="20.25" customHeight="1">
      <c r="A189" s="250">
        <v>9</v>
      </c>
      <c r="B189" s="234" t="s">
        <v>391</v>
      </c>
      <c r="C189" s="234" t="s">
        <v>390</v>
      </c>
      <c r="D189" s="234" t="s">
        <v>393</v>
      </c>
      <c r="E189" s="234" t="s">
        <v>392</v>
      </c>
      <c r="F189" s="234" t="s">
        <v>32</v>
      </c>
      <c r="G189" s="36">
        <f>SaisieNote!K138</f>
        <v>10.83</v>
      </c>
      <c r="H189" s="37">
        <f t="shared" si="292"/>
        <v>5</v>
      </c>
      <c r="I189" s="36">
        <f>SaisieNote!N138</f>
        <v>9.33</v>
      </c>
      <c r="J189" s="37">
        <f t="shared" si="293"/>
        <v>0</v>
      </c>
      <c r="K189" s="36">
        <f>SaisieNote!Q138</f>
        <v>10</v>
      </c>
      <c r="L189" s="37">
        <f t="shared" si="294"/>
        <v>5</v>
      </c>
      <c r="M189" s="53">
        <f t="shared" si="295"/>
        <v>10.053333333333333</v>
      </c>
      <c r="N189" s="39">
        <f t="shared" si="296"/>
        <v>15</v>
      </c>
      <c r="O189" s="36">
        <f>SaisieNote!S138</f>
        <v>10</v>
      </c>
      <c r="P189" s="37">
        <f t="shared" si="297"/>
        <v>3</v>
      </c>
      <c r="Q189" s="36">
        <f>SaisieNote!U138</f>
        <v>11</v>
      </c>
      <c r="R189" s="37">
        <f t="shared" si="298"/>
        <v>3</v>
      </c>
      <c r="S189" s="36">
        <f>SaisieNote!W138</f>
        <v>7.5</v>
      </c>
      <c r="T189" s="37">
        <f t="shared" si="299"/>
        <v>0</v>
      </c>
      <c r="U189" s="53">
        <f t="shared" si="300"/>
        <v>9.5</v>
      </c>
      <c r="V189" s="39">
        <f t="shared" si="301"/>
        <v>6</v>
      </c>
      <c r="W189" s="36">
        <f>SaisieNote!Y138</f>
        <v>3</v>
      </c>
      <c r="X189" s="37">
        <f t="shared" si="302"/>
        <v>0</v>
      </c>
      <c r="Y189" s="36">
        <f>SaisieNote!AA138</f>
        <v>9</v>
      </c>
      <c r="Z189" s="37">
        <f t="shared" si="303"/>
        <v>0</v>
      </c>
      <c r="AA189" s="36">
        <f>SaisieNote!AC138</f>
        <v>6.5</v>
      </c>
      <c r="AB189" s="37">
        <f t="shared" si="304"/>
        <v>0</v>
      </c>
      <c r="AC189" s="53">
        <f t="shared" si="305"/>
        <v>6.166666666666667</v>
      </c>
      <c r="AD189" s="39">
        <f t="shared" si="306"/>
        <v>0</v>
      </c>
      <c r="AE189" s="138">
        <f t="shared" si="307"/>
        <v>9.0051851851851854</v>
      </c>
      <c r="AF189" s="40">
        <f t="shared" si="308"/>
        <v>21</v>
      </c>
      <c r="AG189" s="73" t="str">
        <f t="shared" si="309"/>
        <v>Rattrapage</v>
      </c>
      <c r="AH189" s="52">
        <f>SaisieNote!AG138</f>
        <v>10.17</v>
      </c>
      <c r="AI189" s="263">
        <f t="shared" si="310"/>
        <v>5</v>
      </c>
      <c r="AJ189" s="52">
        <f>SaisieNote!AJ138</f>
        <v>13.33</v>
      </c>
      <c r="AK189" s="263">
        <f t="shared" si="311"/>
        <v>5</v>
      </c>
      <c r="AL189" s="52">
        <f>SaisieNote!AM138</f>
        <v>11.67</v>
      </c>
      <c r="AM189" s="75">
        <f t="shared" si="312"/>
        <v>5</v>
      </c>
      <c r="AN189" s="38">
        <f t="shared" si="313"/>
        <v>11.723333333333334</v>
      </c>
      <c r="AO189" s="76">
        <f t="shared" si="314"/>
        <v>15</v>
      </c>
      <c r="AP189" s="167">
        <f>SaisieNote!AO138</f>
        <v>10</v>
      </c>
      <c r="AQ189" s="262">
        <f t="shared" si="315"/>
        <v>3</v>
      </c>
      <c r="AR189" s="167">
        <f>SaisieNote!AQ138</f>
        <v>5.5</v>
      </c>
      <c r="AS189" s="262">
        <f t="shared" si="316"/>
        <v>0</v>
      </c>
      <c r="AT189" s="167">
        <f>SaisieNote!AS138</f>
        <v>11.5</v>
      </c>
      <c r="AU189" s="75">
        <f t="shared" si="317"/>
        <v>3</v>
      </c>
      <c r="AV189" s="38">
        <f t="shared" si="318"/>
        <v>9</v>
      </c>
      <c r="AW189" s="76">
        <f t="shared" si="319"/>
        <v>6</v>
      </c>
      <c r="AX189" s="61">
        <f>SaisieNote!AU138</f>
        <v>8.5</v>
      </c>
      <c r="AY189" s="75">
        <f t="shared" si="320"/>
        <v>0</v>
      </c>
      <c r="AZ189" s="61">
        <f>SaisieNote!AW138</f>
        <v>12</v>
      </c>
      <c r="BA189" s="75">
        <f t="shared" si="321"/>
        <v>2</v>
      </c>
      <c r="BB189" s="61">
        <f>SaisieNote!AY138</f>
        <v>7.5</v>
      </c>
      <c r="BC189" s="75">
        <f t="shared" si="322"/>
        <v>0</v>
      </c>
      <c r="BD189" s="38">
        <f t="shared" si="323"/>
        <v>9.3333333333333339</v>
      </c>
      <c r="BE189" s="76">
        <f t="shared" si="324"/>
        <v>2</v>
      </c>
      <c r="BF189" s="59">
        <f t="shared" si="325"/>
        <v>10.284444444444444</v>
      </c>
      <c r="BG189" s="55">
        <f t="shared" si="326"/>
        <v>30</v>
      </c>
      <c r="BH189" s="56">
        <f t="shared" si="327"/>
        <v>9.644814814814815</v>
      </c>
      <c r="BI189" s="55">
        <f t="shared" si="328"/>
        <v>51</v>
      </c>
      <c r="BJ189" s="55">
        <f t="shared" si="329"/>
        <v>51</v>
      </c>
      <c r="BK189" s="73" t="str">
        <f t="shared" si="330"/>
        <v>Rattrapage</v>
      </c>
    </row>
    <row r="190" spans="1:63" ht="20.25" customHeight="1">
      <c r="A190" s="250">
        <v>10</v>
      </c>
      <c r="B190" s="234" t="s">
        <v>873</v>
      </c>
      <c r="C190" s="234" t="s">
        <v>874</v>
      </c>
      <c r="D190" s="234" t="s">
        <v>875</v>
      </c>
      <c r="E190" s="234" t="s">
        <v>876</v>
      </c>
      <c r="F190" s="234" t="s">
        <v>23</v>
      </c>
      <c r="G190" s="36">
        <f>SaisieNote!K139</f>
        <v>9</v>
      </c>
      <c r="H190" s="37">
        <f t="shared" si="292"/>
        <v>0</v>
      </c>
      <c r="I190" s="36">
        <f>SaisieNote!N139</f>
        <v>14.666666666666666</v>
      </c>
      <c r="J190" s="37">
        <f t="shared" si="293"/>
        <v>5</v>
      </c>
      <c r="K190" s="36">
        <f>SaisieNote!Q139</f>
        <v>9.6666666666666661</v>
      </c>
      <c r="L190" s="37">
        <f t="shared" si="294"/>
        <v>0</v>
      </c>
      <c r="M190" s="53">
        <f t="shared" si="295"/>
        <v>11.111111111111109</v>
      </c>
      <c r="N190" s="39">
        <f t="shared" si="296"/>
        <v>15</v>
      </c>
      <c r="O190" s="36">
        <f>SaisieNote!S139</f>
        <v>14.5</v>
      </c>
      <c r="P190" s="37">
        <f t="shared" si="297"/>
        <v>3</v>
      </c>
      <c r="Q190" s="36">
        <f>SaisieNote!U139</f>
        <v>12.5</v>
      </c>
      <c r="R190" s="37">
        <f t="shared" si="298"/>
        <v>3</v>
      </c>
      <c r="S190" s="36">
        <f>SaisieNote!W139</f>
        <v>14.5</v>
      </c>
      <c r="T190" s="37">
        <f t="shared" si="299"/>
        <v>3</v>
      </c>
      <c r="U190" s="53">
        <f t="shared" si="300"/>
        <v>13.833333333333334</v>
      </c>
      <c r="V190" s="39">
        <f t="shared" si="301"/>
        <v>9</v>
      </c>
      <c r="W190" s="36">
        <f>SaisieNote!Y139</f>
        <v>10</v>
      </c>
      <c r="X190" s="37">
        <f t="shared" si="302"/>
        <v>2</v>
      </c>
      <c r="Y190" s="36">
        <f>SaisieNote!AA139</f>
        <v>8.5</v>
      </c>
      <c r="Z190" s="37">
        <f t="shared" si="303"/>
        <v>0</v>
      </c>
      <c r="AA190" s="36">
        <f>SaisieNote!AC139</f>
        <v>12</v>
      </c>
      <c r="AB190" s="37">
        <f t="shared" si="304"/>
        <v>2</v>
      </c>
      <c r="AC190" s="53">
        <f t="shared" si="305"/>
        <v>10.166666666666666</v>
      </c>
      <c r="AD190" s="39">
        <f t="shared" si="306"/>
        <v>6</v>
      </c>
      <c r="AE190" s="138">
        <f t="shared" si="307"/>
        <v>11.808641975308641</v>
      </c>
      <c r="AF190" s="40">
        <f t="shared" si="308"/>
        <v>30</v>
      </c>
      <c r="AG190" s="73" t="str">
        <f t="shared" si="309"/>
        <v>Admis(e)</v>
      </c>
      <c r="AH190" s="52">
        <f>SaisieNote!AG139</f>
        <v>11</v>
      </c>
      <c r="AI190" s="263">
        <f t="shared" si="310"/>
        <v>5</v>
      </c>
      <c r="AJ190" s="52">
        <f>SaisieNote!AJ139</f>
        <v>13.333333333333334</v>
      </c>
      <c r="AK190" s="263">
        <f t="shared" si="311"/>
        <v>5</v>
      </c>
      <c r="AL190" s="52">
        <f>SaisieNote!AM139</f>
        <v>11.5</v>
      </c>
      <c r="AM190" s="75">
        <f t="shared" si="312"/>
        <v>5</v>
      </c>
      <c r="AN190" s="38">
        <f t="shared" si="313"/>
        <v>11.944444444444445</v>
      </c>
      <c r="AO190" s="76">
        <f t="shared" si="314"/>
        <v>15</v>
      </c>
      <c r="AP190" s="167">
        <f>SaisieNote!AO139</f>
        <v>10</v>
      </c>
      <c r="AQ190" s="262">
        <f t="shared" si="315"/>
        <v>3</v>
      </c>
      <c r="AR190" s="167">
        <f>SaisieNote!AQ139</f>
        <v>12</v>
      </c>
      <c r="AS190" s="262">
        <f t="shared" si="316"/>
        <v>3</v>
      </c>
      <c r="AT190" s="167">
        <f>SaisieNote!AS139</f>
        <v>8.5</v>
      </c>
      <c r="AU190" s="75">
        <f t="shared" si="317"/>
        <v>0</v>
      </c>
      <c r="AV190" s="38">
        <f t="shared" si="318"/>
        <v>10.166666666666666</v>
      </c>
      <c r="AW190" s="76">
        <f t="shared" si="319"/>
        <v>9</v>
      </c>
      <c r="AX190" s="61">
        <f>SaisieNote!AU139</f>
        <v>13.5</v>
      </c>
      <c r="AY190" s="75">
        <f t="shared" si="320"/>
        <v>2</v>
      </c>
      <c r="AZ190" s="61">
        <f>SaisieNote!AW139</f>
        <v>10</v>
      </c>
      <c r="BA190" s="75">
        <f t="shared" si="321"/>
        <v>2</v>
      </c>
      <c r="BB190" s="61">
        <f>SaisieNote!AY139</f>
        <v>9.5</v>
      </c>
      <c r="BC190" s="75">
        <f t="shared" si="322"/>
        <v>0</v>
      </c>
      <c r="BD190" s="38">
        <f t="shared" si="323"/>
        <v>11</v>
      </c>
      <c r="BE190" s="76">
        <f t="shared" si="324"/>
        <v>6</v>
      </c>
      <c r="BF190" s="59">
        <f t="shared" si="325"/>
        <v>11.141975308641976</v>
      </c>
      <c r="BG190" s="55">
        <f t="shared" si="326"/>
        <v>30</v>
      </c>
      <c r="BH190" s="56">
        <f t="shared" si="327"/>
        <v>11.475308641975309</v>
      </c>
      <c r="BI190" s="55">
        <f t="shared" si="328"/>
        <v>60</v>
      </c>
      <c r="BJ190" s="55">
        <f t="shared" si="329"/>
        <v>180</v>
      </c>
      <c r="BK190" s="73" t="str">
        <f t="shared" si="330"/>
        <v>Admis(e)</v>
      </c>
    </row>
    <row r="191" spans="1:63" ht="20.25" customHeight="1">
      <c r="A191" s="250">
        <v>11</v>
      </c>
      <c r="B191" s="234" t="s">
        <v>877</v>
      </c>
      <c r="C191" s="234" t="s">
        <v>878</v>
      </c>
      <c r="D191" s="234" t="s">
        <v>614</v>
      </c>
      <c r="E191" s="234" t="s">
        <v>879</v>
      </c>
      <c r="F191" s="234" t="s">
        <v>5</v>
      </c>
      <c r="G191" s="36">
        <f>SaisieNote!K140</f>
        <v>10.666666666666666</v>
      </c>
      <c r="H191" s="37">
        <f t="shared" si="292"/>
        <v>5</v>
      </c>
      <c r="I191" s="36">
        <f>SaisieNote!N140</f>
        <v>12</v>
      </c>
      <c r="J191" s="37">
        <f t="shared" si="293"/>
        <v>5</v>
      </c>
      <c r="K191" s="36">
        <f>SaisieNote!Q140</f>
        <v>10.166666666666666</v>
      </c>
      <c r="L191" s="37">
        <f t="shared" si="294"/>
        <v>5</v>
      </c>
      <c r="M191" s="53">
        <f t="shared" si="295"/>
        <v>10.944444444444443</v>
      </c>
      <c r="N191" s="39">
        <f t="shared" si="296"/>
        <v>15</v>
      </c>
      <c r="O191" s="36">
        <f>SaisieNote!S140</f>
        <v>11</v>
      </c>
      <c r="P191" s="37">
        <f t="shared" si="297"/>
        <v>3</v>
      </c>
      <c r="Q191" s="36">
        <f>SaisieNote!U140</f>
        <v>12</v>
      </c>
      <c r="R191" s="37">
        <f t="shared" si="298"/>
        <v>3</v>
      </c>
      <c r="S191" s="36">
        <f>SaisieNote!W140</f>
        <v>7</v>
      </c>
      <c r="T191" s="37">
        <f t="shared" si="299"/>
        <v>0</v>
      </c>
      <c r="U191" s="53">
        <f t="shared" si="300"/>
        <v>10</v>
      </c>
      <c r="V191" s="39">
        <f t="shared" si="301"/>
        <v>9</v>
      </c>
      <c r="W191" s="36">
        <f>SaisieNote!Y140</f>
        <v>3.5</v>
      </c>
      <c r="X191" s="37">
        <f t="shared" si="302"/>
        <v>0</v>
      </c>
      <c r="Y191" s="36">
        <f>SaisieNote!AA140</f>
        <v>15.5</v>
      </c>
      <c r="Z191" s="37">
        <f t="shared" si="303"/>
        <v>2</v>
      </c>
      <c r="AA191" s="36">
        <f>SaisieNote!AC140</f>
        <v>7</v>
      </c>
      <c r="AB191" s="37">
        <f t="shared" si="304"/>
        <v>0</v>
      </c>
      <c r="AC191" s="53">
        <f t="shared" si="305"/>
        <v>8.6666666666666661</v>
      </c>
      <c r="AD191" s="39">
        <f t="shared" si="306"/>
        <v>2</v>
      </c>
      <c r="AE191" s="138">
        <f t="shared" si="307"/>
        <v>10.123456790123456</v>
      </c>
      <c r="AF191" s="40">
        <f t="shared" si="308"/>
        <v>30</v>
      </c>
      <c r="AG191" s="73" t="str">
        <f t="shared" si="309"/>
        <v>Admis(e)</v>
      </c>
      <c r="AH191" s="52">
        <f>SaisieNote!AG140</f>
        <v>10.166666666666666</v>
      </c>
      <c r="AI191" s="263">
        <f t="shared" si="310"/>
        <v>5</v>
      </c>
      <c r="AJ191" s="52">
        <f>SaisieNote!AJ140</f>
        <v>13.666666666666666</v>
      </c>
      <c r="AK191" s="263">
        <f t="shared" si="311"/>
        <v>5</v>
      </c>
      <c r="AL191" s="52">
        <f>SaisieNote!AM140</f>
        <v>13.666666666666666</v>
      </c>
      <c r="AM191" s="75">
        <f t="shared" si="312"/>
        <v>5</v>
      </c>
      <c r="AN191" s="38">
        <f t="shared" si="313"/>
        <v>12.5</v>
      </c>
      <c r="AO191" s="76">
        <f t="shared" si="314"/>
        <v>15</v>
      </c>
      <c r="AP191" s="167">
        <f>SaisieNote!AO140</f>
        <v>7.5</v>
      </c>
      <c r="AQ191" s="262">
        <f t="shared" si="315"/>
        <v>0</v>
      </c>
      <c r="AR191" s="167">
        <f>SaisieNote!AQ140</f>
        <v>8</v>
      </c>
      <c r="AS191" s="262">
        <f t="shared" si="316"/>
        <v>0</v>
      </c>
      <c r="AT191" s="167">
        <f>SaisieNote!AS140</f>
        <v>8</v>
      </c>
      <c r="AU191" s="75">
        <f t="shared" si="317"/>
        <v>0</v>
      </c>
      <c r="AV191" s="38">
        <f t="shared" si="318"/>
        <v>7.833333333333333</v>
      </c>
      <c r="AW191" s="76">
        <f t="shared" si="319"/>
        <v>0</v>
      </c>
      <c r="AX191" s="61">
        <f>SaisieNote!AU140</f>
        <v>13</v>
      </c>
      <c r="AY191" s="75">
        <f t="shared" si="320"/>
        <v>2</v>
      </c>
      <c r="AZ191" s="61">
        <f>SaisieNote!AW140</f>
        <v>10.5</v>
      </c>
      <c r="BA191" s="75">
        <f t="shared" si="321"/>
        <v>2</v>
      </c>
      <c r="BB191" s="61">
        <f>SaisieNote!AY140</f>
        <v>10</v>
      </c>
      <c r="BC191" s="75">
        <f t="shared" si="322"/>
        <v>2</v>
      </c>
      <c r="BD191" s="38">
        <f t="shared" si="323"/>
        <v>11.166666666666666</v>
      </c>
      <c r="BE191" s="76">
        <f t="shared" si="324"/>
        <v>6</v>
      </c>
      <c r="BF191" s="59">
        <f t="shared" si="325"/>
        <v>10.648148148148149</v>
      </c>
      <c r="BG191" s="55">
        <f t="shared" si="326"/>
        <v>30</v>
      </c>
      <c r="BH191" s="56">
        <f t="shared" si="327"/>
        <v>10.385802469135802</v>
      </c>
      <c r="BI191" s="55">
        <f t="shared" si="328"/>
        <v>60</v>
      </c>
      <c r="BJ191" s="55">
        <f t="shared" si="329"/>
        <v>180</v>
      </c>
      <c r="BK191" s="73" t="str">
        <f t="shared" si="330"/>
        <v>Admis(e)</v>
      </c>
    </row>
    <row r="192" spans="1:63" s="210" customFormat="1" ht="20.25" customHeight="1">
      <c r="A192" s="250">
        <v>12</v>
      </c>
      <c r="B192" s="234" t="s">
        <v>394</v>
      </c>
      <c r="C192" s="234" t="s">
        <v>396</v>
      </c>
      <c r="D192" s="234" t="s">
        <v>57</v>
      </c>
      <c r="E192" s="234" t="s">
        <v>395</v>
      </c>
      <c r="F192" s="234" t="s">
        <v>5</v>
      </c>
      <c r="G192" s="36">
        <f>SaisieNote!K141</f>
        <v>10.666666666666666</v>
      </c>
      <c r="H192" s="37">
        <f t="shared" si="292"/>
        <v>5</v>
      </c>
      <c r="I192" s="36">
        <f>SaisieNote!N141</f>
        <v>9.3333333333333339</v>
      </c>
      <c r="J192" s="37">
        <f t="shared" si="293"/>
        <v>0</v>
      </c>
      <c r="K192" s="36">
        <f>SaisieNote!Q141</f>
        <v>10.83</v>
      </c>
      <c r="L192" s="37">
        <f t="shared" si="294"/>
        <v>5</v>
      </c>
      <c r="M192" s="53">
        <f t="shared" si="295"/>
        <v>10.276666666666666</v>
      </c>
      <c r="N192" s="39">
        <f t="shared" si="296"/>
        <v>15</v>
      </c>
      <c r="O192" s="36">
        <f>SaisieNote!S141</f>
        <v>13</v>
      </c>
      <c r="P192" s="37">
        <f t="shared" si="297"/>
        <v>3</v>
      </c>
      <c r="Q192" s="36">
        <f>SaisieNote!U141</f>
        <v>8</v>
      </c>
      <c r="R192" s="37">
        <f t="shared" si="298"/>
        <v>0</v>
      </c>
      <c r="S192" s="36">
        <f>SaisieNote!W141</f>
        <v>11</v>
      </c>
      <c r="T192" s="37">
        <f t="shared" si="299"/>
        <v>3</v>
      </c>
      <c r="U192" s="53">
        <f t="shared" si="300"/>
        <v>10.666666666666666</v>
      </c>
      <c r="V192" s="39">
        <f t="shared" si="301"/>
        <v>9</v>
      </c>
      <c r="W192" s="36">
        <f>SaisieNote!Y141</f>
        <v>7</v>
      </c>
      <c r="X192" s="37">
        <f t="shared" si="302"/>
        <v>0</v>
      </c>
      <c r="Y192" s="36">
        <f>SaisieNote!AA141</f>
        <v>9</v>
      </c>
      <c r="Z192" s="37">
        <f t="shared" si="303"/>
        <v>0</v>
      </c>
      <c r="AA192" s="36">
        <f>SaisieNote!AC141</f>
        <v>10</v>
      </c>
      <c r="AB192" s="37">
        <f t="shared" si="304"/>
        <v>2</v>
      </c>
      <c r="AC192" s="53">
        <f t="shared" si="305"/>
        <v>8.6666666666666661</v>
      </c>
      <c r="AD192" s="39">
        <f t="shared" si="306"/>
        <v>2</v>
      </c>
      <c r="AE192" s="138">
        <f t="shared" si="307"/>
        <v>10.048888888888889</v>
      </c>
      <c r="AF192" s="40">
        <f t="shared" si="308"/>
        <v>30</v>
      </c>
      <c r="AG192" s="73" t="str">
        <f t="shared" si="309"/>
        <v>Admis(e)</v>
      </c>
      <c r="AH192" s="52">
        <f>SaisieNote!AG141</f>
        <v>11.5</v>
      </c>
      <c r="AI192" s="263">
        <f t="shared" si="310"/>
        <v>5</v>
      </c>
      <c r="AJ192" s="52">
        <f>SaisieNote!AJ141</f>
        <v>6</v>
      </c>
      <c r="AK192" s="263">
        <f t="shared" si="311"/>
        <v>0</v>
      </c>
      <c r="AL192" s="52">
        <f>SaisieNote!AM141</f>
        <v>13.33</v>
      </c>
      <c r="AM192" s="75">
        <f t="shared" si="312"/>
        <v>5</v>
      </c>
      <c r="AN192" s="38">
        <f t="shared" si="313"/>
        <v>10.276666666666666</v>
      </c>
      <c r="AO192" s="76">
        <f t="shared" si="314"/>
        <v>15</v>
      </c>
      <c r="AP192" s="167">
        <f>SaisieNote!AO141</f>
        <v>10</v>
      </c>
      <c r="AQ192" s="262">
        <f t="shared" si="315"/>
        <v>3</v>
      </c>
      <c r="AR192" s="167">
        <f>SaisieNote!AQ141</f>
        <v>13</v>
      </c>
      <c r="AS192" s="262">
        <f t="shared" si="316"/>
        <v>3</v>
      </c>
      <c r="AT192" s="167">
        <f>SaisieNote!AS141</f>
        <v>11.5</v>
      </c>
      <c r="AU192" s="75">
        <f t="shared" si="317"/>
        <v>3</v>
      </c>
      <c r="AV192" s="38">
        <f t="shared" si="318"/>
        <v>11.5</v>
      </c>
      <c r="AW192" s="76">
        <f t="shared" si="319"/>
        <v>9</v>
      </c>
      <c r="AX192" s="61">
        <f>SaisieNote!AU141</f>
        <v>12</v>
      </c>
      <c r="AY192" s="75">
        <f t="shared" si="320"/>
        <v>2</v>
      </c>
      <c r="AZ192" s="61">
        <f>SaisieNote!AW141</f>
        <v>8.5</v>
      </c>
      <c r="BA192" s="75">
        <f t="shared" si="321"/>
        <v>0</v>
      </c>
      <c r="BB192" s="61">
        <f>SaisieNote!AY141</f>
        <v>10</v>
      </c>
      <c r="BC192" s="75">
        <f t="shared" si="322"/>
        <v>2</v>
      </c>
      <c r="BD192" s="38">
        <f t="shared" si="323"/>
        <v>10.166666666666666</v>
      </c>
      <c r="BE192" s="76">
        <f t="shared" si="324"/>
        <v>6</v>
      </c>
      <c r="BF192" s="59">
        <f t="shared" si="325"/>
        <v>10.66</v>
      </c>
      <c r="BG192" s="55">
        <f t="shared" si="326"/>
        <v>30</v>
      </c>
      <c r="BH192" s="56">
        <f t="shared" si="327"/>
        <v>10.354444444444445</v>
      </c>
      <c r="BI192" s="55">
        <f t="shared" si="328"/>
        <v>60</v>
      </c>
      <c r="BJ192" s="55">
        <f t="shared" si="329"/>
        <v>180</v>
      </c>
      <c r="BK192" s="73" t="str">
        <f t="shared" si="330"/>
        <v>Admis(e)</v>
      </c>
    </row>
    <row r="193" spans="1:63" ht="20.25" customHeight="1">
      <c r="A193" s="265">
        <v>13</v>
      </c>
      <c r="B193" s="266" t="s">
        <v>880</v>
      </c>
      <c r="C193" s="266" t="s">
        <v>881</v>
      </c>
      <c r="D193" s="266" t="s">
        <v>882</v>
      </c>
      <c r="E193" s="266" t="s">
        <v>486</v>
      </c>
      <c r="F193" s="266" t="s">
        <v>883</v>
      </c>
      <c r="G193" s="267">
        <f>SaisieNote!K142</f>
        <v>7</v>
      </c>
      <c r="H193" s="268">
        <f t="shared" si="292"/>
        <v>0</v>
      </c>
      <c r="I193" s="267">
        <f>SaisieNote!N142</f>
        <v>4.5</v>
      </c>
      <c r="J193" s="268">
        <f t="shared" si="293"/>
        <v>0</v>
      </c>
      <c r="K193" s="267">
        <f>SaisieNote!Q142</f>
        <v>3.8333333333333335</v>
      </c>
      <c r="L193" s="268">
        <f t="shared" si="294"/>
        <v>0</v>
      </c>
      <c r="M193" s="269">
        <f t="shared" si="295"/>
        <v>5.1111111111111116</v>
      </c>
      <c r="N193" s="268">
        <f t="shared" si="296"/>
        <v>0</v>
      </c>
      <c r="O193" s="267">
        <f>SaisieNote!S142</f>
        <v>6</v>
      </c>
      <c r="P193" s="268">
        <f t="shared" si="297"/>
        <v>0</v>
      </c>
      <c r="Q193" s="267">
        <f>SaisieNote!U142</f>
        <v>10</v>
      </c>
      <c r="R193" s="268">
        <f t="shared" si="298"/>
        <v>3</v>
      </c>
      <c r="S193" s="267">
        <f>SaisieNote!W142</f>
        <v>6.5</v>
      </c>
      <c r="T193" s="268">
        <f t="shared" si="299"/>
        <v>0</v>
      </c>
      <c r="U193" s="269">
        <f t="shared" si="300"/>
        <v>7.5</v>
      </c>
      <c r="V193" s="268">
        <f t="shared" si="301"/>
        <v>3</v>
      </c>
      <c r="W193" s="267">
        <f>SaisieNote!Y142</f>
        <v>0</v>
      </c>
      <c r="X193" s="268">
        <f t="shared" si="302"/>
        <v>0</v>
      </c>
      <c r="Y193" s="267">
        <f>SaisieNote!AA142</f>
        <v>5.5</v>
      </c>
      <c r="Z193" s="268">
        <f t="shared" si="303"/>
        <v>0</v>
      </c>
      <c r="AA193" s="267">
        <f>SaisieNote!AC142</f>
        <v>5.5</v>
      </c>
      <c r="AB193" s="268">
        <f t="shared" si="304"/>
        <v>0</v>
      </c>
      <c r="AC193" s="269">
        <f t="shared" si="305"/>
        <v>3.6666666666666665</v>
      </c>
      <c r="AD193" s="268">
        <f t="shared" si="306"/>
        <v>0</v>
      </c>
      <c r="AE193" s="269">
        <f t="shared" si="307"/>
        <v>5.5864197530864201</v>
      </c>
      <c r="AF193" s="270">
        <f t="shared" si="308"/>
        <v>3</v>
      </c>
      <c r="AG193" s="271" t="str">
        <f t="shared" si="309"/>
        <v>Rattrapage</v>
      </c>
      <c r="AH193" s="269">
        <f>SaisieNote!AG142</f>
        <v>6.666666666666667</v>
      </c>
      <c r="AI193" s="272">
        <f t="shared" si="310"/>
        <v>0</v>
      </c>
      <c r="AJ193" s="269">
        <f>SaisieNote!AJ142</f>
        <v>3.6666666666666665</v>
      </c>
      <c r="AK193" s="272">
        <f t="shared" si="311"/>
        <v>0</v>
      </c>
      <c r="AL193" s="269">
        <f>SaisieNote!AM142</f>
        <v>11.333333333333334</v>
      </c>
      <c r="AM193" s="273">
        <f t="shared" si="312"/>
        <v>5</v>
      </c>
      <c r="AN193" s="267">
        <f t="shared" si="313"/>
        <v>7.2222222222222223</v>
      </c>
      <c r="AO193" s="274">
        <f t="shared" si="314"/>
        <v>5</v>
      </c>
      <c r="AP193" s="269">
        <f>SaisieNote!AO142</f>
        <v>4.5</v>
      </c>
      <c r="AQ193" s="272">
        <f t="shared" si="315"/>
        <v>0</v>
      </c>
      <c r="AR193" s="269">
        <f>SaisieNote!AQ142</f>
        <v>2</v>
      </c>
      <c r="AS193" s="272">
        <f t="shared" si="316"/>
        <v>0</v>
      </c>
      <c r="AT193" s="269">
        <f>SaisieNote!AS142</f>
        <v>6</v>
      </c>
      <c r="AU193" s="273">
        <f t="shared" si="317"/>
        <v>0</v>
      </c>
      <c r="AV193" s="267">
        <f t="shared" si="318"/>
        <v>4.166666666666667</v>
      </c>
      <c r="AW193" s="274">
        <f t="shared" si="319"/>
        <v>0</v>
      </c>
      <c r="AX193" s="275">
        <f>SaisieNote!AU142</f>
        <v>12.5</v>
      </c>
      <c r="AY193" s="273">
        <f t="shared" si="320"/>
        <v>2</v>
      </c>
      <c r="AZ193" s="275">
        <f>SaisieNote!AW142</f>
        <v>1</v>
      </c>
      <c r="BA193" s="273">
        <f t="shared" si="321"/>
        <v>0</v>
      </c>
      <c r="BB193" s="275">
        <f>SaisieNote!AY142</f>
        <v>4</v>
      </c>
      <c r="BC193" s="273">
        <f t="shared" si="322"/>
        <v>0</v>
      </c>
      <c r="BD193" s="267">
        <f t="shared" si="323"/>
        <v>5.833333333333333</v>
      </c>
      <c r="BE193" s="274">
        <f t="shared" si="324"/>
        <v>2</v>
      </c>
      <c r="BF193" s="267">
        <f t="shared" si="325"/>
        <v>5.8950617283950626</v>
      </c>
      <c r="BG193" s="276">
        <f t="shared" si="326"/>
        <v>7</v>
      </c>
      <c r="BH193" s="277">
        <f t="shared" si="327"/>
        <v>5.7407407407407414</v>
      </c>
      <c r="BI193" s="276">
        <f t="shared" si="328"/>
        <v>10</v>
      </c>
      <c r="BJ193" s="276">
        <f t="shared" si="329"/>
        <v>10</v>
      </c>
      <c r="BK193" s="271" t="str">
        <f t="shared" si="330"/>
        <v>Rattrapage</v>
      </c>
    </row>
    <row r="194" spans="1:63" ht="20.25" customHeight="1">
      <c r="A194" s="250">
        <v>14</v>
      </c>
      <c r="B194" s="234" t="s">
        <v>884</v>
      </c>
      <c r="C194" s="234" t="s">
        <v>885</v>
      </c>
      <c r="D194" s="234" t="s">
        <v>354</v>
      </c>
      <c r="E194" s="234" t="s">
        <v>886</v>
      </c>
      <c r="F194" s="234" t="s">
        <v>26</v>
      </c>
      <c r="G194" s="36">
        <f>SaisieNote!K143</f>
        <v>7.833333333333333</v>
      </c>
      <c r="H194" s="37">
        <f t="shared" si="292"/>
        <v>0</v>
      </c>
      <c r="I194" s="36">
        <f>SaisieNote!N143</f>
        <v>4.333333333333333</v>
      </c>
      <c r="J194" s="37">
        <f t="shared" si="293"/>
        <v>0</v>
      </c>
      <c r="K194" s="36">
        <f>SaisieNote!Q143</f>
        <v>4.666666666666667</v>
      </c>
      <c r="L194" s="37">
        <f t="shared" si="294"/>
        <v>0</v>
      </c>
      <c r="M194" s="53">
        <f t="shared" si="295"/>
        <v>5.6111111111111107</v>
      </c>
      <c r="N194" s="39">
        <f t="shared" si="296"/>
        <v>0</v>
      </c>
      <c r="O194" s="36">
        <f>SaisieNote!S143</f>
        <v>7</v>
      </c>
      <c r="P194" s="37">
        <f t="shared" si="297"/>
        <v>0</v>
      </c>
      <c r="Q194" s="36">
        <f>SaisieNote!U143</f>
        <v>7</v>
      </c>
      <c r="R194" s="37">
        <f t="shared" si="298"/>
        <v>0</v>
      </c>
      <c r="S194" s="36">
        <f>SaisieNote!W143</f>
        <v>6.5</v>
      </c>
      <c r="T194" s="37">
        <f t="shared" si="299"/>
        <v>0</v>
      </c>
      <c r="U194" s="53">
        <f t="shared" si="300"/>
        <v>6.833333333333333</v>
      </c>
      <c r="V194" s="39">
        <f t="shared" si="301"/>
        <v>0</v>
      </c>
      <c r="W194" s="36">
        <f>SaisieNote!Y143</f>
        <v>7</v>
      </c>
      <c r="X194" s="37">
        <f t="shared" si="302"/>
        <v>0</v>
      </c>
      <c r="Y194" s="36">
        <f>SaisieNote!AA143</f>
        <v>7</v>
      </c>
      <c r="Z194" s="37">
        <f t="shared" si="303"/>
        <v>0</v>
      </c>
      <c r="AA194" s="36">
        <f>SaisieNote!AC143</f>
        <v>2</v>
      </c>
      <c r="AB194" s="37">
        <f t="shared" si="304"/>
        <v>0</v>
      </c>
      <c r="AC194" s="53">
        <f t="shared" si="305"/>
        <v>5.333333333333333</v>
      </c>
      <c r="AD194" s="39">
        <f t="shared" si="306"/>
        <v>0</v>
      </c>
      <c r="AE194" s="138">
        <f t="shared" si="307"/>
        <v>5.9567901234567895</v>
      </c>
      <c r="AF194" s="40">
        <f t="shared" si="308"/>
        <v>0</v>
      </c>
      <c r="AG194" s="73" t="str">
        <f t="shared" si="309"/>
        <v>Rattrapage</v>
      </c>
      <c r="AH194" s="52">
        <f>SaisieNote!AG143</f>
        <v>7.166666666666667</v>
      </c>
      <c r="AI194" s="263">
        <f t="shared" si="310"/>
        <v>0</v>
      </c>
      <c r="AJ194" s="52">
        <f>SaisieNote!AJ143</f>
        <v>5.5</v>
      </c>
      <c r="AK194" s="263">
        <f t="shared" si="311"/>
        <v>0</v>
      </c>
      <c r="AL194" s="52">
        <f>SaisieNote!AM143</f>
        <v>9.5</v>
      </c>
      <c r="AM194" s="75">
        <f t="shared" si="312"/>
        <v>0</v>
      </c>
      <c r="AN194" s="38">
        <f t="shared" si="313"/>
        <v>7.3888888888888893</v>
      </c>
      <c r="AO194" s="76">
        <f t="shared" si="314"/>
        <v>0</v>
      </c>
      <c r="AP194" s="167">
        <f>SaisieNote!AO143</f>
        <v>5.5</v>
      </c>
      <c r="AQ194" s="262">
        <f t="shared" si="315"/>
        <v>0</v>
      </c>
      <c r="AR194" s="167">
        <f>SaisieNote!AQ143</f>
        <v>4.5</v>
      </c>
      <c r="AS194" s="262">
        <f t="shared" si="316"/>
        <v>0</v>
      </c>
      <c r="AT194" s="167">
        <f>SaisieNote!AS143</f>
        <v>5.5</v>
      </c>
      <c r="AU194" s="75">
        <f t="shared" si="317"/>
        <v>0</v>
      </c>
      <c r="AV194" s="38">
        <f t="shared" si="318"/>
        <v>5.166666666666667</v>
      </c>
      <c r="AW194" s="76">
        <f t="shared" si="319"/>
        <v>0</v>
      </c>
      <c r="AX194" s="61">
        <f>SaisieNote!AU143</f>
        <v>5</v>
      </c>
      <c r="AY194" s="75">
        <f t="shared" si="320"/>
        <v>0</v>
      </c>
      <c r="AZ194" s="61">
        <f>SaisieNote!AW143</f>
        <v>7.5</v>
      </c>
      <c r="BA194" s="75">
        <f t="shared" si="321"/>
        <v>0</v>
      </c>
      <c r="BB194" s="61">
        <f>SaisieNote!AY143</f>
        <v>4.5</v>
      </c>
      <c r="BC194" s="75">
        <f t="shared" si="322"/>
        <v>0</v>
      </c>
      <c r="BD194" s="38">
        <f t="shared" si="323"/>
        <v>5.666666666666667</v>
      </c>
      <c r="BE194" s="76">
        <f t="shared" si="324"/>
        <v>0</v>
      </c>
      <c r="BF194" s="59">
        <f t="shared" si="325"/>
        <v>6.2654320987654328</v>
      </c>
      <c r="BG194" s="55">
        <f t="shared" si="326"/>
        <v>0</v>
      </c>
      <c r="BH194" s="56">
        <f t="shared" si="327"/>
        <v>6.1111111111111107</v>
      </c>
      <c r="BI194" s="55">
        <f t="shared" si="328"/>
        <v>0</v>
      </c>
      <c r="BJ194" s="55">
        <f t="shared" si="329"/>
        <v>0</v>
      </c>
      <c r="BK194" s="73" t="str">
        <f t="shared" si="330"/>
        <v>Rattrapage</v>
      </c>
    </row>
    <row r="195" spans="1:63" s="210" customFormat="1" ht="20.25" customHeight="1">
      <c r="A195" s="250">
        <v>15</v>
      </c>
      <c r="B195" s="234" t="s">
        <v>887</v>
      </c>
      <c r="C195" s="234" t="s">
        <v>888</v>
      </c>
      <c r="D195" s="234" t="s">
        <v>445</v>
      </c>
      <c r="E195" s="234" t="s">
        <v>368</v>
      </c>
      <c r="F195" s="234" t="s">
        <v>63</v>
      </c>
      <c r="G195" s="36">
        <f>SaisieNote!K144</f>
        <v>10.666666666666666</v>
      </c>
      <c r="H195" s="37">
        <f t="shared" si="292"/>
        <v>5</v>
      </c>
      <c r="I195" s="36">
        <f>SaisieNote!N144</f>
        <v>4.666666666666667</v>
      </c>
      <c r="J195" s="37">
        <f t="shared" si="293"/>
        <v>0</v>
      </c>
      <c r="K195" s="36">
        <f>SaisieNote!Q144</f>
        <v>5.333333333333333</v>
      </c>
      <c r="L195" s="37">
        <f t="shared" si="294"/>
        <v>0</v>
      </c>
      <c r="M195" s="53">
        <f t="shared" si="295"/>
        <v>6.8888888888888884</v>
      </c>
      <c r="N195" s="39">
        <f t="shared" si="296"/>
        <v>5</v>
      </c>
      <c r="O195" s="36">
        <f>SaisieNote!S144</f>
        <v>7</v>
      </c>
      <c r="P195" s="37">
        <f t="shared" si="297"/>
        <v>0</v>
      </c>
      <c r="Q195" s="36">
        <f>SaisieNote!U144</f>
        <v>2</v>
      </c>
      <c r="R195" s="37">
        <f t="shared" si="298"/>
        <v>0</v>
      </c>
      <c r="S195" s="36">
        <f>SaisieNote!W144</f>
        <v>2</v>
      </c>
      <c r="T195" s="37">
        <f t="shared" si="299"/>
        <v>0</v>
      </c>
      <c r="U195" s="53">
        <f t="shared" si="300"/>
        <v>3.6666666666666665</v>
      </c>
      <c r="V195" s="39">
        <f t="shared" si="301"/>
        <v>0</v>
      </c>
      <c r="W195" s="36">
        <f>SaisieNote!Y144</f>
        <v>3</v>
      </c>
      <c r="X195" s="37">
        <f t="shared" si="302"/>
        <v>0</v>
      </c>
      <c r="Y195" s="36">
        <f>SaisieNote!AA144</f>
        <v>9</v>
      </c>
      <c r="Z195" s="37">
        <f t="shared" si="303"/>
        <v>0</v>
      </c>
      <c r="AA195" s="36">
        <f>SaisieNote!AC144</f>
        <v>5</v>
      </c>
      <c r="AB195" s="37">
        <f t="shared" si="304"/>
        <v>0</v>
      </c>
      <c r="AC195" s="53">
        <f t="shared" si="305"/>
        <v>5.666666666666667</v>
      </c>
      <c r="AD195" s="39">
        <f t="shared" si="306"/>
        <v>0</v>
      </c>
      <c r="AE195" s="138">
        <f t="shared" si="307"/>
        <v>5.5432098765432096</v>
      </c>
      <c r="AF195" s="40">
        <f t="shared" si="308"/>
        <v>5</v>
      </c>
      <c r="AG195" s="73" t="str">
        <f t="shared" si="309"/>
        <v>Rattrapage</v>
      </c>
      <c r="AH195" s="52">
        <f>SaisieNote!AG144</f>
        <v>8.3333333333333339</v>
      </c>
      <c r="AI195" s="263">
        <f t="shared" si="310"/>
        <v>0</v>
      </c>
      <c r="AJ195" s="52">
        <f>SaisieNote!AJ144</f>
        <v>4.166666666666667</v>
      </c>
      <c r="AK195" s="263">
        <f t="shared" si="311"/>
        <v>0</v>
      </c>
      <c r="AL195" s="52">
        <f>SaisieNote!AM144</f>
        <v>7.666666666666667</v>
      </c>
      <c r="AM195" s="75">
        <f t="shared" si="312"/>
        <v>0</v>
      </c>
      <c r="AN195" s="38">
        <f t="shared" si="313"/>
        <v>6.7222222222222223</v>
      </c>
      <c r="AO195" s="76">
        <f t="shared" si="314"/>
        <v>0</v>
      </c>
      <c r="AP195" s="167">
        <f>SaisieNote!AO144</f>
        <v>7</v>
      </c>
      <c r="AQ195" s="262">
        <f t="shared" si="315"/>
        <v>0</v>
      </c>
      <c r="AR195" s="167">
        <f>SaisieNote!AQ144</f>
        <v>4</v>
      </c>
      <c r="AS195" s="262">
        <f t="shared" si="316"/>
        <v>0</v>
      </c>
      <c r="AT195" s="167">
        <f>SaisieNote!AS144</f>
        <v>4</v>
      </c>
      <c r="AU195" s="75">
        <f t="shared" si="317"/>
        <v>0</v>
      </c>
      <c r="AV195" s="38">
        <f t="shared" si="318"/>
        <v>5</v>
      </c>
      <c r="AW195" s="76">
        <f t="shared" si="319"/>
        <v>0</v>
      </c>
      <c r="AX195" s="61">
        <f>SaisieNote!AU144</f>
        <v>10.5</v>
      </c>
      <c r="AY195" s="75">
        <f t="shared" si="320"/>
        <v>2</v>
      </c>
      <c r="AZ195" s="61">
        <f>SaisieNote!AW144</f>
        <v>5</v>
      </c>
      <c r="BA195" s="75">
        <f t="shared" si="321"/>
        <v>0</v>
      </c>
      <c r="BB195" s="61">
        <f>SaisieNote!AY144</f>
        <v>4.5</v>
      </c>
      <c r="BC195" s="75">
        <f t="shared" si="322"/>
        <v>0</v>
      </c>
      <c r="BD195" s="38">
        <f t="shared" si="323"/>
        <v>6.666666666666667</v>
      </c>
      <c r="BE195" s="76">
        <f t="shared" si="324"/>
        <v>2</v>
      </c>
      <c r="BF195" s="59">
        <f t="shared" si="325"/>
        <v>6.1358024691358031</v>
      </c>
      <c r="BG195" s="55">
        <f t="shared" si="326"/>
        <v>2</v>
      </c>
      <c r="BH195" s="56">
        <f t="shared" si="327"/>
        <v>5.8395061728395063</v>
      </c>
      <c r="BI195" s="55">
        <f t="shared" si="328"/>
        <v>7</v>
      </c>
      <c r="BJ195" s="55">
        <f t="shared" si="329"/>
        <v>7</v>
      </c>
      <c r="BK195" s="73" t="str">
        <f t="shared" si="330"/>
        <v>Rattrapage</v>
      </c>
    </row>
    <row r="196" spans="1:63" ht="20.25" customHeight="1">
      <c r="A196" s="265">
        <v>16</v>
      </c>
      <c r="B196" s="266" t="s">
        <v>889</v>
      </c>
      <c r="C196" s="266" t="s">
        <v>890</v>
      </c>
      <c r="D196" s="266" t="s">
        <v>240</v>
      </c>
      <c r="E196" s="266" t="s">
        <v>345</v>
      </c>
      <c r="F196" s="266" t="s">
        <v>8</v>
      </c>
      <c r="G196" s="267">
        <f>SaisieNote!K145</f>
        <v>7</v>
      </c>
      <c r="H196" s="268">
        <f t="shared" si="292"/>
        <v>0</v>
      </c>
      <c r="I196" s="267">
        <f>SaisieNote!N145</f>
        <v>5.333333333333333</v>
      </c>
      <c r="J196" s="268">
        <f t="shared" si="293"/>
        <v>0</v>
      </c>
      <c r="K196" s="267">
        <f>SaisieNote!Q145</f>
        <v>3</v>
      </c>
      <c r="L196" s="268">
        <f t="shared" si="294"/>
        <v>0</v>
      </c>
      <c r="M196" s="269">
        <f t="shared" si="295"/>
        <v>5.1111111111111107</v>
      </c>
      <c r="N196" s="268">
        <f t="shared" si="296"/>
        <v>0</v>
      </c>
      <c r="O196" s="267">
        <f>SaisieNote!S145</f>
        <v>7.5</v>
      </c>
      <c r="P196" s="268">
        <f t="shared" si="297"/>
        <v>0</v>
      </c>
      <c r="Q196" s="267">
        <f>SaisieNote!U145</f>
        <v>11.5</v>
      </c>
      <c r="R196" s="268">
        <f t="shared" si="298"/>
        <v>3</v>
      </c>
      <c r="S196" s="267">
        <f>SaisieNote!W145</f>
        <v>4.5</v>
      </c>
      <c r="T196" s="268">
        <f t="shared" si="299"/>
        <v>0</v>
      </c>
      <c r="U196" s="269">
        <f t="shared" si="300"/>
        <v>7.833333333333333</v>
      </c>
      <c r="V196" s="268">
        <f t="shared" si="301"/>
        <v>3</v>
      </c>
      <c r="W196" s="267">
        <f>SaisieNote!Y145</f>
        <v>0</v>
      </c>
      <c r="X196" s="268">
        <f t="shared" si="302"/>
        <v>0</v>
      </c>
      <c r="Y196" s="267">
        <f>SaisieNote!AA145</f>
        <v>2</v>
      </c>
      <c r="Z196" s="268">
        <f t="shared" si="303"/>
        <v>0</v>
      </c>
      <c r="AA196" s="267">
        <f>SaisieNote!AC145</f>
        <v>3</v>
      </c>
      <c r="AB196" s="268">
        <f t="shared" si="304"/>
        <v>0</v>
      </c>
      <c r="AC196" s="269">
        <f t="shared" si="305"/>
        <v>1.6666666666666667</v>
      </c>
      <c r="AD196" s="268">
        <f t="shared" si="306"/>
        <v>0</v>
      </c>
      <c r="AE196" s="269">
        <f t="shared" si="307"/>
        <v>5.2530864197530853</v>
      </c>
      <c r="AF196" s="270">
        <f t="shared" si="308"/>
        <v>3</v>
      </c>
      <c r="AG196" s="271" t="str">
        <f t="shared" si="309"/>
        <v>Rattrapage</v>
      </c>
      <c r="AH196" s="269">
        <f>SaisieNote!AG145</f>
        <v>7.666666666666667</v>
      </c>
      <c r="AI196" s="272">
        <f t="shared" si="310"/>
        <v>0</v>
      </c>
      <c r="AJ196" s="269">
        <f>SaisieNote!AJ145</f>
        <v>8</v>
      </c>
      <c r="AK196" s="272">
        <f t="shared" si="311"/>
        <v>0</v>
      </c>
      <c r="AL196" s="269">
        <f>SaisieNote!AM145</f>
        <v>9.1666666666666661</v>
      </c>
      <c r="AM196" s="273">
        <f t="shared" si="312"/>
        <v>0</v>
      </c>
      <c r="AN196" s="267">
        <f t="shared" si="313"/>
        <v>8.2777777777777786</v>
      </c>
      <c r="AO196" s="274">
        <f t="shared" si="314"/>
        <v>0</v>
      </c>
      <c r="AP196" s="269">
        <f>SaisieNote!AO145</f>
        <v>4.5</v>
      </c>
      <c r="AQ196" s="272">
        <f t="shared" si="315"/>
        <v>0</v>
      </c>
      <c r="AR196" s="269">
        <f>SaisieNote!AQ145</f>
        <v>2.5</v>
      </c>
      <c r="AS196" s="272">
        <f t="shared" si="316"/>
        <v>0</v>
      </c>
      <c r="AT196" s="269">
        <f>SaisieNote!AS145</f>
        <v>2.5</v>
      </c>
      <c r="AU196" s="273">
        <f t="shared" si="317"/>
        <v>0</v>
      </c>
      <c r="AV196" s="267">
        <f t="shared" si="318"/>
        <v>3.1666666666666665</v>
      </c>
      <c r="AW196" s="274">
        <f t="shared" si="319"/>
        <v>0</v>
      </c>
      <c r="AX196" s="275">
        <f>SaisieNote!AU145</f>
        <v>8.5</v>
      </c>
      <c r="AY196" s="273">
        <f t="shared" si="320"/>
        <v>0</v>
      </c>
      <c r="AZ196" s="275">
        <f>SaisieNote!AW145</f>
        <v>0</v>
      </c>
      <c r="BA196" s="273">
        <f t="shared" si="321"/>
        <v>0</v>
      </c>
      <c r="BB196" s="275">
        <f>SaisieNote!AY145</f>
        <v>4.5</v>
      </c>
      <c r="BC196" s="273">
        <f t="shared" si="322"/>
        <v>0</v>
      </c>
      <c r="BD196" s="267">
        <f t="shared" si="323"/>
        <v>4.333333333333333</v>
      </c>
      <c r="BE196" s="274">
        <f t="shared" si="324"/>
        <v>0</v>
      </c>
      <c r="BF196" s="267">
        <f t="shared" si="325"/>
        <v>5.6975308641975309</v>
      </c>
      <c r="BG196" s="276">
        <f t="shared" si="326"/>
        <v>0</v>
      </c>
      <c r="BH196" s="277">
        <f t="shared" si="327"/>
        <v>5.4753086419753085</v>
      </c>
      <c r="BI196" s="276">
        <f t="shared" si="328"/>
        <v>3</v>
      </c>
      <c r="BJ196" s="276">
        <f t="shared" si="329"/>
        <v>3</v>
      </c>
      <c r="BK196" s="271" t="str">
        <f t="shared" si="330"/>
        <v>Rattrapage</v>
      </c>
    </row>
    <row r="197" spans="1:63" s="210" customFormat="1" ht="20.25" customHeight="1">
      <c r="A197" s="250">
        <v>17</v>
      </c>
      <c r="B197" s="234" t="s">
        <v>891</v>
      </c>
      <c r="C197" s="234" t="s">
        <v>892</v>
      </c>
      <c r="D197" s="234" t="s">
        <v>893</v>
      </c>
      <c r="E197" s="234" t="s">
        <v>894</v>
      </c>
      <c r="F197" s="234" t="s">
        <v>8</v>
      </c>
      <c r="G197" s="36">
        <f>SaisieNote!K146</f>
        <v>10.666666666666666</v>
      </c>
      <c r="H197" s="37">
        <f t="shared" si="292"/>
        <v>5</v>
      </c>
      <c r="I197" s="36">
        <f>SaisieNote!N146</f>
        <v>8.1666666666666661</v>
      </c>
      <c r="J197" s="37">
        <f t="shared" si="293"/>
        <v>0</v>
      </c>
      <c r="K197" s="36">
        <f>SaisieNote!Q146</f>
        <v>12.166666666666666</v>
      </c>
      <c r="L197" s="37">
        <f t="shared" si="294"/>
        <v>5</v>
      </c>
      <c r="M197" s="53">
        <f t="shared" si="295"/>
        <v>10.333333333333334</v>
      </c>
      <c r="N197" s="39">
        <f t="shared" si="296"/>
        <v>15</v>
      </c>
      <c r="O197" s="36">
        <f>SaisieNote!S146</f>
        <v>8.5</v>
      </c>
      <c r="P197" s="37">
        <f t="shared" si="297"/>
        <v>0</v>
      </c>
      <c r="Q197" s="36">
        <f>SaisieNote!U146</f>
        <v>10</v>
      </c>
      <c r="R197" s="37">
        <f t="shared" si="298"/>
        <v>3</v>
      </c>
      <c r="S197" s="36">
        <f>SaisieNote!W146</f>
        <v>7.5</v>
      </c>
      <c r="T197" s="37">
        <f t="shared" si="299"/>
        <v>0</v>
      </c>
      <c r="U197" s="53">
        <f t="shared" si="300"/>
        <v>8.6666666666666661</v>
      </c>
      <c r="V197" s="39">
        <f t="shared" si="301"/>
        <v>3</v>
      </c>
      <c r="W197" s="36">
        <f>SaisieNote!Y146</f>
        <v>7</v>
      </c>
      <c r="X197" s="37">
        <f t="shared" si="302"/>
        <v>0</v>
      </c>
      <c r="Y197" s="36">
        <f>SaisieNote!AA146</f>
        <v>5</v>
      </c>
      <c r="Z197" s="37">
        <f t="shared" si="303"/>
        <v>0</v>
      </c>
      <c r="AA197" s="36">
        <f>SaisieNote!AC146</f>
        <v>10.5</v>
      </c>
      <c r="AB197" s="37">
        <f t="shared" si="304"/>
        <v>2</v>
      </c>
      <c r="AC197" s="53">
        <f t="shared" si="305"/>
        <v>7.5</v>
      </c>
      <c r="AD197" s="39">
        <f t="shared" si="306"/>
        <v>2</v>
      </c>
      <c r="AE197" s="138">
        <f t="shared" si="307"/>
        <v>9.1481481481481488</v>
      </c>
      <c r="AF197" s="40">
        <f t="shared" si="308"/>
        <v>20</v>
      </c>
      <c r="AG197" s="73" t="str">
        <f t="shared" si="309"/>
        <v>Rattrapage</v>
      </c>
      <c r="AH197" s="52">
        <f>SaisieNote!AG146</f>
        <v>13</v>
      </c>
      <c r="AI197" s="263">
        <f t="shared" si="310"/>
        <v>5</v>
      </c>
      <c r="AJ197" s="52">
        <f>SaisieNote!AJ146</f>
        <v>14.666666666666666</v>
      </c>
      <c r="AK197" s="263">
        <f t="shared" si="311"/>
        <v>5</v>
      </c>
      <c r="AL197" s="52">
        <f>SaisieNote!AM146</f>
        <v>10.833333333333334</v>
      </c>
      <c r="AM197" s="75">
        <f t="shared" si="312"/>
        <v>5</v>
      </c>
      <c r="AN197" s="38">
        <f t="shared" si="313"/>
        <v>12.833333333333334</v>
      </c>
      <c r="AO197" s="76">
        <f t="shared" si="314"/>
        <v>15</v>
      </c>
      <c r="AP197" s="167">
        <f>SaisieNote!AO146</f>
        <v>10</v>
      </c>
      <c r="AQ197" s="262">
        <f t="shared" si="315"/>
        <v>3</v>
      </c>
      <c r="AR197" s="167">
        <f>SaisieNote!AQ146</f>
        <v>8</v>
      </c>
      <c r="AS197" s="262">
        <f t="shared" si="316"/>
        <v>0</v>
      </c>
      <c r="AT197" s="167">
        <f>SaisieNote!AS146</f>
        <v>11.5</v>
      </c>
      <c r="AU197" s="75">
        <f t="shared" si="317"/>
        <v>3</v>
      </c>
      <c r="AV197" s="38">
        <f t="shared" si="318"/>
        <v>9.8333333333333339</v>
      </c>
      <c r="AW197" s="76">
        <f t="shared" si="319"/>
        <v>6</v>
      </c>
      <c r="AX197" s="61">
        <f>SaisieNote!AU146</f>
        <v>13.5</v>
      </c>
      <c r="AY197" s="75">
        <f t="shared" si="320"/>
        <v>2</v>
      </c>
      <c r="AZ197" s="61">
        <f>SaisieNote!AW146</f>
        <v>10</v>
      </c>
      <c r="BA197" s="75">
        <f t="shared" si="321"/>
        <v>2</v>
      </c>
      <c r="BB197" s="61">
        <f>SaisieNote!AY146</f>
        <v>14</v>
      </c>
      <c r="BC197" s="75">
        <f t="shared" si="322"/>
        <v>2</v>
      </c>
      <c r="BD197" s="38">
        <f t="shared" si="323"/>
        <v>12.5</v>
      </c>
      <c r="BE197" s="76">
        <f t="shared" si="324"/>
        <v>6</v>
      </c>
      <c r="BF197" s="59">
        <f t="shared" si="325"/>
        <v>11.75925925925926</v>
      </c>
      <c r="BG197" s="55">
        <f t="shared" si="326"/>
        <v>30</v>
      </c>
      <c r="BH197" s="56">
        <f t="shared" si="327"/>
        <v>10.453703703703704</v>
      </c>
      <c r="BI197" s="55">
        <f t="shared" si="328"/>
        <v>60</v>
      </c>
      <c r="BJ197" s="55">
        <f t="shared" si="329"/>
        <v>180</v>
      </c>
      <c r="BK197" s="73" t="str">
        <f t="shared" si="330"/>
        <v>Admis(e)</v>
      </c>
    </row>
    <row r="198" spans="1:63" ht="20.25" customHeight="1">
      <c r="A198" s="250">
        <v>18</v>
      </c>
      <c r="B198" s="234" t="s">
        <v>895</v>
      </c>
      <c r="C198" s="234" t="s">
        <v>896</v>
      </c>
      <c r="D198" s="234" t="s">
        <v>47</v>
      </c>
      <c r="E198" s="234" t="s">
        <v>897</v>
      </c>
      <c r="F198" s="234" t="s">
        <v>8</v>
      </c>
      <c r="G198" s="36">
        <f>SaisieNote!K147</f>
        <v>11.333333333333334</v>
      </c>
      <c r="H198" s="37">
        <f t="shared" si="292"/>
        <v>5</v>
      </c>
      <c r="I198" s="36">
        <f>SaisieNote!N147</f>
        <v>11</v>
      </c>
      <c r="J198" s="37">
        <f t="shared" si="293"/>
        <v>5</v>
      </c>
      <c r="K198" s="36">
        <f>SaisieNote!Q147</f>
        <v>11.833333333333334</v>
      </c>
      <c r="L198" s="37">
        <f t="shared" si="294"/>
        <v>5</v>
      </c>
      <c r="M198" s="53">
        <f t="shared" si="295"/>
        <v>11.388888888888891</v>
      </c>
      <c r="N198" s="39">
        <f t="shared" si="296"/>
        <v>15</v>
      </c>
      <c r="O198" s="36">
        <f>SaisieNote!S147</f>
        <v>11.5</v>
      </c>
      <c r="P198" s="37">
        <f t="shared" si="297"/>
        <v>3</v>
      </c>
      <c r="Q198" s="36">
        <f>SaisieNote!U147</f>
        <v>10</v>
      </c>
      <c r="R198" s="37">
        <f t="shared" si="298"/>
        <v>3</v>
      </c>
      <c r="S198" s="36">
        <f>SaisieNote!W147</f>
        <v>7.5</v>
      </c>
      <c r="T198" s="37">
        <f t="shared" si="299"/>
        <v>0</v>
      </c>
      <c r="U198" s="53">
        <f t="shared" si="300"/>
        <v>9.6666666666666661</v>
      </c>
      <c r="V198" s="39">
        <f t="shared" si="301"/>
        <v>6</v>
      </c>
      <c r="W198" s="36">
        <f>SaisieNote!Y147</f>
        <v>2</v>
      </c>
      <c r="X198" s="37">
        <f t="shared" si="302"/>
        <v>0</v>
      </c>
      <c r="Y198" s="36">
        <f>SaisieNote!AA147</f>
        <v>0.5</v>
      </c>
      <c r="Z198" s="37">
        <f t="shared" si="303"/>
        <v>0</v>
      </c>
      <c r="AA198" s="36">
        <f>SaisieNote!AC147</f>
        <v>3.5</v>
      </c>
      <c r="AB198" s="37">
        <f t="shared" si="304"/>
        <v>0</v>
      </c>
      <c r="AC198" s="53">
        <f t="shared" si="305"/>
        <v>2</v>
      </c>
      <c r="AD198" s="39">
        <f t="shared" si="306"/>
        <v>0</v>
      </c>
      <c r="AE198" s="138">
        <f t="shared" si="307"/>
        <v>8.7283950617283956</v>
      </c>
      <c r="AF198" s="40">
        <f t="shared" si="308"/>
        <v>21</v>
      </c>
      <c r="AG198" s="73" t="str">
        <f t="shared" si="309"/>
        <v>Rattrapage</v>
      </c>
      <c r="AH198" s="52">
        <f>SaisieNote!AG147</f>
        <v>6.333333333333333</v>
      </c>
      <c r="AI198" s="263">
        <f t="shared" si="310"/>
        <v>0</v>
      </c>
      <c r="AJ198" s="52">
        <f>SaisieNote!AJ147</f>
        <v>7.166666666666667</v>
      </c>
      <c r="AK198" s="263">
        <f t="shared" si="311"/>
        <v>0</v>
      </c>
      <c r="AL198" s="52">
        <f>SaisieNote!AM147</f>
        <v>8.5</v>
      </c>
      <c r="AM198" s="75">
        <f t="shared" si="312"/>
        <v>0</v>
      </c>
      <c r="AN198" s="38">
        <f t="shared" si="313"/>
        <v>7.333333333333333</v>
      </c>
      <c r="AO198" s="76">
        <f t="shared" si="314"/>
        <v>0</v>
      </c>
      <c r="AP198" s="167">
        <f>SaisieNote!AO147</f>
        <v>6</v>
      </c>
      <c r="AQ198" s="262">
        <f t="shared" si="315"/>
        <v>0</v>
      </c>
      <c r="AR198" s="167">
        <f>SaisieNote!AQ147</f>
        <v>2</v>
      </c>
      <c r="AS198" s="262">
        <f t="shared" si="316"/>
        <v>0</v>
      </c>
      <c r="AT198" s="167">
        <f>SaisieNote!AS147</f>
        <v>3.5</v>
      </c>
      <c r="AU198" s="75">
        <f t="shared" si="317"/>
        <v>0</v>
      </c>
      <c r="AV198" s="38">
        <f t="shared" si="318"/>
        <v>3.8333333333333335</v>
      </c>
      <c r="AW198" s="76">
        <f t="shared" si="319"/>
        <v>0</v>
      </c>
      <c r="AX198" s="61">
        <f>SaisieNote!AU147</f>
        <v>12</v>
      </c>
      <c r="AY198" s="75">
        <f t="shared" si="320"/>
        <v>2</v>
      </c>
      <c r="AZ198" s="61">
        <f>SaisieNote!AW147</f>
        <v>0</v>
      </c>
      <c r="BA198" s="75">
        <f t="shared" si="321"/>
        <v>0</v>
      </c>
      <c r="BB198" s="61">
        <f>SaisieNote!AY147</f>
        <v>3.5</v>
      </c>
      <c r="BC198" s="75">
        <f t="shared" si="322"/>
        <v>0</v>
      </c>
      <c r="BD198" s="38">
        <f t="shared" si="323"/>
        <v>5.166666666666667</v>
      </c>
      <c r="BE198" s="76">
        <f t="shared" si="324"/>
        <v>2</v>
      </c>
      <c r="BF198" s="59">
        <f t="shared" si="325"/>
        <v>5.6851851851851851</v>
      </c>
      <c r="BG198" s="55">
        <f t="shared" si="326"/>
        <v>2</v>
      </c>
      <c r="BH198" s="56">
        <f t="shared" si="327"/>
        <v>7.2067901234567904</v>
      </c>
      <c r="BI198" s="55">
        <f t="shared" si="328"/>
        <v>23</v>
      </c>
      <c r="BJ198" s="55">
        <f t="shared" si="329"/>
        <v>23</v>
      </c>
      <c r="BK198" s="73" t="str">
        <f t="shared" si="330"/>
        <v>Rattrapage</v>
      </c>
    </row>
    <row r="199" spans="1:63" ht="20.25" customHeight="1">
      <c r="A199" s="250">
        <v>19</v>
      </c>
      <c r="B199" s="234" t="s">
        <v>898</v>
      </c>
      <c r="C199" s="234" t="s">
        <v>401</v>
      </c>
      <c r="D199" s="234" t="s">
        <v>36</v>
      </c>
      <c r="E199" s="234" t="s">
        <v>899</v>
      </c>
      <c r="F199" s="234" t="s">
        <v>900</v>
      </c>
      <c r="G199" s="36">
        <f>SaisieNote!K148</f>
        <v>10</v>
      </c>
      <c r="H199" s="37">
        <f t="shared" si="292"/>
        <v>5</v>
      </c>
      <c r="I199" s="36">
        <f>SaisieNote!N148</f>
        <v>4.666666666666667</v>
      </c>
      <c r="J199" s="37">
        <f t="shared" si="293"/>
        <v>0</v>
      </c>
      <c r="K199" s="36">
        <f>SaisieNote!Q148</f>
        <v>10.5</v>
      </c>
      <c r="L199" s="37">
        <f t="shared" si="294"/>
        <v>5</v>
      </c>
      <c r="M199" s="53">
        <f t="shared" si="295"/>
        <v>8.3888888888888893</v>
      </c>
      <c r="N199" s="39">
        <f t="shared" si="296"/>
        <v>10</v>
      </c>
      <c r="O199" s="36">
        <f>SaisieNote!S148</f>
        <v>5</v>
      </c>
      <c r="P199" s="37">
        <f t="shared" si="297"/>
        <v>0</v>
      </c>
      <c r="Q199" s="36">
        <f>SaisieNote!U148</f>
        <v>7.5</v>
      </c>
      <c r="R199" s="37">
        <f t="shared" si="298"/>
        <v>0</v>
      </c>
      <c r="S199" s="36">
        <f>SaisieNote!W148</f>
        <v>6.5</v>
      </c>
      <c r="T199" s="37">
        <f t="shared" si="299"/>
        <v>0</v>
      </c>
      <c r="U199" s="53">
        <f t="shared" si="300"/>
        <v>6.333333333333333</v>
      </c>
      <c r="V199" s="39">
        <f t="shared" si="301"/>
        <v>0</v>
      </c>
      <c r="W199" s="36">
        <f>SaisieNote!Y148</f>
        <v>1</v>
      </c>
      <c r="X199" s="37">
        <f t="shared" si="302"/>
        <v>0</v>
      </c>
      <c r="Y199" s="36">
        <f>SaisieNote!AA148</f>
        <v>3</v>
      </c>
      <c r="Z199" s="37">
        <f t="shared" si="303"/>
        <v>0</v>
      </c>
      <c r="AA199" s="36">
        <f>SaisieNote!AC148</f>
        <v>7</v>
      </c>
      <c r="AB199" s="37">
        <f t="shared" si="304"/>
        <v>0</v>
      </c>
      <c r="AC199" s="53">
        <f t="shared" si="305"/>
        <v>3.6666666666666665</v>
      </c>
      <c r="AD199" s="39">
        <f t="shared" si="306"/>
        <v>0</v>
      </c>
      <c r="AE199" s="138">
        <f t="shared" si="307"/>
        <v>6.6543209876543221</v>
      </c>
      <c r="AF199" s="40">
        <f t="shared" si="308"/>
        <v>10</v>
      </c>
      <c r="AG199" s="73" t="str">
        <f t="shared" si="309"/>
        <v>Rattrapage</v>
      </c>
      <c r="AH199" s="52">
        <f>SaisieNote!AG148</f>
        <v>11.5</v>
      </c>
      <c r="AI199" s="263">
        <f t="shared" si="310"/>
        <v>5</v>
      </c>
      <c r="AJ199" s="52">
        <f>SaisieNote!AJ148</f>
        <v>11.333333333333334</v>
      </c>
      <c r="AK199" s="263">
        <f t="shared" si="311"/>
        <v>5</v>
      </c>
      <c r="AL199" s="52">
        <f>SaisieNote!AM148</f>
        <v>11.5</v>
      </c>
      <c r="AM199" s="75">
        <f t="shared" si="312"/>
        <v>5</v>
      </c>
      <c r="AN199" s="38">
        <f t="shared" si="313"/>
        <v>11.444444444444445</v>
      </c>
      <c r="AO199" s="76">
        <f t="shared" si="314"/>
        <v>15</v>
      </c>
      <c r="AP199" s="167">
        <f>SaisieNote!AO148</f>
        <v>7</v>
      </c>
      <c r="AQ199" s="262">
        <f t="shared" si="315"/>
        <v>0</v>
      </c>
      <c r="AR199" s="167">
        <f>SaisieNote!AQ148</f>
        <v>4</v>
      </c>
      <c r="AS199" s="262">
        <f t="shared" si="316"/>
        <v>0</v>
      </c>
      <c r="AT199" s="167">
        <f>SaisieNote!AS148</f>
        <v>4</v>
      </c>
      <c r="AU199" s="75">
        <f t="shared" si="317"/>
        <v>0</v>
      </c>
      <c r="AV199" s="38">
        <f t="shared" si="318"/>
        <v>5</v>
      </c>
      <c r="AW199" s="76">
        <f t="shared" si="319"/>
        <v>0</v>
      </c>
      <c r="AX199" s="61">
        <f>SaisieNote!AU148</f>
        <v>11</v>
      </c>
      <c r="AY199" s="75">
        <f t="shared" si="320"/>
        <v>2</v>
      </c>
      <c r="AZ199" s="61">
        <f>SaisieNote!AW148</f>
        <v>5</v>
      </c>
      <c r="BA199" s="75">
        <f t="shared" si="321"/>
        <v>0</v>
      </c>
      <c r="BB199" s="61">
        <f>SaisieNote!AY148</f>
        <v>6.5</v>
      </c>
      <c r="BC199" s="75">
        <f t="shared" si="322"/>
        <v>0</v>
      </c>
      <c r="BD199" s="38">
        <f t="shared" si="323"/>
        <v>7.5</v>
      </c>
      <c r="BE199" s="76">
        <f t="shared" si="324"/>
        <v>2</v>
      </c>
      <c r="BF199" s="59">
        <f t="shared" si="325"/>
        <v>8.4197530864197532</v>
      </c>
      <c r="BG199" s="55">
        <f t="shared" si="326"/>
        <v>17</v>
      </c>
      <c r="BH199" s="56">
        <f t="shared" si="327"/>
        <v>7.5370370370370381</v>
      </c>
      <c r="BI199" s="55">
        <f t="shared" si="328"/>
        <v>27</v>
      </c>
      <c r="BJ199" s="55">
        <f t="shared" si="329"/>
        <v>27</v>
      </c>
      <c r="BK199" s="73" t="str">
        <f t="shared" si="330"/>
        <v>Rattrapage</v>
      </c>
    </row>
    <row r="200" spans="1:63" ht="20.25" customHeight="1">
      <c r="A200" s="250">
        <v>20</v>
      </c>
      <c r="B200" s="234" t="s">
        <v>901</v>
      </c>
      <c r="C200" s="234" t="s">
        <v>401</v>
      </c>
      <c r="D200" s="234" t="s">
        <v>28</v>
      </c>
      <c r="E200" s="234" t="s">
        <v>902</v>
      </c>
      <c r="F200" s="234" t="s">
        <v>48</v>
      </c>
      <c r="G200" s="36">
        <f>SaisieNote!K149</f>
        <v>12.833333333333334</v>
      </c>
      <c r="H200" s="37">
        <f t="shared" si="292"/>
        <v>5</v>
      </c>
      <c r="I200" s="36">
        <f>SaisieNote!N149</f>
        <v>8.8333333333333339</v>
      </c>
      <c r="J200" s="37">
        <f t="shared" si="293"/>
        <v>0</v>
      </c>
      <c r="K200" s="36">
        <f>SaisieNote!Q149</f>
        <v>14.166666666666666</v>
      </c>
      <c r="L200" s="37">
        <f t="shared" si="294"/>
        <v>5</v>
      </c>
      <c r="M200" s="53">
        <f t="shared" si="295"/>
        <v>11.944444444444445</v>
      </c>
      <c r="N200" s="39">
        <f t="shared" si="296"/>
        <v>15</v>
      </c>
      <c r="O200" s="36">
        <f>SaisieNote!S149</f>
        <v>12</v>
      </c>
      <c r="P200" s="37">
        <f t="shared" si="297"/>
        <v>3</v>
      </c>
      <c r="Q200" s="36">
        <f>SaisieNote!U149</f>
        <v>10</v>
      </c>
      <c r="R200" s="37">
        <f t="shared" si="298"/>
        <v>3</v>
      </c>
      <c r="S200" s="36">
        <f>SaisieNote!W149</f>
        <v>14</v>
      </c>
      <c r="T200" s="37">
        <f t="shared" si="299"/>
        <v>3</v>
      </c>
      <c r="U200" s="53">
        <f t="shared" si="300"/>
        <v>12</v>
      </c>
      <c r="V200" s="39">
        <f t="shared" si="301"/>
        <v>9</v>
      </c>
      <c r="W200" s="36">
        <f>SaisieNote!Y149</f>
        <v>6</v>
      </c>
      <c r="X200" s="37">
        <f t="shared" si="302"/>
        <v>0</v>
      </c>
      <c r="Y200" s="36">
        <f>SaisieNote!AA149</f>
        <v>11</v>
      </c>
      <c r="Z200" s="37">
        <f t="shared" si="303"/>
        <v>2</v>
      </c>
      <c r="AA200" s="36">
        <f>SaisieNote!AC149</f>
        <v>11.5</v>
      </c>
      <c r="AB200" s="37">
        <f t="shared" si="304"/>
        <v>2</v>
      </c>
      <c r="AC200" s="53">
        <f t="shared" si="305"/>
        <v>9.5</v>
      </c>
      <c r="AD200" s="39">
        <f t="shared" si="306"/>
        <v>4</v>
      </c>
      <c r="AE200" s="138">
        <f t="shared" si="307"/>
        <v>11.419753086419755</v>
      </c>
      <c r="AF200" s="40">
        <f t="shared" si="308"/>
        <v>30</v>
      </c>
      <c r="AG200" s="73" t="str">
        <f t="shared" si="309"/>
        <v>Admis(e)</v>
      </c>
      <c r="AH200" s="52">
        <f>SaisieNote!AG149</f>
        <v>11.166666666666666</v>
      </c>
      <c r="AI200" s="263">
        <f t="shared" si="310"/>
        <v>5</v>
      </c>
      <c r="AJ200" s="52">
        <f>SaisieNote!AJ149</f>
        <v>10.833333333333334</v>
      </c>
      <c r="AK200" s="263">
        <f t="shared" si="311"/>
        <v>5</v>
      </c>
      <c r="AL200" s="52">
        <f>SaisieNote!AM149</f>
        <v>9.6666666666666661</v>
      </c>
      <c r="AM200" s="75">
        <f t="shared" si="312"/>
        <v>0</v>
      </c>
      <c r="AN200" s="38">
        <f t="shared" si="313"/>
        <v>10.555555555555555</v>
      </c>
      <c r="AO200" s="76">
        <f t="shared" si="314"/>
        <v>15</v>
      </c>
      <c r="AP200" s="167">
        <f>SaisieNote!AO149</f>
        <v>10</v>
      </c>
      <c r="AQ200" s="262">
        <f t="shared" si="315"/>
        <v>3</v>
      </c>
      <c r="AR200" s="167">
        <f>SaisieNote!AQ149</f>
        <v>7.5</v>
      </c>
      <c r="AS200" s="262">
        <f t="shared" si="316"/>
        <v>0</v>
      </c>
      <c r="AT200" s="167">
        <f>SaisieNote!AS149</f>
        <v>5.5</v>
      </c>
      <c r="AU200" s="75">
        <f t="shared" si="317"/>
        <v>0</v>
      </c>
      <c r="AV200" s="38">
        <f t="shared" si="318"/>
        <v>7.666666666666667</v>
      </c>
      <c r="AW200" s="76">
        <f t="shared" si="319"/>
        <v>3</v>
      </c>
      <c r="AX200" s="61">
        <f>SaisieNote!AU149</f>
        <v>11</v>
      </c>
      <c r="AY200" s="75">
        <f t="shared" si="320"/>
        <v>2</v>
      </c>
      <c r="AZ200" s="61">
        <f>SaisieNote!AW149</f>
        <v>15</v>
      </c>
      <c r="BA200" s="75">
        <f t="shared" si="321"/>
        <v>2</v>
      </c>
      <c r="BB200" s="61">
        <f>SaisieNote!AY149</f>
        <v>8</v>
      </c>
      <c r="BC200" s="75">
        <f t="shared" si="322"/>
        <v>0</v>
      </c>
      <c r="BD200" s="38">
        <f t="shared" si="323"/>
        <v>11.333333333333334</v>
      </c>
      <c r="BE200" s="76">
        <f t="shared" si="324"/>
        <v>6</v>
      </c>
      <c r="BF200" s="59">
        <f t="shared" si="325"/>
        <v>9.7654320987654302</v>
      </c>
      <c r="BG200" s="55">
        <f t="shared" si="326"/>
        <v>24</v>
      </c>
      <c r="BH200" s="56">
        <f t="shared" si="327"/>
        <v>10.592592592592592</v>
      </c>
      <c r="BI200" s="55">
        <f t="shared" si="328"/>
        <v>60</v>
      </c>
      <c r="BJ200" s="55">
        <f t="shared" si="329"/>
        <v>180</v>
      </c>
      <c r="BK200" s="73" t="str">
        <f t="shared" si="330"/>
        <v>Admis(e)</v>
      </c>
    </row>
    <row r="201" spans="1:63" ht="20.25" customHeight="1">
      <c r="A201" s="250">
        <v>21</v>
      </c>
      <c r="B201" s="234" t="s">
        <v>398</v>
      </c>
      <c r="C201" s="234" t="s">
        <v>401</v>
      </c>
      <c r="D201" s="234" t="s">
        <v>402</v>
      </c>
      <c r="E201" s="234" t="s">
        <v>399</v>
      </c>
      <c r="F201" s="234" t="s">
        <v>400</v>
      </c>
      <c r="G201" s="36">
        <f>SaisieNote!K150</f>
        <v>12</v>
      </c>
      <c r="H201" s="37">
        <f t="shared" si="292"/>
        <v>5</v>
      </c>
      <c r="I201" s="36">
        <f>SaisieNote!N150</f>
        <v>13.5</v>
      </c>
      <c r="J201" s="37">
        <f t="shared" si="293"/>
        <v>5</v>
      </c>
      <c r="K201" s="36">
        <f>SaisieNote!Q150</f>
        <v>11.5</v>
      </c>
      <c r="L201" s="37">
        <f t="shared" si="294"/>
        <v>5</v>
      </c>
      <c r="M201" s="53">
        <f t="shared" si="295"/>
        <v>12.333333333333334</v>
      </c>
      <c r="N201" s="39">
        <f t="shared" si="296"/>
        <v>15</v>
      </c>
      <c r="O201" s="36">
        <f>SaisieNote!S150</f>
        <v>12</v>
      </c>
      <c r="P201" s="37">
        <f t="shared" si="297"/>
        <v>3</v>
      </c>
      <c r="Q201" s="36">
        <f>SaisieNote!U150</f>
        <v>7</v>
      </c>
      <c r="R201" s="37">
        <f t="shared" si="298"/>
        <v>0</v>
      </c>
      <c r="S201" s="36">
        <f>SaisieNote!W150</f>
        <v>12.5</v>
      </c>
      <c r="T201" s="37">
        <f t="shared" si="299"/>
        <v>3</v>
      </c>
      <c r="U201" s="53">
        <f t="shared" si="300"/>
        <v>10.5</v>
      </c>
      <c r="V201" s="39">
        <f t="shared" si="301"/>
        <v>9</v>
      </c>
      <c r="W201" s="36">
        <f>SaisieNote!Y150</f>
        <v>13</v>
      </c>
      <c r="X201" s="37">
        <f t="shared" si="302"/>
        <v>2</v>
      </c>
      <c r="Y201" s="36">
        <f>SaisieNote!AA150</f>
        <v>6.5</v>
      </c>
      <c r="Z201" s="37">
        <f t="shared" si="303"/>
        <v>0</v>
      </c>
      <c r="AA201" s="36">
        <f>SaisieNote!AC150</f>
        <v>4</v>
      </c>
      <c r="AB201" s="37">
        <f t="shared" si="304"/>
        <v>0</v>
      </c>
      <c r="AC201" s="53">
        <f t="shared" si="305"/>
        <v>7.833333333333333</v>
      </c>
      <c r="AD201" s="39">
        <f t="shared" si="306"/>
        <v>2</v>
      </c>
      <c r="AE201" s="138">
        <f t="shared" si="307"/>
        <v>10.722222222222221</v>
      </c>
      <c r="AF201" s="40">
        <f t="shared" si="308"/>
        <v>30</v>
      </c>
      <c r="AG201" s="73" t="str">
        <f t="shared" si="309"/>
        <v>Admis(e)</v>
      </c>
      <c r="AH201" s="52">
        <f>SaisieNote!AG150</f>
        <v>9</v>
      </c>
      <c r="AI201" s="263">
        <f t="shared" si="310"/>
        <v>0</v>
      </c>
      <c r="AJ201" s="52">
        <f>SaisieNote!AJ150</f>
        <v>12.333333333333334</v>
      </c>
      <c r="AK201" s="263">
        <f t="shared" si="311"/>
        <v>5</v>
      </c>
      <c r="AL201" s="52">
        <f>SaisieNote!AM150</f>
        <v>12.5</v>
      </c>
      <c r="AM201" s="75">
        <f t="shared" si="312"/>
        <v>5</v>
      </c>
      <c r="AN201" s="38">
        <f t="shared" si="313"/>
        <v>11.277777777777779</v>
      </c>
      <c r="AO201" s="76">
        <f t="shared" si="314"/>
        <v>15</v>
      </c>
      <c r="AP201" s="167">
        <f>SaisieNote!AO150</f>
        <v>10</v>
      </c>
      <c r="AQ201" s="262">
        <f t="shared" si="315"/>
        <v>3</v>
      </c>
      <c r="AR201" s="167">
        <f>SaisieNote!AQ150</f>
        <v>6.5</v>
      </c>
      <c r="AS201" s="262">
        <f t="shared" si="316"/>
        <v>0</v>
      </c>
      <c r="AT201" s="167">
        <f>SaisieNote!AS150</f>
        <v>10.5</v>
      </c>
      <c r="AU201" s="75">
        <f t="shared" si="317"/>
        <v>3</v>
      </c>
      <c r="AV201" s="38">
        <f t="shared" si="318"/>
        <v>9</v>
      </c>
      <c r="AW201" s="76">
        <f t="shared" si="319"/>
        <v>6</v>
      </c>
      <c r="AX201" s="61">
        <f>SaisieNote!AU150</f>
        <v>10.5</v>
      </c>
      <c r="AY201" s="75">
        <f t="shared" si="320"/>
        <v>2</v>
      </c>
      <c r="AZ201" s="61">
        <f>SaisieNote!AW150</f>
        <v>10</v>
      </c>
      <c r="BA201" s="75">
        <f t="shared" si="321"/>
        <v>2</v>
      </c>
      <c r="BB201" s="61">
        <f>SaisieNote!AY150</f>
        <v>10</v>
      </c>
      <c r="BC201" s="75">
        <f t="shared" si="322"/>
        <v>2</v>
      </c>
      <c r="BD201" s="38">
        <f t="shared" si="323"/>
        <v>10.166666666666666</v>
      </c>
      <c r="BE201" s="76">
        <f t="shared" si="324"/>
        <v>6</v>
      </c>
      <c r="BF201" s="59">
        <f t="shared" si="325"/>
        <v>10.271604938271606</v>
      </c>
      <c r="BG201" s="55">
        <f t="shared" si="326"/>
        <v>30</v>
      </c>
      <c r="BH201" s="56">
        <f t="shared" si="327"/>
        <v>10.496913580246915</v>
      </c>
      <c r="BI201" s="55">
        <f t="shared" si="328"/>
        <v>60</v>
      </c>
      <c r="BJ201" s="55">
        <f t="shared" si="329"/>
        <v>180</v>
      </c>
      <c r="BK201" s="73" t="str">
        <f t="shared" si="330"/>
        <v>Admis(e)</v>
      </c>
    </row>
    <row r="202" spans="1:63" ht="20.25" customHeight="1">
      <c r="A202" s="250">
        <v>22</v>
      </c>
      <c r="B202" s="234" t="s">
        <v>903</v>
      </c>
      <c r="C202" s="234" t="s">
        <v>904</v>
      </c>
      <c r="D202" s="234" t="s">
        <v>905</v>
      </c>
      <c r="E202" s="234" t="s">
        <v>906</v>
      </c>
      <c r="F202" s="234" t="s">
        <v>695</v>
      </c>
      <c r="G202" s="36">
        <f>SaisieNote!K151</f>
        <v>11</v>
      </c>
      <c r="H202" s="37">
        <f t="shared" si="292"/>
        <v>5</v>
      </c>
      <c r="I202" s="36">
        <f>SaisieNote!N151</f>
        <v>9.5</v>
      </c>
      <c r="J202" s="37">
        <f t="shared" si="293"/>
        <v>0</v>
      </c>
      <c r="K202" s="36">
        <f>SaisieNote!Q151</f>
        <v>9</v>
      </c>
      <c r="L202" s="37">
        <f t="shared" si="294"/>
        <v>0</v>
      </c>
      <c r="M202" s="53">
        <f t="shared" si="295"/>
        <v>9.8333333333333339</v>
      </c>
      <c r="N202" s="39">
        <f t="shared" si="296"/>
        <v>5</v>
      </c>
      <c r="O202" s="36">
        <f>SaisieNote!S151</f>
        <v>14.5</v>
      </c>
      <c r="P202" s="37">
        <f t="shared" si="297"/>
        <v>3</v>
      </c>
      <c r="Q202" s="36">
        <f>SaisieNote!U151</f>
        <v>13.5</v>
      </c>
      <c r="R202" s="37">
        <f t="shared" si="298"/>
        <v>3</v>
      </c>
      <c r="S202" s="36">
        <f>SaisieNote!W151</f>
        <v>7.5</v>
      </c>
      <c r="T202" s="37">
        <f t="shared" si="299"/>
        <v>0</v>
      </c>
      <c r="U202" s="53">
        <f t="shared" si="300"/>
        <v>11.833333333333334</v>
      </c>
      <c r="V202" s="39">
        <f t="shared" si="301"/>
        <v>9</v>
      </c>
      <c r="W202" s="36">
        <f>SaisieNote!Y151</f>
        <v>10</v>
      </c>
      <c r="X202" s="37">
        <f t="shared" si="302"/>
        <v>2</v>
      </c>
      <c r="Y202" s="36">
        <f>SaisieNote!AA151</f>
        <v>5.5</v>
      </c>
      <c r="Z202" s="37">
        <f t="shared" si="303"/>
        <v>0</v>
      </c>
      <c r="AA202" s="36">
        <f>SaisieNote!AC151</f>
        <v>8.5</v>
      </c>
      <c r="AB202" s="37">
        <f t="shared" si="304"/>
        <v>0</v>
      </c>
      <c r="AC202" s="53">
        <f t="shared" si="305"/>
        <v>8</v>
      </c>
      <c r="AD202" s="39">
        <f t="shared" si="306"/>
        <v>2</v>
      </c>
      <c r="AE202" s="138">
        <f t="shared" si="307"/>
        <v>10.092592592592593</v>
      </c>
      <c r="AF202" s="40">
        <f t="shared" si="308"/>
        <v>30</v>
      </c>
      <c r="AG202" s="73" t="str">
        <f t="shared" si="309"/>
        <v>Admis(e)</v>
      </c>
      <c r="AH202" s="52">
        <f>SaisieNote!AG151</f>
        <v>11</v>
      </c>
      <c r="AI202" s="263">
        <f t="shared" si="310"/>
        <v>5</v>
      </c>
      <c r="AJ202" s="52">
        <f>SaisieNote!AJ151</f>
        <v>13.5</v>
      </c>
      <c r="AK202" s="263">
        <f t="shared" si="311"/>
        <v>5</v>
      </c>
      <c r="AL202" s="52">
        <f>SaisieNote!AM151</f>
        <v>10</v>
      </c>
      <c r="AM202" s="75">
        <f t="shared" si="312"/>
        <v>5</v>
      </c>
      <c r="AN202" s="38">
        <f t="shared" si="313"/>
        <v>11.5</v>
      </c>
      <c r="AO202" s="76">
        <f t="shared" si="314"/>
        <v>15</v>
      </c>
      <c r="AP202" s="167">
        <f>SaisieNote!AO151</f>
        <v>10</v>
      </c>
      <c r="AQ202" s="262">
        <f t="shared" si="315"/>
        <v>3</v>
      </c>
      <c r="AR202" s="167">
        <f>SaisieNote!AQ151</f>
        <v>11</v>
      </c>
      <c r="AS202" s="262">
        <f t="shared" si="316"/>
        <v>3</v>
      </c>
      <c r="AT202" s="167">
        <f>SaisieNote!AS151</f>
        <v>7</v>
      </c>
      <c r="AU202" s="75">
        <f t="shared" si="317"/>
        <v>0</v>
      </c>
      <c r="AV202" s="38">
        <f t="shared" si="318"/>
        <v>9.3333333333333339</v>
      </c>
      <c r="AW202" s="76">
        <f t="shared" si="319"/>
        <v>6</v>
      </c>
      <c r="AX202" s="61">
        <f>SaisieNote!AU151</f>
        <v>17</v>
      </c>
      <c r="AY202" s="75">
        <f t="shared" si="320"/>
        <v>2</v>
      </c>
      <c r="AZ202" s="61">
        <f>SaisieNote!AW151</f>
        <v>16</v>
      </c>
      <c r="BA202" s="75">
        <f t="shared" si="321"/>
        <v>2</v>
      </c>
      <c r="BB202" s="61">
        <f>SaisieNote!AY151</f>
        <v>13</v>
      </c>
      <c r="BC202" s="75">
        <f t="shared" si="322"/>
        <v>2</v>
      </c>
      <c r="BD202" s="38">
        <f t="shared" si="323"/>
        <v>15.333333333333334</v>
      </c>
      <c r="BE202" s="76">
        <f t="shared" si="324"/>
        <v>6</v>
      </c>
      <c r="BF202" s="59">
        <f t="shared" si="325"/>
        <v>11.62962962962963</v>
      </c>
      <c r="BG202" s="55">
        <f t="shared" si="326"/>
        <v>30</v>
      </c>
      <c r="BH202" s="56">
        <f t="shared" si="327"/>
        <v>10.861111111111111</v>
      </c>
      <c r="BI202" s="55">
        <f t="shared" si="328"/>
        <v>60</v>
      </c>
      <c r="BJ202" s="55">
        <f t="shared" si="329"/>
        <v>180</v>
      </c>
      <c r="BK202" s="73" t="str">
        <f t="shared" si="330"/>
        <v>Admis(e)</v>
      </c>
    </row>
    <row r="203" spans="1:63" ht="20.25" customHeight="1">
      <c r="A203" s="250">
        <v>23</v>
      </c>
      <c r="B203" s="234" t="s">
        <v>907</v>
      </c>
      <c r="C203" s="234" t="s">
        <v>908</v>
      </c>
      <c r="D203" s="234" t="s">
        <v>909</v>
      </c>
      <c r="E203" s="234" t="s">
        <v>910</v>
      </c>
      <c r="F203" s="234" t="s">
        <v>15</v>
      </c>
      <c r="G203" s="36" t="e">
        <f>SaisieNote!K152</f>
        <v>#VALUE!</v>
      </c>
      <c r="H203" s="37" t="e">
        <f t="shared" si="292"/>
        <v>#VALUE!</v>
      </c>
      <c r="I203" s="36">
        <f>SaisieNote!N152</f>
        <v>7</v>
      </c>
      <c r="J203" s="37">
        <f t="shared" si="293"/>
        <v>0</v>
      </c>
      <c r="K203" s="36">
        <f>SaisieNote!Q152</f>
        <v>3.5</v>
      </c>
      <c r="L203" s="37">
        <f t="shared" si="294"/>
        <v>0</v>
      </c>
      <c r="M203" s="53" t="e">
        <f t="shared" si="295"/>
        <v>#VALUE!</v>
      </c>
      <c r="N203" s="39" t="e">
        <f t="shared" si="296"/>
        <v>#VALUE!</v>
      </c>
      <c r="O203" s="36" t="str">
        <f>SaisieNote!S152</f>
        <v>\</v>
      </c>
      <c r="P203" s="37">
        <f t="shared" si="297"/>
        <v>3</v>
      </c>
      <c r="Q203" s="36">
        <f>SaisieNote!U152</f>
        <v>3</v>
      </c>
      <c r="R203" s="37">
        <f t="shared" si="298"/>
        <v>0</v>
      </c>
      <c r="S203" s="36">
        <f>SaisieNote!W152</f>
        <v>10.5</v>
      </c>
      <c r="T203" s="37">
        <f t="shared" si="299"/>
        <v>3</v>
      </c>
      <c r="U203" s="53" t="e">
        <f t="shared" si="300"/>
        <v>#VALUE!</v>
      </c>
      <c r="V203" s="39" t="e">
        <f t="shared" si="301"/>
        <v>#VALUE!</v>
      </c>
      <c r="W203" s="36">
        <f>SaisieNote!Y152</f>
        <v>1</v>
      </c>
      <c r="X203" s="37">
        <f t="shared" si="302"/>
        <v>0</v>
      </c>
      <c r="Y203" s="36">
        <f>SaisieNote!AA152</f>
        <v>3</v>
      </c>
      <c r="Z203" s="37">
        <f t="shared" si="303"/>
        <v>0</v>
      </c>
      <c r="AA203" s="36">
        <f>SaisieNote!AC152</f>
        <v>11</v>
      </c>
      <c r="AB203" s="37">
        <f t="shared" si="304"/>
        <v>2</v>
      </c>
      <c r="AC203" s="53">
        <f t="shared" si="305"/>
        <v>5</v>
      </c>
      <c r="AD203" s="39">
        <f t="shared" si="306"/>
        <v>2</v>
      </c>
      <c r="AE203" s="138" t="e">
        <f t="shared" si="307"/>
        <v>#VALUE!</v>
      </c>
      <c r="AF203" s="40" t="e">
        <f t="shared" si="308"/>
        <v>#VALUE!</v>
      </c>
      <c r="AG203" s="259" t="s">
        <v>1305</v>
      </c>
      <c r="AH203" s="52">
        <f>SaisieNote!AG152</f>
        <v>8.6666666666666661</v>
      </c>
      <c r="AI203" s="263">
        <f t="shared" si="310"/>
        <v>0</v>
      </c>
      <c r="AJ203" s="52">
        <f>SaisieNote!AJ152</f>
        <v>7.5</v>
      </c>
      <c r="AK203" s="263">
        <f t="shared" si="311"/>
        <v>0</v>
      </c>
      <c r="AL203" s="52">
        <f>SaisieNote!AM152</f>
        <v>14.333333333333334</v>
      </c>
      <c r="AM203" s="75">
        <f t="shared" si="312"/>
        <v>5</v>
      </c>
      <c r="AN203" s="38">
        <f t="shared" si="313"/>
        <v>10.166666666666666</v>
      </c>
      <c r="AO203" s="76">
        <f t="shared" si="314"/>
        <v>15</v>
      </c>
      <c r="AP203" s="167">
        <f>SaisieNote!AO152</f>
        <v>8.5</v>
      </c>
      <c r="AQ203" s="262">
        <f t="shared" si="315"/>
        <v>0</v>
      </c>
      <c r="AR203" s="167">
        <f>SaisieNote!AQ152</f>
        <v>13</v>
      </c>
      <c r="AS203" s="262">
        <f t="shared" si="316"/>
        <v>3</v>
      </c>
      <c r="AT203" s="167">
        <f>SaisieNote!AS152</f>
        <v>5</v>
      </c>
      <c r="AU203" s="75">
        <f t="shared" si="317"/>
        <v>0</v>
      </c>
      <c r="AV203" s="38">
        <f t="shared" si="318"/>
        <v>8.8333333333333339</v>
      </c>
      <c r="AW203" s="76">
        <f t="shared" si="319"/>
        <v>3</v>
      </c>
      <c r="AX203" s="61">
        <f>SaisieNote!AU152</f>
        <v>10.5</v>
      </c>
      <c r="AY203" s="75">
        <f t="shared" si="320"/>
        <v>2</v>
      </c>
      <c r="AZ203" s="61">
        <f>SaisieNote!AW152</f>
        <v>7.5</v>
      </c>
      <c r="BA203" s="75">
        <f t="shared" si="321"/>
        <v>0</v>
      </c>
      <c r="BB203" s="61">
        <f>SaisieNote!AY152</f>
        <v>10.5</v>
      </c>
      <c r="BC203" s="75">
        <f t="shared" si="322"/>
        <v>2</v>
      </c>
      <c r="BD203" s="38">
        <f t="shared" si="323"/>
        <v>9.5</v>
      </c>
      <c r="BE203" s="76">
        <f t="shared" si="324"/>
        <v>4</v>
      </c>
      <c r="BF203" s="59">
        <f t="shared" si="325"/>
        <v>9.5740740740740744</v>
      </c>
      <c r="BG203" s="55">
        <f t="shared" si="326"/>
        <v>22</v>
      </c>
      <c r="BH203" s="56" t="e">
        <f t="shared" si="327"/>
        <v>#VALUE!</v>
      </c>
      <c r="BI203" s="55" t="e">
        <f t="shared" si="328"/>
        <v>#VALUE!</v>
      </c>
      <c r="BJ203" s="55" t="e">
        <f t="shared" si="329"/>
        <v>#VALUE!</v>
      </c>
      <c r="BK203" s="73" t="s">
        <v>1305</v>
      </c>
    </row>
    <row r="204" spans="1:63" ht="20.25" customHeight="1">
      <c r="A204" s="250">
        <v>24</v>
      </c>
      <c r="B204" s="234" t="s">
        <v>911</v>
      </c>
      <c r="C204" s="234" t="s">
        <v>908</v>
      </c>
      <c r="D204" s="234" t="s">
        <v>912</v>
      </c>
      <c r="E204" s="234" t="s">
        <v>913</v>
      </c>
      <c r="F204" s="234" t="s">
        <v>45</v>
      </c>
      <c r="G204" s="36">
        <f>SaisieNote!K153</f>
        <v>11.333333333333334</v>
      </c>
      <c r="H204" s="37">
        <f t="shared" si="292"/>
        <v>5</v>
      </c>
      <c r="I204" s="36">
        <f>SaisieNote!N153</f>
        <v>6.333333333333333</v>
      </c>
      <c r="J204" s="37">
        <f t="shared" si="293"/>
        <v>0</v>
      </c>
      <c r="K204" s="36">
        <f>SaisieNote!Q153</f>
        <v>5.333333333333333</v>
      </c>
      <c r="L204" s="37">
        <f t="shared" si="294"/>
        <v>0</v>
      </c>
      <c r="M204" s="53">
        <f t="shared" si="295"/>
        <v>7.666666666666667</v>
      </c>
      <c r="N204" s="39">
        <f t="shared" si="296"/>
        <v>5</v>
      </c>
      <c r="O204" s="36">
        <f>SaisieNote!S153</f>
        <v>10.5</v>
      </c>
      <c r="P204" s="37">
        <f t="shared" si="297"/>
        <v>3</v>
      </c>
      <c r="Q204" s="36">
        <f>SaisieNote!U153</f>
        <v>11.5</v>
      </c>
      <c r="R204" s="37">
        <f t="shared" si="298"/>
        <v>3</v>
      </c>
      <c r="S204" s="36">
        <f>SaisieNote!W153</f>
        <v>5.5</v>
      </c>
      <c r="T204" s="37">
        <f t="shared" si="299"/>
        <v>0</v>
      </c>
      <c r="U204" s="53">
        <f t="shared" si="300"/>
        <v>9.1666666666666661</v>
      </c>
      <c r="V204" s="39">
        <f t="shared" si="301"/>
        <v>6</v>
      </c>
      <c r="W204" s="36">
        <f>SaisieNote!Y153</f>
        <v>5</v>
      </c>
      <c r="X204" s="37">
        <f t="shared" si="302"/>
        <v>0</v>
      </c>
      <c r="Y204" s="36">
        <f>SaisieNote!AA153</f>
        <v>4</v>
      </c>
      <c r="Z204" s="37">
        <f t="shared" si="303"/>
        <v>0</v>
      </c>
      <c r="AA204" s="36">
        <f>SaisieNote!AC153</f>
        <v>7.5</v>
      </c>
      <c r="AB204" s="37">
        <f t="shared" si="304"/>
        <v>0</v>
      </c>
      <c r="AC204" s="53">
        <f t="shared" si="305"/>
        <v>5.5</v>
      </c>
      <c r="AD204" s="39">
        <f t="shared" si="306"/>
        <v>0</v>
      </c>
      <c r="AE204" s="138">
        <f t="shared" si="307"/>
        <v>7.6851851851851851</v>
      </c>
      <c r="AF204" s="40">
        <f t="shared" si="308"/>
        <v>11</v>
      </c>
      <c r="AG204" s="73" t="str">
        <f t="shared" si="309"/>
        <v>Rattrapage</v>
      </c>
      <c r="AH204" s="52">
        <f>SaisieNote!AG153</f>
        <v>10.333333333333334</v>
      </c>
      <c r="AI204" s="263">
        <f t="shared" si="310"/>
        <v>5</v>
      </c>
      <c r="AJ204" s="52">
        <f>SaisieNote!AJ153</f>
        <v>3.8333333333333335</v>
      </c>
      <c r="AK204" s="263">
        <f t="shared" si="311"/>
        <v>0</v>
      </c>
      <c r="AL204" s="52">
        <f>SaisieNote!AM153</f>
        <v>9.8333333333333339</v>
      </c>
      <c r="AM204" s="75">
        <f t="shared" si="312"/>
        <v>0</v>
      </c>
      <c r="AN204" s="38">
        <f t="shared" si="313"/>
        <v>8</v>
      </c>
      <c r="AO204" s="76">
        <f t="shared" si="314"/>
        <v>5</v>
      </c>
      <c r="AP204" s="167">
        <f>SaisieNote!AO153</f>
        <v>7.5</v>
      </c>
      <c r="AQ204" s="262">
        <f t="shared" si="315"/>
        <v>0</v>
      </c>
      <c r="AR204" s="167">
        <f>SaisieNote!AQ153</f>
        <v>3.5</v>
      </c>
      <c r="AS204" s="262">
        <f t="shared" si="316"/>
        <v>0</v>
      </c>
      <c r="AT204" s="167">
        <f>SaisieNote!AS153</f>
        <v>4</v>
      </c>
      <c r="AU204" s="75">
        <f t="shared" si="317"/>
        <v>0</v>
      </c>
      <c r="AV204" s="38">
        <f t="shared" si="318"/>
        <v>5</v>
      </c>
      <c r="AW204" s="76">
        <f t="shared" si="319"/>
        <v>0</v>
      </c>
      <c r="AX204" s="61">
        <f>SaisieNote!AU153</f>
        <v>11</v>
      </c>
      <c r="AY204" s="75">
        <f t="shared" si="320"/>
        <v>2</v>
      </c>
      <c r="AZ204" s="61">
        <f>SaisieNote!AW153</f>
        <v>7.5</v>
      </c>
      <c r="BA204" s="75">
        <f t="shared" si="321"/>
        <v>0</v>
      </c>
      <c r="BB204" s="61">
        <f>SaisieNote!AY153</f>
        <v>4.5</v>
      </c>
      <c r="BC204" s="75">
        <f t="shared" si="322"/>
        <v>0</v>
      </c>
      <c r="BD204" s="38">
        <f t="shared" si="323"/>
        <v>7.666666666666667</v>
      </c>
      <c r="BE204" s="76">
        <f t="shared" si="324"/>
        <v>2</v>
      </c>
      <c r="BF204" s="59">
        <f t="shared" si="325"/>
        <v>6.9259259259259256</v>
      </c>
      <c r="BG204" s="55">
        <f t="shared" si="326"/>
        <v>7</v>
      </c>
      <c r="BH204" s="56">
        <f t="shared" si="327"/>
        <v>7.3055555555555554</v>
      </c>
      <c r="BI204" s="55">
        <f t="shared" si="328"/>
        <v>18</v>
      </c>
      <c r="BJ204" s="55">
        <f t="shared" si="329"/>
        <v>18</v>
      </c>
      <c r="BK204" s="73" t="str">
        <f t="shared" si="330"/>
        <v>Rattrapage</v>
      </c>
    </row>
    <row r="205" spans="1:63" ht="20.25" customHeight="1">
      <c r="A205" s="250">
        <v>25</v>
      </c>
      <c r="B205" s="234" t="s">
        <v>914</v>
      </c>
      <c r="C205" s="234" t="s">
        <v>915</v>
      </c>
      <c r="D205" s="234" t="s">
        <v>10</v>
      </c>
      <c r="E205" s="234" t="s">
        <v>916</v>
      </c>
      <c r="F205" s="234" t="s">
        <v>45</v>
      </c>
      <c r="G205" s="36">
        <f>SaisieNote!K154</f>
        <v>10</v>
      </c>
      <c r="H205" s="37">
        <f t="shared" si="292"/>
        <v>5</v>
      </c>
      <c r="I205" s="36">
        <f>SaisieNote!N154</f>
        <v>9</v>
      </c>
      <c r="J205" s="37">
        <f t="shared" si="293"/>
        <v>0</v>
      </c>
      <c r="K205" s="36">
        <f>SaisieNote!Q154</f>
        <v>6.666666666666667</v>
      </c>
      <c r="L205" s="37">
        <f t="shared" si="294"/>
        <v>0</v>
      </c>
      <c r="M205" s="53">
        <f t="shared" si="295"/>
        <v>8.5555555555555554</v>
      </c>
      <c r="N205" s="39">
        <f t="shared" si="296"/>
        <v>5</v>
      </c>
      <c r="O205" s="36">
        <f>SaisieNote!S154</f>
        <v>10</v>
      </c>
      <c r="P205" s="37">
        <f t="shared" si="297"/>
        <v>3</v>
      </c>
      <c r="Q205" s="36">
        <f>SaisieNote!U154</f>
        <v>5</v>
      </c>
      <c r="R205" s="37">
        <f t="shared" si="298"/>
        <v>0</v>
      </c>
      <c r="S205" s="36">
        <f>SaisieNote!W154</f>
        <v>10</v>
      </c>
      <c r="T205" s="37">
        <f t="shared" si="299"/>
        <v>3</v>
      </c>
      <c r="U205" s="53">
        <f t="shared" si="300"/>
        <v>8.3333333333333339</v>
      </c>
      <c r="V205" s="39">
        <f t="shared" si="301"/>
        <v>6</v>
      </c>
      <c r="W205" s="36">
        <f>SaisieNote!Y154</f>
        <v>10</v>
      </c>
      <c r="X205" s="37">
        <f t="shared" si="302"/>
        <v>2</v>
      </c>
      <c r="Y205" s="36">
        <f>SaisieNote!AA154</f>
        <v>5</v>
      </c>
      <c r="Z205" s="37">
        <f t="shared" si="303"/>
        <v>0</v>
      </c>
      <c r="AA205" s="36">
        <f>SaisieNote!AC154</f>
        <v>10</v>
      </c>
      <c r="AB205" s="37">
        <f t="shared" si="304"/>
        <v>2</v>
      </c>
      <c r="AC205" s="53">
        <f t="shared" si="305"/>
        <v>8.3333333333333339</v>
      </c>
      <c r="AD205" s="39">
        <f t="shared" si="306"/>
        <v>4</v>
      </c>
      <c r="AE205" s="138">
        <f t="shared" si="307"/>
        <v>8.432098765432098</v>
      </c>
      <c r="AF205" s="40">
        <f t="shared" si="308"/>
        <v>15</v>
      </c>
      <c r="AG205" s="73" t="str">
        <f t="shared" si="309"/>
        <v>Rattrapage</v>
      </c>
      <c r="AH205" s="52">
        <f>SaisieNote!AG154</f>
        <v>9</v>
      </c>
      <c r="AI205" s="263">
        <f t="shared" si="310"/>
        <v>0</v>
      </c>
      <c r="AJ205" s="52">
        <f>SaisieNote!AJ154</f>
        <v>14.333333333333334</v>
      </c>
      <c r="AK205" s="263">
        <f t="shared" si="311"/>
        <v>5</v>
      </c>
      <c r="AL205" s="52">
        <f>SaisieNote!AM154</f>
        <v>12</v>
      </c>
      <c r="AM205" s="75">
        <f t="shared" si="312"/>
        <v>5</v>
      </c>
      <c r="AN205" s="38">
        <f t="shared" si="313"/>
        <v>11.777777777777779</v>
      </c>
      <c r="AO205" s="76">
        <f t="shared" si="314"/>
        <v>15</v>
      </c>
      <c r="AP205" s="167">
        <f>SaisieNote!AO154</f>
        <v>7</v>
      </c>
      <c r="AQ205" s="262">
        <f t="shared" si="315"/>
        <v>0</v>
      </c>
      <c r="AR205" s="167">
        <f>SaisieNote!AQ154</f>
        <v>11</v>
      </c>
      <c r="AS205" s="262">
        <f t="shared" si="316"/>
        <v>3</v>
      </c>
      <c r="AT205" s="167">
        <f>SaisieNote!AS154</f>
        <v>8.5</v>
      </c>
      <c r="AU205" s="75">
        <f t="shared" si="317"/>
        <v>0</v>
      </c>
      <c r="AV205" s="38">
        <f t="shared" si="318"/>
        <v>8.8333333333333339</v>
      </c>
      <c r="AW205" s="76">
        <f t="shared" si="319"/>
        <v>3</v>
      </c>
      <c r="AX205" s="61">
        <f>SaisieNote!AU154</f>
        <v>12</v>
      </c>
      <c r="AY205" s="75">
        <f t="shared" si="320"/>
        <v>2</v>
      </c>
      <c r="AZ205" s="61">
        <f>SaisieNote!AW154</f>
        <v>12</v>
      </c>
      <c r="BA205" s="75">
        <f t="shared" si="321"/>
        <v>2</v>
      </c>
      <c r="BB205" s="61">
        <f>SaisieNote!AY154</f>
        <v>11</v>
      </c>
      <c r="BC205" s="75">
        <f t="shared" si="322"/>
        <v>2</v>
      </c>
      <c r="BD205" s="38">
        <f t="shared" si="323"/>
        <v>11.666666666666666</v>
      </c>
      <c r="BE205" s="76">
        <f t="shared" si="324"/>
        <v>6</v>
      </c>
      <c r="BF205" s="59">
        <f t="shared" si="325"/>
        <v>10.771604938271606</v>
      </c>
      <c r="BG205" s="55">
        <f t="shared" si="326"/>
        <v>30</v>
      </c>
      <c r="BH205" s="56">
        <f t="shared" si="327"/>
        <v>9.6018518518518512</v>
      </c>
      <c r="BI205" s="55">
        <f t="shared" si="328"/>
        <v>45</v>
      </c>
      <c r="BJ205" s="55">
        <f t="shared" si="329"/>
        <v>45</v>
      </c>
      <c r="BK205" s="73" t="str">
        <f t="shared" si="330"/>
        <v>Rattrapage</v>
      </c>
    </row>
    <row r="206" spans="1:63" ht="20.25" customHeight="1">
      <c r="A206" s="250">
        <v>26</v>
      </c>
      <c r="B206" s="234" t="s">
        <v>917</v>
      </c>
      <c r="C206" s="234" t="s">
        <v>918</v>
      </c>
      <c r="D206" s="234" t="s">
        <v>919</v>
      </c>
      <c r="E206" s="234" t="s">
        <v>920</v>
      </c>
      <c r="F206" s="234" t="s">
        <v>921</v>
      </c>
      <c r="G206" s="36">
        <f>SaisieNote!K155</f>
        <v>11.833333333333334</v>
      </c>
      <c r="H206" s="37">
        <f t="shared" si="292"/>
        <v>5</v>
      </c>
      <c r="I206" s="36">
        <f>SaisieNote!N155</f>
        <v>14.166666666666666</v>
      </c>
      <c r="J206" s="37">
        <f t="shared" si="293"/>
        <v>5</v>
      </c>
      <c r="K206" s="36">
        <f>SaisieNote!Q155</f>
        <v>3.6666666666666665</v>
      </c>
      <c r="L206" s="37">
        <f t="shared" si="294"/>
        <v>0</v>
      </c>
      <c r="M206" s="53">
        <f t="shared" si="295"/>
        <v>9.8888888888888893</v>
      </c>
      <c r="N206" s="39">
        <f t="shared" si="296"/>
        <v>10</v>
      </c>
      <c r="O206" s="36">
        <f>SaisieNote!S155</f>
        <v>5</v>
      </c>
      <c r="P206" s="37">
        <f t="shared" si="297"/>
        <v>0</v>
      </c>
      <c r="Q206" s="36">
        <f>SaisieNote!U155</f>
        <v>10.5</v>
      </c>
      <c r="R206" s="37">
        <f t="shared" si="298"/>
        <v>3</v>
      </c>
      <c r="S206" s="36">
        <f>SaisieNote!W155</f>
        <v>10.5</v>
      </c>
      <c r="T206" s="37">
        <f t="shared" si="299"/>
        <v>3</v>
      </c>
      <c r="U206" s="53">
        <f t="shared" si="300"/>
        <v>8.6666666666666661</v>
      </c>
      <c r="V206" s="39">
        <f t="shared" si="301"/>
        <v>6</v>
      </c>
      <c r="W206" s="36">
        <f>SaisieNote!Y155</f>
        <v>3</v>
      </c>
      <c r="X206" s="37">
        <f t="shared" si="302"/>
        <v>0</v>
      </c>
      <c r="Y206" s="36">
        <f>SaisieNote!AA155</f>
        <v>6.5</v>
      </c>
      <c r="Z206" s="37">
        <f t="shared" si="303"/>
        <v>0</v>
      </c>
      <c r="AA206" s="36">
        <f>SaisieNote!AC155</f>
        <v>6.5</v>
      </c>
      <c r="AB206" s="37">
        <f t="shared" si="304"/>
        <v>0</v>
      </c>
      <c r="AC206" s="53">
        <f t="shared" si="305"/>
        <v>5.333333333333333</v>
      </c>
      <c r="AD206" s="39">
        <f t="shared" si="306"/>
        <v>0</v>
      </c>
      <c r="AE206" s="138">
        <f t="shared" si="307"/>
        <v>8.4691358024691361</v>
      </c>
      <c r="AF206" s="40">
        <f t="shared" si="308"/>
        <v>16</v>
      </c>
      <c r="AG206" s="73" t="str">
        <f t="shared" si="309"/>
        <v>Rattrapage</v>
      </c>
      <c r="AH206" s="52">
        <f>SaisieNote!AG155</f>
        <v>10.166666666666666</v>
      </c>
      <c r="AI206" s="263">
        <f t="shared" si="310"/>
        <v>5</v>
      </c>
      <c r="AJ206" s="52">
        <f>SaisieNote!AJ155</f>
        <v>10.166666666666666</v>
      </c>
      <c r="AK206" s="263">
        <f t="shared" si="311"/>
        <v>5</v>
      </c>
      <c r="AL206" s="52">
        <f>SaisieNote!AM155</f>
        <v>9.1666666666666661</v>
      </c>
      <c r="AM206" s="75">
        <f t="shared" si="312"/>
        <v>0</v>
      </c>
      <c r="AN206" s="38">
        <f t="shared" si="313"/>
        <v>9.8333333333333339</v>
      </c>
      <c r="AO206" s="76">
        <f t="shared" si="314"/>
        <v>10</v>
      </c>
      <c r="AP206" s="167">
        <f>SaisieNote!AO155</f>
        <v>7</v>
      </c>
      <c r="AQ206" s="262">
        <f t="shared" si="315"/>
        <v>0</v>
      </c>
      <c r="AR206" s="167">
        <f>SaisieNote!AQ155</f>
        <v>6</v>
      </c>
      <c r="AS206" s="262">
        <f t="shared" si="316"/>
        <v>0</v>
      </c>
      <c r="AT206" s="167">
        <f>SaisieNote!AS155</f>
        <v>8.5</v>
      </c>
      <c r="AU206" s="75">
        <f t="shared" si="317"/>
        <v>0</v>
      </c>
      <c r="AV206" s="38">
        <f t="shared" si="318"/>
        <v>7.166666666666667</v>
      </c>
      <c r="AW206" s="76">
        <f t="shared" si="319"/>
        <v>0</v>
      </c>
      <c r="AX206" s="61">
        <f>SaisieNote!AU155</f>
        <v>8.5</v>
      </c>
      <c r="AY206" s="75">
        <f t="shared" si="320"/>
        <v>0</v>
      </c>
      <c r="AZ206" s="61">
        <f>SaisieNote!AW155</f>
        <v>10.5</v>
      </c>
      <c r="BA206" s="75">
        <f t="shared" si="321"/>
        <v>2</v>
      </c>
      <c r="BB206" s="61">
        <f>SaisieNote!AY155</f>
        <v>7</v>
      </c>
      <c r="BC206" s="75">
        <f t="shared" si="322"/>
        <v>0</v>
      </c>
      <c r="BD206" s="38">
        <f t="shared" si="323"/>
        <v>8.6666666666666661</v>
      </c>
      <c r="BE206" s="76">
        <f t="shared" si="324"/>
        <v>2</v>
      </c>
      <c r="BF206" s="59">
        <f t="shared" si="325"/>
        <v>8.6851851851851851</v>
      </c>
      <c r="BG206" s="55">
        <f t="shared" si="326"/>
        <v>12</v>
      </c>
      <c r="BH206" s="56">
        <f t="shared" si="327"/>
        <v>8.5771604938271615</v>
      </c>
      <c r="BI206" s="55">
        <f t="shared" si="328"/>
        <v>28</v>
      </c>
      <c r="BJ206" s="55">
        <f t="shared" si="329"/>
        <v>28</v>
      </c>
      <c r="BK206" s="73" t="str">
        <f t="shared" si="330"/>
        <v>Rattrapage</v>
      </c>
    </row>
    <row r="207" spans="1:63" ht="20.25" customHeight="1">
      <c r="A207" s="250">
        <v>27</v>
      </c>
      <c r="B207" s="234" t="s">
        <v>922</v>
      </c>
      <c r="C207" s="234" t="s">
        <v>923</v>
      </c>
      <c r="D207" s="234" t="s">
        <v>924</v>
      </c>
      <c r="E207" s="234" t="s">
        <v>925</v>
      </c>
      <c r="F207" s="234" t="s">
        <v>926</v>
      </c>
      <c r="G207" s="36">
        <f>SaisieNote!K156</f>
        <v>9</v>
      </c>
      <c r="H207" s="37">
        <f t="shared" si="292"/>
        <v>0</v>
      </c>
      <c r="I207" s="36">
        <f>SaisieNote!N156</f>
        <v>8.1666666666666661</v>
      </c>
      <c r="J207" s="37">
        <f t="shared" si="293"/>
        <v>0</v>
      </c>
      <c r="K207" s="36">
        <f>SaisieNote!Q156</f>
        <v>3.5</v>
      </c>
      <c r="L207" s="37">
        <f t="shared" si="294"/>
        <v>0</v>
      </c>
      <c r="M207" s="53">
        <f t="shared" si="295"/>
        <v>6.8888888888888884</v>
      </c>
      <c r="N207" s="39">
        <f t="shared" si="296"/>
        <v>0</v>
      </c>
      <c r="O207" s="36">
        <f>SaisieNote!S156</f>
        <v>4</v>
      </c>
      <c r="P207" s="37">
        <f t="shared" si="297"/>
        <v>0</v>
      </c>
      <c r="Q207" s="36">
        <f>SaisieNote!U156</f>
        <v>9</v>
      </c>
      <c r="R207" s="37">
        <f t="shared" si="298"/>
        <v>0</v>
      </c>
      <c r="S207" s="36">
        <f>SaisieNote!W156</f>
        <v>3.5</v>
      </c>
      <c r="T207" s="37">
        <f t="shared" si="299"/>
        <v>0</v>
      </c>
      <c r="U207" s="53">
        <f t="shared" si="300"/>
        <v>5.5</v>
      </c>
      <c r="V207" s="39">
        <f t="shared" si="301"/>
        <v>0</v>
      </c>
      <c r="W207" s="36">
        <f>SaisieNote!Y156</f>
        <v>0</v>
      </c>
      <c r="X207" s="37">
        <f t="shared" si="302"/>
        <v>0</v>
      </c>
      <c r="Y207" s="36">
        <f>SaisieNote!AA156</f>
        <v>1</v>
      </c>
      <c r="Z207" s="37">
        <f t="shared" si="303"/>
        <v>0</v>
      </c>
      <c r="AA207" s="36">
        <f>SaisieNote!AC156</f>
        <v>5</v>
      </c>
      <c r="AB207" s="37">
        <f t="shared" si="304"/>
        <v>0</v>
      </c>
      <c r="AC207" s="53">
        <f t="shared" si="305"/>
        <v>2</v>
      </c>
      <c r="AD207" s="39">
        <f t="shared" si="306"/>
        <v>0</v>
      </c>
      <c r="AE207" s="138">
        <f t="shared" si="307"/>
        <v>5.3395061728395055</v>
      </c>
      <c r="AF207" s="40">
        <f t="shared" si="308"/>
        <v>0</v>
      </c>
      <c r="AG207" s="73" t="str">
        <f t="shared" si="309"/>
        <v>Rattrapage</v>
      </c>
      <c r="AH207" s="52">
        <f>SaisieNote!AG156</f>
        <v>5.833333333333333</v>
      </c>
      <c r="AI207" s="263">
        <f t="shared" si="310"/>
        <v>0</v>
      </c>
      <c r="AJ207" s="52">
        <f>SaisieNote!AJ156</f>
        <v>6.833333333333333</v>
      </c>
      <c r="AK207" s="263">
        <f t="shared" si="311"/>
        <v>0</v>
      </c>
      <c r="AL207" s="52">
        <f>SaisieNote!AM156</f>
        <v>8.6666666666666661</v>
      </c>
      <c r="AM207" s="75">
        <f t="shared" si="312"/>
        <v>0</v>
      </c>
      <c r="AN207" s="38">
        <f t="shared" si="313"/>
        <v>7.1111111111111107</v>
      </c>
      <c r="AO207" s="76">
        <f t="shared" si="314"/>
        <v>0</v>
      </c>
      <c r="AP207" s="167">
        <f>SaisieNote!AO156</f>
        <v>3.5</v>
      </c>
      <c r="AQ207" s="262">
        <f t="shared" si="315"/>
        <v>0</v>
      </c>
      <c r="AR207" s="167">
        <f>SaisieNote!AQ156</f>
        <v>3</v>
      </c>
      <c r="AS207" s="262">
        <f t="shared" si="316"/>
        <v>0</v>
      </c>
      <c r="AT207" s="167">
        <f>SaisieNote!AS156</f>
        <v>5</v>
      </c>
      <c r="AU207" s="75">
        <f t="shared" si="317"/>
        <v>0</v>
      </c>
      <c r="AV207" s="38">
        <f t="shared" si="318"/>
        <v>3.8333333333333335</v>
      </c>
      <c r="AW207" s="76">
        <f t="shared" si="319"/>
        <v>0</v>
      </c>
      <c r="AX207" s="61">
        <f>SaisieNote!AU156</f>
        <v>8</v>
      </c>
      <c r="AY207" s="75">
        <f t="shared" si="320"/>
        <v>0</v>
      </c>
      <c r="AZ207" s="61">
        <f>SaisieNote!AW156</f>
        <v>5.5</v>
      </c>
      <c r="BA207" s="75">
        <f t="shared" si="321"/>
        <v>0</v>
      </c>
      <c r="BB207" s="61">
        <f>SaisieNote!AY156</f>
        <v>3.5</v>
      </c>
      <c r="BC207" s="75">
        <f t="shared" si="322"/>
        <v>0</v>
      </c>
      <c r="BD207" s="38">
        <f t="shared" si="323"/>
        <v>5.666666666666667</v>
      </c>
      <c r="BE207" s="76">
        <f t="shared" si="324"/>
        <v>0</v>
      </c>
      <c r="BF207" s="59">
        <f t="shared" si="325"/>
        <v>5.69753086419753</v>
      </c>
      <c r="BG207" s="55">
        <f t="shared" si="326"/>
        <v>0</v>
      </c>
      <c r="BH207" s="56">
        <f t="shared" si="327"/>
        <v>5.5185185185185173</v>
      </c>
      <c r="BI207" s="55">
        <f t="shared" si="328"/>
        <v>0</v>
      </c>
      <c r="BJ207" s="55">
        <f t="shared" si="329"/>
        <v>0</v>
      </c>
      <c r="BK207" s="73" t="str">
        <f t="shared" si="330"/>
        <v>Rattrapage</v>
      </c>
    </row>
    <row r="208" spans="1:63" ht="20.25" customHeight="1">
      <c r="A208" s="250">
        <v>28</v>
      </c>
      <c r="B208" s="234" t="s">
        <v>927</v>
      </c>
      <c r="C208" s="234" t="s">
        <v>923</v>
      </c>
      <c r="D208" s="234" t="s">
        <v>51</v>
      </c>
      <c r="E208" s="234" t="s">
        <v>928</v>
      </c>
      <c r="F208" s="234" t="s">
        <v>309</v>
      </c>
      <c r="G208" s="36">
        <f>SaisieNote!K157</f>
        <v>6.333333333333333</v>
      </c>
      <c r="H208" s="37">
        <f t="shared" si="292"/>
        <v>0</v>
      </c>
      <c r="I208" s="36">
        <f>SaisieNote!N157</f>
        <v>5.5</v>
      </c>
      <c r="J208" s="37">
        <f t="shared" si="293"/>
        <v>0</v>
      </c>
      <c r="K208" s="36">
        <f>SaisieNote!Q157</f>
        <v>4.166666666666667</v>
      </c>
      <c r="L208" s="37">
        <f t="shared" si="294"/>
        <v>0</v>
      </c>
      <c r="M208" s="53">
        <f t="shared" si="295"/>
        <v>5.333333333333333</v>
      </c>
      <c r="N208" s="39">
        <f t="shared" si="296"/>
        <v>0</v>
      </c>
      <c r="O208" s="36">
        <f>SaisieNote!S157</f>
        <v>3</v>
      </c>
      <c r="P208" s="37">
        <f t="shared" si="297"/>
        <v>0</v>
      </c>
      <c r="Q208" s="36">
        <f>SaisieNote!U157</f>
        <v>10</v>
      </c>
      <c r="R208" s="37">
        <f t="shared" si="298"/>
        <v>3</v>
      </c>
      <c r="S208" s="36">
        <f>SaisieNote!W157</f>
        <v>5</v>
      </c>
      <c r="T208" s="37">
        <f t="shared" si="299"/>
        <v>0</v>
      </c>
      <c r="U208" s="53">
        <f t="shared" si="300"/>
        <v>6</v>
      </c>
      <c r="V208" s="39">
        <f t="shared" si="301"/>
        <v>3</v>
      </c>
      <c r="W208" s="36">
        <f>SaisieNote!Y157</f>
        <v>2</v>
      </c>
      <c r="X208" s="37">
        <f t="shared" si="302"/>
        <v>0</v>
      </c>
      <c r="Y208" s="36">
        <f>SaisieNote!AA157</f>
        <v>11</v>
      </c>
      <c r="Z208" s="37">
        <f t="shared" si="303"/>
        <v>2</v>
      </c>
      <c r="AA208" s="36">
        <f>SaisieNote!AC157</f>
        <v>6.5</v>
      </c>
      <c r="AB208" s="37">
        <f t="shared" si="304"/>
        <v>0</v>
      </c>
      <c r="AC208" s="53">
        <f t="shared" si="305"/>
        <v>6.5</v>
      </c>
      <c r="AD208" s="39">
        <f t="shared" si="306"/>
        <v>2</v>
      </c>
      <c r="AE208" s="138">
        <f t="shared" si="307"/>
        <v>5.8148148148148149</v>
      </c>
      <c r="AF208" s="40">
        <f t="shared" si="308"/>
        <v>5</v>
      </c>
      <c r="AG208" s="73" t="str">
        <f t="shared" si="309"/>
        <v>Rattrapage</v>
      </c>
      <c r="AH208" s="52">
        <f>SaisieNote!AG157</f>
        <v>8</v>
      </c>
      <c r="AI208" s="263">
        <f t="shared" si="310"/>
        <v>0</v>
      </c>
      <c r="AJ208" s="52">
        <f>SaisieNote!AJ157</f>
        <v>7</v>
      </c>
      <c r="AK208" s="263">
        <f t="shared" si="311"/>
        <v>0</v>
      </c>
      <c r="AL208" s="52">
        <f>SaisieNote!AM157</f>
        <v>8.8333333333333339</v>
      </c>
      <c r="AM208" s="75">
        <f t="shared" si="312"/>
        <v>0</v>
      </c>
      <c r="AN208" s="38">
        <f t="shared" si="313"/>
        <v>7.9444444444444455</v>
      </c>
      <c r="AO208" s="76">
        <f t="shared" si="314"/>
        <v>0</v>
      </c>
      <c r="AP208" s="167">
        <f>SaisieNote!AO157</f>
        <v>7.5</v>
      </c>
      <c r="AQ208" s="262">
        <f t="shared" si="315"/>
        <v>0</v>
      </c>
      <c r="AR208" s="167">
        <f>SaisieNote!AQ157</f>
        <v>12</v>
      </c>
      <c r="AS208" s="262">
        <f t="shared" si="316"/>
        <v>3</v>
      </c>
      <c r="AT208" s="167">
        <f>SaisieNote!AS157</f>
        <v>4</v>
      </c>
      <c r="AU208" s="75">
        <f t="shared" si="317"/>
        <v>0</v>
      </c>
      <c r="AV208" s="38">
        <f t="shared" si="318"/>
        <v>7.833333333333333</v>
      </c>
      <c r="AW208" s="76">
        <f t="shared" si="319"/>
        <v>3</v>
      </c>
      <c r="AX208" s="61">
        <f>SaisieNote!AU157</f>
        <v>10</v>
      </c>
      <c r="AY208" s="75">
        <f t="shared" si="320"/>
        <v>2</v>
      </c>
      <c r="AZ208" s="61">
        <f>SaisieNote!AW157</f>
        <v>12.5</v>
      </c>
      <c r="BA208" s="75">
        <f t="shared" si="321"/>
        <v>2</v>
      </c>
      <c r="BB208" s="61">
        <f>SaisieNote!AY157</f>
        <v>4.5</v>
      </c>
      <c r="BC208" s="75">
        <f t="shared" si="322"/>
        <v>0</v>
      </c>
      <c r="BD208" s="38">
        <f t="shared" si="323"/>
        <v>9</v>
      </c>
      <c r="BE208" s="76">
        <f t="shared" si="324"/>
        <v>4</v>
      </c>
      <c r="BF208" s="59">
        <f t="shared" si="325"/>
        <v>8.1419753086419764</v>
      </c>
      <c r="BG208" s="55">
        <f t="shared" si="326"/>
        <v>7</v>
      </c>
      <c r="BH208" s="56">
        <f t="shared" si="327"/>
        <v>6.9783950617283956</v>
      </c>
      <c r="BI208" s="55">
        <f t="shared" si="328"/>
        <v>12</v>
      </c>
      <c r="BJ208" s="55">
        <f t="shared" si="329"/>
        <v>12</v>
      </c>
      <c r="BK208" s="73" t="str">
        <f t="shared" si="330"/>
        <v>Rattrapage</v>
      </c>
    </row>
    <row r="209" spans="1:65" s="11" customFormat="1" ht="20.25" customHeight="1">
      <c r="A209" s="250">
        <v>29</v>
      </c>
      <c r="B209" s="234" t="s">
        <v>929</v>
      </c>
      <c r="C209" s="234" t="s">
        <v>930</v>
      </c>
      <c r="D209" s="234" t="s">
        <v>30</v>
      </c>
      <c r="E209" s="234" t="s">
        <v>931</v>
      </c>
      <c r="F209" s="234" t="s">
        <v>244</v>
      </c>
      <c r="G209" s="36">
        <f>SaisieNote!K158</f>
        <v>8.8333333333333339</v>
      </c>
      <c r="H209" s="37">
        <f t="shared" si="292"/>
        <v>0</v>
      </c>
      <c r="I209" s="36">
        <f>SaisieNote!N158</f>
        <v>5</v>
      </c>
      <c r="J209" s="37">
        <f t="shared" si="293"/>
        <v>0</v>
      </c>
      <c r="K209" s="36">
        <f>SaisieNote!Q158</f>
        <v>5.333333333333333</v>
      </c>
      <c r="L209" s="37">
        <f t="shared" si="294"/>
        <v>0</v>
      </c>
      <c r="M209" s="53">
        <f t="shared" si="295"/>
        <v>6.3888888888888893</v>
      </c>
      <c r="N209" s="39">
        <f t="shared" si="296"/>
        <v>0</v>
      </c>
      <c r="O209" s="36">
        <f>SaisieNote!S158</f>
        <v>9</v>
      </c>
      <c r="P209" s="37">
        <f t="shared" si="297"/>
        <v>0</v>
      </c>
      <c r="Q209" s="36">
        <f>SaisieNote!U158</f>
        <v>5</v>
      </c>
      <c r="R209" s="37">
        <f t="shared" si="298"/>
        <v>0</v>
      </c>
      <c r="S209" s="36">
        <f>SaisieNote!W158</f>
        <v>6.5</v>
      </c>
      <c r="T209" s="37">
        <f t="shared" si="299"/>
        <v>0</v>
      </c>
      <c r="U209" s="53">
        <f t="shared" si="300"/>
        <v>6.833333333333333</v>
      </c>
      <c r="V209" s="39">
        <f t="shared" si="301"/>
        <v>0</v>
      </c>
      <c r="W209" s="36">
        <f>SaisieNote!Y158</f>
        <v>2</v>
      </c>
      <c r="X209" s="37">
        <f t="shared" si="302"/>
        <v>0</v>
      </c>
      <c r="Y209" s="36">
        <f>SaisieNote!AA158</f>
        <v>7.5</v>
      </c>
      <c r="Z209" s="37">
        <f t="shared" si="303"/>
        <v>0</v>
      </c>
      <c r="AA209" s="36">
        <f>SaisieNote!AC158</f>
        <v>5</v>
      </c>
      <c r="AB209" s="37">
        <f t="shared" si="304"/>
        <v>0</v>
      </c>
      <c r="AC209" s="53">
        <f t="shared" si="305"/>
        <v>4.833333333333333</v>
      </c>
      <c r="AD209" s="39">
        <f t="shared" si="306"/>
        <v>0</v>
      </c>
      <c r="AE209" s="138">
        <f t="shared" si="307"/>
        <v>6.1913580246913584</v>
      </c>
      <c r="AF209" s="40">
        <f t="shared" si="308"/>
        <v>0</v>
      </c>
      <c r="AG209" s="73" t="str">
        <f t="shared" si="309"/>
        <v>Rattrapage</v>
      </c>
      <c r="AH209" s="52">
        <f>SaisieNote!AG158</f>
        <v>10</v>
      </c>
      <c r="AI209" s="263">
        <f t="shared" si="310"/>
        <v>5</v>
      </c>
      <c r="AJ209" s="52" t="e">
        <f>SaisieNote!AJ158</f>
        <v>#VALUE!</v>
      </c>
      <c r="AK209" s="263" t="e">
        <f t="shared" si="311"/>
        <v>#VALUE!</v>
      </c>
      <c r="AL209" s="52" t="e">
        <f>SaisieNote!AM158</f>
        <v>#VALUE!</v>
      </c>
      <c r="AM209" s="75" t="e">
        <f t="shared" si="312"/>
        <v>#VALUE!</v>
      </c>
      <c r="AN209" s="38" t="e">
        <f t="shared" si="313"/>
        <v>#VALUE!</v>
      </c>
      <c r="AO209" s="76" t="e">
        <f t="shared" si="314"/>
        <v>#VALUE!</v>
      </c>
      <c r="AP209" s="167" t="str">
        <f>SaisieNote!AO158</f>
        <v>\</v>
      </c>
      <c r="AQ209" s="262">
        <f t="shared" si="315"/>
        <v>3</v>
      </c>
      <c r="AR209" s="167" t="str">
        <f>SaisieNote!AQ158</f>
        <v>ABS</v>
      </c>
      <c r="AS209" s="262">
        <f t="shared" si="316"/>
        <v>3</v>
      </c>
      <c r="AT209" s="167" t="str">
        <f>SaisieNote!AS158</f>
        <v>ABS</v>
      </c>
      <c r="AU209" s="75">
        <f t="shared" si="317"/>
        <v>3</v>
      </c>
      <c r="AV209" s="38" t="e">
        <f t="shared" si="318"/>
        <v>#VALUE!</v>
      </c>
      <c r="AW209" s="76" t="e">
        <f t="shared" si="319"/>
        <v>#VALUE!</v>
      </c>
      <c r="AX209" s="61" t="str">
        <f>SaisieNote!AU158</f>
        <v>ABS</v>
      </c>
      <c r="AY209" s="75">
        <f t="shared" si="320"/>
        <v>2</v>
      </c>
      <c r="AZ209" s="61" t="str">
        <f>SaisieNote!AW158</f>
        <v>ABS</v>
      </c>
      <c r="BA209" s="75">
        <f t="shared" si="321"/>
        <v>2</v>
      </c>
      <c r="BB209" s="61" t="str">
        <f>SaisieNote!AY158</f>
        <v>ABS</v>
      </c>
      <c r="BC209" s="75">
        <f t="shared" si="322"/>
        <v>2</v>
      </c>
      <c r="BD209" s="38" t="e">
        <f t="shared" si="323"/>
        <v>#VALUE!</v>
      </c>
      <c r="BE209" s="76" t="e">
        <f t="shared" si="324"/>
        <v>#VALUE!</v>
      </c>
      <c r="BF209" s="59" t="e">
        <f t="shared" si="325"/>
        <v>#VALUE!</v>
      </c>
      <c r="BG209" s="55" t="e">
        <f t="shared" si="326"/>
        <v>#VALUE!</v>
      </c>
      <c r="BH209" s="56" t="e">
        <f t="shared" si="327"/>
        <v>#VALUE!</v>
      </c>
      <c r="BI209" s="55" t="e">
        <f t="shared" si="328"/>
        <v>#VALUE!</v>
      </c>
      <c r="BJ209" s="55" t="e">
        <f t="shared" si="329"/>
        <v>#VALUE!</v>
      </c>
      <c r="BK209" s="73" t="s">
        <v>1305</v>
      </c>
    </row>
    <row r="210" spans="1:65" s="11" customFormat="1" ht="20.25" customHeight="1">
      <c r="A210" s="250">
        <v>30</v>
      </c>
      <c r="B210" s="234" t="s">
        <v>932</v>
      </c>
      <c r="C210" s="234" t="s">
        <v>933</v>
      </c>
      <c r="D210" s="234" t="s">
        <v>934</v>
      </c>
      <c r="E210" s="234" t="s">
        <v>935</v>
      </c>
      <c r="F210" s="234" t="s">
        <v>8</v>
      </c>
      <c r="G210" s="36">
        <f>SaisieNote!K159</f>
        <v>7.333333333333333</v>
      </c>
      <c r="H210" s="37">
        <f t="shared" si="292"/>
        <v>0</v>
      </c>
      <c r="I210" s="36">
        <f>SaisieNote!N159</f>
        <v>5</v>
      </c>
      <c r="J210" s="37">
        <f t="shared" si="293"/>
        <v>0</v>
      </c>
      <c r="K210" s="36">
        <f>SaisieNote!Q159</f>
        <v>4.666666666666667</v>
      </c>
      <c r="L210" s="37">
        <f t="shared" si="294"/>
        <v>0</v>
      </c>
      <c r="M210" s="53">
        <f t="shared" si="295"/>
        <v>5.666666666666667</v>
      </c>
      <c r="N210" s="39">
        <f t="shared" si="296"/>
        <v>0</v>
      </c>
      <c r="O210" s="36">
        <f>SaisieNote!S159</f>
        <v>4</v>
      </c>
      <c r="P210" s="37">
        <f t="shared" si="297"/>
        <v>0</v>
      </c>
      <c r="Q210" s="36">
        <f>SaisieNote!U159</f>
        <v>6</v>
      </c>
      <c r="R210" s="37">
        <f t="shared" si="298"/>
        <v>0</v>
      </c>
      <c r="S210" s="36">
        <f>SaisieNote!W159</f>
        <v>6</v>
      </c>
      <c r="T210" s="37">
        <f t="shared" si="299"/>
        <v>0</v>
      </c>
      <c r="U210" s="53">
        <f t="shared" si="300"/>
        <v>5.333333333333333</v>
      </c>
      <c r="V210" s="39">
        <f t="shared" si="301"/>
        <v>0</v>
      </c>
      <c r="W210" s="36">
        <f>SaisieNote!Y159</f>
        <v>2</v>
      </c>
      <c r="X210" s="37">
        <f t="shared" si="302"/>
        <v>0</v>
      </c>
      <c r="Y210" s="36">
        <f>SaisieNote!AA159</f>
        <v>5.5</v>
      </c>
      <c r="Z210" s="37">
        <f t="shared" si="303"/>
        <v>0</v>
      </c>
      <c r="AA210" s="36">
        <f>SaisieNote!AC159</f>
        <v>10</v>
      </c>
      <c r="AB210" s="37">
        <f t="shared" si="304"/>
        <v>2</v>
      </c>
      <c r="AC210" s="53">
        <f t="shared" si="305"/>
        <v>5.833333333333333</v>
      </c>
      <c r="AD210" s="39">
        <f t="shared" si="306"/>
        <v>2</v>
      </c>
      <c r="AE210" s="138">
        <f t="shared" si="307"/>
        <v>5.5925925925925926</v>
      </c>
      <c r="AF210" s="40">
        <f t="shared" si="308"/>
        <v>2</v>
      </c>
      <c r="AG210" s="73" t="str">
        <f t="shared" si="309"/>
        <v>Rattrapage</v>
      </c>
      <c r="AH210" s="52">
        <f>SaisieNote!AG159</f>
        <v>8.8333333333333339</v>
      </c>
      <c r="AI210" s="263">
        <f t="shared" si="310"/>
        <v>0</v>
      </c>
      <c r="AJ210" s="52">
        <f>SaisieNote!AJ159</f>
        <v>8.3333333333333339</v>
      </c>
      <c r="AK210" s="263">
        <f t="shared" si="311"/>
        <v>0</v>
      </c>
      <c r="AL210" s="52">
        <f>SaisieNote!AM159</f>
        <v>8.5</v>
      </c>
      <c r="AM210" s="75">
        <f t="shared" si="312"/>
        <v>0</v>
      </c>
      <c r="AN210" s="38">
        <f t="shared" si="313"/>
        <v>8.5555555555555554</v>
      </c>
      <c r="AO210" s="76">
        <f t="shared" si="314"/>
        <v>0</v>
      </c>
      <c r="AP210" s="167">
        <f>SaisieNote!AO159</f>
        <v>6</v>
      </c>
      <c r="AQ210" s="262">
        <f t="shared" si="315"/>
        <v>0</v>
      </c>
      <c r="AR210" s="167">
        <f>SaisieNote!AQ159</f>
        <v>7</v>
      </c>
      <c r="AS210" s="262">
        <f t="shared" si="316"/>
        <v>0</v>
      </c>
      <c r="AT210" s="167">
        <f>SaisieNote!AS159</f>
        <v>2.5</v>
      </c>
      <c r="AU210" s="75">
        <f t="shared" si="317"/>
        <v>0</v>
      </c>
      <c r="AV210" s="38">
        <f t="shared" si="318"/>
        <v>5.166666666666667</v>
      </c>
      <c r="AW210" s="76">
        <f t="shared" si="319"/>
        <v>0</v>
      </c>
      <c r="AX210" s="61">
        <f>SaisieNote!AU159</f>
        <v>10</v>
      </c>
      <c r="AY210" s="75">
        <f t="shared" si="320"/>
        <v>2</v>
      </c>
      <c r="AZ210" s="61">
        <f>SaisieNote!AW159</f>
        <v>0</v>
      </c>
      <c r="BA210" s="75">
        <f t="shared" si="321"/>
        <v>0</v>
      </c>
      <c r="BB210" s="61">
        <f>SaisieNote!AY159</f>
        <v>6</v>
      </c>
      <c r="BC210" s="75">
        <f t="shared" si="322"/>
        <v>0</v>
      </c>
      <c r="BD210" s="38">
        <f t="shared" si="323"/>
        <v>5.333333333333333</v>
      </c>
      <c r="BE210" s="76">
        <f t="shared" si="324"/>
        <v>2</v>
      </c>
      <c r="BF210" s="59">
        <f t="shared" si="325"/>
        <v>6.7098765432098766</v>
      </c>
      <c r="BG210" s="55">
        <f t="shared" si="326"/>
        <v>2</v>
      </c>
      <c r="BH210" s="56">
        <f t="shared" si="327"/>
        <v>6.1512345679012341</v>
      </c>
      <c r="BI210" s="55">
        <f t="shared" si="328"/>
        <v>4</v>
      </c>
      <c r="BJ210" s="55">
        <f t="shared" si="329"/>
        <v>4</v>
      </c>
      <c r="BK210" s="73" t="str">
        <f t="shared" si="330"/>
        <v>Rattrapage</v>
      </c>
    </row>
    <row r="211" spans="1:65" s="11" customFormat="1" ht="20.25" customHeight="1">
      <c r="A211" s="252"/>
      <c r="B211" s="253"/>
      <c r="C211" s="253"/>
      <c r="D211" s="253"/>
      <c r="E211" s="253"/>
      <c r="F211" s="253"/>
      <c r="G211" s="254"/>
      <c r="H211" s="255"/>
      <c r="I211" s="254"/>
      <c r="J211" s="255"/>
      <c r="K211" s="254"/>
      <c r="L211" s="255"/>
      <c r="M211" s="66"/>
      <c r="N211" s="62"/>
      <c r="O211" s="64"/>
      <c r="P211" s="62"/>
      <c r="Q211" s="64"/>
      <c r="R211" s="62"/>
      <c r="S211" s="64"/>
      <c r="T211" s="62"/>
      <c r="U211" s="66"/>
      <c r="V211" s="62"/>
      <c r="W211" s="64"/>
      <c r="X211" s="62"/>
      <c r="Y211" s="64"/>
      <c r="Z211" s="62"/>
      <c r="AA211" s="64"/>
      <c r="AB211" s="62"/>
      <c r="AC211" s="66"/>
      <c r="AD211" s="62"/>
      <c r="AE211" s="66"/>
      <c r="AF211" s="65"/>
      <c r="AG211" s="69"/>
      <c r="AH211" s="256"/>
      <c r="AI211" s="256"/>
      <c r="AJ211" s="256"/>
      <c r="AK211" s="256"/>
      <c r="AL211" s="256"/>
      <c r="AM211" s="159"/>
      <c r="AN211" s="64"/>
      <c r="AO211" s="136"/>
      <c r="AP211" s="66"/>
      <c r="AQ211" s="66"/>
      <c r="AR211" s="66"/>
      <c r="AS211" s="66"/>
      <c r="AT211" s="66"/>
      <c r="AU211" s="135"/>
      <c r="AV211" s="64"/>
      <c r="AW211" s="136"/>
      <c r="AX211" s="70"/>
      <c r="AY211" s="135"/>
      <c r="AZ211" s="70"/>
      <c r="BA211" s="135"/>
      <c r="BB211" s="70"/>
      <c r="BC211" s="135"/>
      <c r="BD211" s="64"/>
      <c r="BE211" s="136"/>
      <c r="BF211" s="64"/>
      <c r="BG211" s="63"/>
      <c r="BH211" s="68"/>
      <c r="BI211" s="63"/>
      <c r="BJ211" s="63"/>
      <c r="BK211" s="69"/>
    </row>
    <row r="212" spans="1:65" s="11" customFormat="1" ht="20.25" customHeight="1">
      <c r="A212" s="252"/>
      <c r="B212" s="253"/>
      <c r="C212" s="253"/>
      <c r="D212" s="253"/>
      <c r="E212" s="253"/>
      <c r="F212" s="253"/>
      <c r="G212" s="254"/>
      <c r="H212" s="255"/>
      <c r="I212" s="254"/>
      <c r="J212" s="255"/>
      <c r="K212" s="254"/>
      <c r="L212" s="255"/>
      <c r="M212" s="66"/>
      <c r="N212" s="62"/>
      <c r="O212" s="64"/>
      <c r="P212" s="62"/>
      <c r="Q212" s="64"/>
      <c r="R212" s="62"/>
      <c r="S212" s="64"/>
      <c r="T212" s="62"/>
      <c r="U212" s="66"/>
      <c r="V212" s="62"/>
      <c r="W212" s="64"/>
      <c r="X212" s="62"/>
      <c r="Y212" s="64"/>
      <c r="Z212" s="62"/>
      <c r="AA212" s="64"/>
      <c r="AB212" s="62"/>
      <c r="AC212" s="66"/>
      <c r="AD212" s="62"/>
      <c r="AE212" s="323"/>
      <c r="AF212" s="323"/>
      <c r="AG212" s="69"/>
      <c r="AH212" s="256"/>
      <c r="AI212" s="256"/>
      <c r="AJ212" s="256"/>
      <c r="AK212" s="256"/>
      <c r="AL212" s="256"/>
      <c r="AM212" s="159"/>
      <c r="AN212" s="64"/>
      <c r="AO212" s="136"/>
      <c r="AP212" s="66"/>
      <c r="AQ212" s="66"/>
      <c r="AR212" s="66"/>
      <c r="AS212" s="66"/>
      <c r="AT212" s="66"/>
      <c r="AU212" s="135"/>
      <c r="AV212" s="64"/>
      <c r="AW212" s="136"/>
      <c r="AX212" s="70"/>
      <c r="AY212" s="135"/>
      <c r="AZ212" s="70"/>
      <c r="BA212" s="135"/>
      <c r="BB212" s="317" t="s">
        <v>1303</v>
      </c>
      <c r="BC212" s="317"/>
      <c r="BD212" s="317"/>
      <c r="BE212" s="317"/>
      <c r="BF212" s="317"/>
      <c r="BG212" s="62"/>
      <c r="BH212" s="318">
        <f ca="1">TODAY()</f>
        <v>42192</v>
      </c>
      <c r="BI212" s="318"/>
      <c r="BJ212" s="318"/>
      <c r="BK212" s="69"/>
    </row>
    <row r="213" spans="1:65" s="11" customFormat="1" ht="19.5" customHeight="1">
      <c r="A213" s="43"/>
      <c r="B213" s="10"/>
      <c r="C213" s="10"/>
      <c r="D213" s="10"/>
      <c r="E213" s="10"/>
      <c r="F213" s="10"/>
      <c r="G213" s="64"/>
      <c r="H213" s="62"/>
      <c r="I213" s="64"/>
      <c r="J213" s="62"/>
      <c r="K213" s="64"/>
      <c r="L213" s="62"/>
      <c r="M213" s="66"/>
      <c r="N213" s="62"/>
      <c r="O213" s="64"/>
      <c r="P213" s="62"/>
      <c r="Q213" s="64"/>
      <c r="R213" s="62"/>
      <c r="S213" s="64"/>
      <c r="T213" s="62"/>
      <c r="U213" s="66"/>
      <c r="V213" s="62"/>
      <c r="W213" s="64"/>
      <c r="X213" s="62"/>
      <c r="Y213" s="64"/>
      <c r="Z213" s="62"/>
      <c r="AA213" s="64"/>
      <c r="AB213" s="62"/>
      <c r="AC213" s="66"/>
      <c r="AD213" s="62"/>
      <c r="AE213" s="66"/>
      <c r="AF213" s="315"/>
      <c r="AG213" s="315"/>
      <c r="AZ213" s="5"/>
      <c r="BA213" s="5"/>
      <c r="BB213" s="5"/>
      <c r="BC213" s="264"/>
      <c r="BD213" s="64" t="s">
        <v>1308</v>
      </c>
      <c r="BE213" s="62"/>
      <c r="BF213" s="66"/>
      <c r="BG213" s="62"/>
      <c r="BH213" s="66"/>
      <c r="BI213" s="315"/>
      <c r="BJ213" s="315"/>
      <c r="BL213" s="121"/>
      <c r="BM213" s="141"/>
    </row>
    <row r="214" spans="1:65" ht="15.75">
      <c r="A214" s="44"/>
      <c r="B214" s="8"/>
      <c r="C214" s="8"/>
      <c r="D214" s="8"/>
      <c r="E214" s="8"/>
      <c r="F214" s="8"/>
      <c r="I214" s="1" t="s">
        <v>81</v>
      </c>
      <c r="J214" s="1"/>
      <c r="K214" s="1"/>
      <c r="L214" s="1"/>
      <c r="M214" s="2"/>
      <c r="N214" s="2"/>
      <c r="O214" s="2"/>
      <c r="P214" s="2"/>
      <c r="BB214" s="4"/>
    </row>
    <row r="215" spans="1:65" ht="15.75">
      <c r="A215" s="44"/>
      <c r="B215" s="8"/>
      <c r="C215" s="8"/>
      <c r="D215" s="8"/>
      <c r="E215" s="8"/>
      <c r="F215" s="8"/>
      <c r="J215" s="21"/>
      <c r="K215" s="20" t="s">
        <v>82</v>
      </c>
      <c r="L215" s="20"/>
      <c r="M215" s="20"/>
      <c r="N215" s="20"/>
      <c r="O215" s="20"/>
      <c r="P215" s="20"/>
      <c r="Q215" s="20"/>
      <c r="BB215" s="4"/>
    </row>
    <row r="216" spans="1:65" ht="15.75">
      <c r="B216" s="4"/>
      <c r="C216" s="4"/>
      <c r="D216" s="4"/>
      <c r="E216" s="4"/>
      <c r="F216" s="4"/>
      <c r="G216" s="4"/>
      <c r="H216" s="4"/>
      <c r="I216" s="4"/>
      <c r="M216" s="4" t="s">
        <v>83</v>
      </c>
    </row>
    <row r="217" spans="1:65" ht="15.75">
      <c r="A217" s="4" t="s">
        <v>84</v>
      </c>
      <c r="B217" s="4"/>
      <c r="C217" s="4"/>
      <c r="D217" s="4"/>
      <c r="E217" s="4"/>
      <c r="F217" s="4"/>
      <c r="G217" s="4"/>
      <c r="H217" s="4"/>
      <c r="I217" s="4"/>
      <c r="K217" s="4"/>
    </row>
    <row r="218" spans="1:65" ht="15.75">
      <c r="A218" s="4" t="s">
        <v>1290</v>
      </c>
      <c r="B218" s="4"/>
      <c r="C218" s="4"/>
      <c r="D218" s="4"/>
      <c r="E218" s="4"/>
      <c r="F218" s="4"/>
      <c r="G218" s="4"/>
      <c r="H218" s="4"/>
      <c r="I218" s="5"/>
      <c r="J218" s="6"/>
      <c r="K218" s="4"/>
    </row>
    <row r="219" spans="1:65" ht="15.75">
      <c r="C219" s="4"/>
      <c r="D219" s="4"/>
      <c r="E219" s="4"/>
      <c r="F219" s="4"/>
      <c r="G219" s="4"/>
      <c r="H219" s="4"/>
      <c r="I219" s="4"/>
      <c r="J219" s="4"/>
      <c r="K219" s="4"/>
    </row>
    <row r="220" spans="1:65" ht="33.75" customHeight="1">
      <c r="B220" s="4" t="s">
        <v>117</v>
      </c>
      <c r="D220" s="316" t="s">
        <v>1306</v>
      </c>
      <c r="E220" s="316"/>
      <c r="F220" s="316"/>
      <c r="G220" s="316"/>
      <c r="H220" s="316"/>
      <c r="I220" s="316"/>
      <c r="J220" s="316"/>
      <c r="K220" s="316"/>
      <c r="L220" s="316"/>
      <c r="M220" s="316"/>
      <c r="N220" s="316"/>
      <c r="O220" s="316"/>
      <c r="P220" s="316"/>
      <c r="Q220" s="316"/>
      <c r="R220" s="316"/>
      <c r="S220" s="316"/>
      <c r="T220" s="316"/>
      <c r="U220" s="316"/>
      <c r="V220" s="316"/>
      <c r="W220" s="316"/>
      <c r="X220" s="316"/>
      <c r="Y220" s="316"/>
      <c r="Z220" s="316"/>
      <c r="AA220" s="316"/>
      <c r="AB220" s="316"/>
      <c r="AC220" s="316"/>
      <c r="AD220" s="316"/>
      <c r="AE220" s="316"/>
      <c r="AF220" s="316"/>
      <c r="AG220" s="316"/>
      <c r="AH220" s="316"/>
      <c r="AI220" s="316"/>
      <c r="AJ220" s="316"/>
      <c r="AK220" s="316"/>
      <c r="AL220" s="316"/>
      <c r="AM220" s="316"/>
      <c r="AN220" s="316"/>
      <c r="AO220" s="316"/>
      <c r="AP220" s="316"/>
      <c r="AQ220" s="316"/>
      <c r="AR220" s="316"/>
      <c r="AS220" s="316"/>
      <c r="AT220" s="316"/>
      <c r="AU220" s="316"/>
      <c r="AV220" s="316"/>
      <c r="AW220" s="316"/>
      <c r="AX220" s="316"/>
      <c r="AY220" s="316"/>
      <c r="AZ220" s="316"/>
    </row>
    <row r="221" spans="1:65" ht="15.75">
      <c r="B221" s="4" t="s">
        <v>124</v>
      </c>
    </row>
    <row r="222" spans="1:65" ht="15.75">
      <c r="B222" s="4"/>
    </row>
    <row r="223" spans="1:65" ht="21.75" customHeight="1">
      <c r="G223" s="320" t="s">
        <v>169</v>
      </c>
      <c r="H223" s="321"/>
      <c r="I223" s="321"/>
      <c r="J223" s="321"/>
      <c r="K223" s="321"/>
      <c r="L223" s="321"/>
      <c r="M223" s="321"/>
      <c r="N223" s="322"/>
      <c r="O223" s="320" t="s">
        <v>168</v>
      </c>
      <c r="P223" s="321"/>
      <c r="Q223" s="321"/>
      <c r="R223" s="321"/>
      <c r="S223" s="321"/>
      <c r="T223" s="321"/>
      <c r="U223" s="321"/>
      <c r="V223" s="322"/>
      <c r="W223" s="319" t="s">
        <v>96</v>
      </c>
      <c r="X223" s="319"/>
      <c r="Y223" s="319"/>
      <c r="Z223" s="319"/>
      <c r="AA223" s="319"/>
      <c r="AB223" s="319"/>
      <c r="AC223" s="319"/>
      <c r="AD223" s="45"/>
      <c r="AE223" s="9"/>
      <c r="AF223" s="9"/>
      <c r="AG223" s="9"/>
      <c r="AH223" s="320" t="s">
        <v>169</v>
      </c>
      <c r="AI223" s="321"/>
      <c r="AJ223" s="321"/>
      <c r="AK223" s="321"/>
      <c r="AL223" s="321"/>
      <c r="AM223" s="321"/>
      <c r="AN223" s="321"/>
      <c r="AO223" s="322"/>
      <c r="AP223" s="320" t="s">
        <v>168</v>
      </c>
      <c r="AQ223" s="321"/>
      <c r="AR223" s="321"/>
      <c r="AS223" s="321"/>
      <c r="AT223" s="321"/>
      <c r="AU223" s="321"/>
      <c r="AV223" s="321"/>
      <c r="AW223" s="322"/>
      <c r="AX223" s="319" t="s">
        <v>96</v>
      </c>
      <c r="AY223" s="319"/>
      <c r="AZ223" s="319"/>
      <c r="BA223" s="319"/>
      <c r="BB223" s="319"/>
      <c r="BC223" s="319"/>
      <c r="BD223" s="319"/>
      <c r="BE223" s="46"/>
    </row>
    <row r="224" spans="1:65" s="51" customFormat="1" ht="21" customHeight="1">
      <c r="A224" s="47" t="s">
        <v>17</v>
      </c>
      <c r="B224" s="47" t="s">
        <v>18</v>
      </c>
      <c r="C224" s="47" t="s">
        <v>1</v>
      </c>
      <c r="D224" s="47" t="s">
        <v>2</v>
      </c>
      <c r="E224" s="47" t="s">
        <v>120</v>
      </c>
      <c r="F224" s="47" t="s">
        <v>121</v>
      </c>
      <c r="G224" s="47" t="s">
        <v>90</v>
      </c>
      <c r="H224" s="47" t="s">
        <v>3</v>
      </c>
      <c r="I224" s="47" t="s">
        <v>97</v>
      </c>
      <c r="J224" s="47" t="s">
        <v>3</v>
      </c>
      <c r="K224" s="47" t="s">
        <v>91</v>
      </c>
      <c r="L224" s="47" t="s">
        <v>3</v>
      </c>
      <c r="M224" s="139" t="s">
        <v>98</v>
      </c>
      <c r="N224" s="49" t="s">
        <v>99</v>
      </c>
      <c r="O224" s="47" t="s">
        <v>100</v>
      </c>
      <c r="P224" s="47" t="s">
        <v>3</v>
      </c>
      <c r="Q224" s="47" t="s">
        <v>92</v>
      </c>
      <c r="R224" s="47" t="s">
        <v>3</v>
      </c>
      <c r="S224" s="47" t="s">
        <v>110</v>
      </c>
      <c r="T224" s="47" t="s">
        <v>3</v>
      </c>
      <c r="U224" s="139" t="s">
        <v>104</v>
      </c>
      <c r="V224" s="49" t="s">
        <v>99</v>
      </c>
      <c r="W224" s="47" t="s">
        <v>102</v>
      </c>
      <c r="X224" s="47" t="s">
        <v>3</v>
      </c>
      <c r="Y224" s="47" t="s">
        <v>170</v>
      </c>
      <c r="Z224" s="47" t="s">
        <v>3</v>
      </c>
      <c r="AA224" s="47" t="s">
        <v>171</v>
      </c>
      <c r="AB224" s="47" t="s">
        <v>3</v>
      </c>
      <c r="AC224" s="139" t="s">
        <v>115</v>
      </c>
      <c r="AD224" s="49" t="s">
        <v>99</v>
      </c>
      <c r="AE224" s="137" t="s">
        <v>114</v>
      </c>
      <c r="AF224" s="58" t="s">
        <v>172</v>
      </c>
      <c r="AG224" s="47" t="s">
        <v>109</v>
      </c>
      <c r="AH224" s="47" t="s">
        <v>105</v>
      </c>
      <c r="AI224" s="47" t="s">
        <v>3</v>
      </c>
      <c r="AJ224" s="47" t="s">
        <v>111</v>
      </c>
      <c r="AK224" s="47" t="s">
        <v>3</v>
      </c>
      <c r="AL224" s="47" t="s">
        <v>106</v>
      </c>
      <c r="AM224" s="47" t="s">
        <v>3</v>
      </c>
      <c r="AN224" s="47" t="s">
        <v>98</v>
      </c>
      <c r="AO224" s="47" t="s">
        <v>99</v>
      </c>
      <c r="AP224" s="47" t="s">
        <v>4</v>
      </c>
      <c r="AQ224" s="47" t="s">
        <v>3</v>
      </c>
      <c r="AR224" s="47" t="s">
        <v>112</v>
      </c>
      <c r="AS224" s="47" t="s">
        <v>3</v>
      </c>
      <c r="AT224" s="47" t="s">
        <v>93</v>
      </c>
      <c r="AU224" s="47" t="s">
        <v>3</v>
      </c>
      <c r="AV224" s="47" t="s">
        <v>101</v>
      </c>
      <c r="AW224" s="47" t="s">
        <v>99</v>
      </c>
      <c r="AX224" s="47" t="s">
        <v>94</v>
      </c>
      <c r="AY224" s="47" t="s">
        <v>3</v>
      </c>
      <c r="AZ224" s="47" t="s">
        <v>107</v>
      </c>
      <c r="BA224" s="47" t="s">
        <v>3</v>
      </c>
      <c r="BB224" s="47" t="s">
        <v>113</v>
      </c>
      <c r="BC224" s="47" t="s">
        <v>3</v>
      </c>
      <c r="BD224" s="47" t="s">
        <v>115</v>
      </c>
      <c r="BE224" s="47" t="s">
        <v>99</v>
      </c>
      <c r="BF224" s="47" t="s">
        <v>116</v>
      </c>
      <c r="BG224" s="50" t="s">
        <v>172</v>
      </c>
      <c r="BH224" s="47" t="s">
        <v>108</v>
      </c>
      <c r="BI224" s="47" t="s">
        <v>103</v>
      </c>
      <c r="BJ224" s="47" t="s">
        <v>543</v>
      </c>
      <c r="BK224" s="47" t="s">
        <v>109</v>
      </c>
    </row>
    <row r="225" spans="1:63" ht="20.25" customHeight="1">
      <c r="A225" s="250">
        <v>1</v>
      </c>
      <c r="B225" s="241" t="s">
        <v>936</v>
      </c>
      <c r="C225" s="241" t="s">
        <v>937</v>
      </c>
      <c r="D225" s="241" t="s">
        <v>646</v>
      </c>
      <c r="E225" s="241" t="s">
        <v>938</v>
      </c>
      <c r="F225" s="241" t="s">
        <v>5</v>
      </c>
      <c r="G225" s="36">
        <f>SaisieNote!K160</f>
        <v>11.166666666666666</v>
      </c>
      <c r="H225" s="37">
        <f t="shared" ref="H225:L225" si="331">IF(G225&gt;=9.995,5,0)</f>
        <v>5</v>
      </c>
      <c r="I225" s="36">
        <f>SaisieNote!N160</f>
        <v>4.5</v>
      </c>
      <c r="J225" s="37">
        <f t="shared" si="331"/>
        <v>0</v>
      </c>
      <c r="K225" s="36">
        <f>SaisieNote!Q160</f>
        <v>4</v>
      </c>
      <c r="L225" s="37">
        <f t="shared" si="331"/>
        <v>0</v>
      </c>
      <c r="M225" s="53">
        <f t="shared" ref="M225" si="332">((G225*4)+(I225*4)+(K225*4))/12</f>
        <v>6.5555555555555545</v>
      </c>
      <c r="N225" s="39">
        <f t="shared" ref="N225" si="333">IF(M225&gt;=9.995,15,H225+J225+L225)</f>
        <v>5</v>
      </c>
      <c r="O225" s="36">
        <f>SaisieNote!S160</f>
        <v>7</v>
      </c>
      <c r="P225" s="37">
        <f t="shared" ref="P225:T225" si="334">IF(O225&gt;=9.995,3,0)</f>
        <v>0</v>
      </c>
      <c r="Q225" s="36">
        <f>SaisieNote!U160</f>
        <v>5</v>
      </c>
      <c r="R225" s="37">
        <f t="shared" si="334"/>
        <v>0</v>
      </c>
      <c r="S225" s="36">
        <f>SaisieNote!W160</f>
        <v>5</v>
      </c>
      <c r="T225" s="37">
        <f t="shared" si="334"/>
        <v>0</v>
      </c>
      <c r="U225" s="53">
        <f t="shared" ref="U225" si="335">((O225*3)+(Q225*3)+(S225*3))/9</f>
        <v>5.666666666666667</v>
      </c>
      <c r="V225" s="39">
        <f t="shared" ref="V225" si="336">IF(U225&gt;=9.995,9,P225+R225+T225)</f>
        <v>0</v>
      </c>
      <c r="W225" s="36">
        <f>SaisieNote!Y160</f>
        <v>2</v>
      </c>
      <c r="X225" s="37">
        <f t="shared" ref="X225:AB225" si="337">IF(W225&gt;=9.995,2,0)</f>
        <v>0</v>
      </c>
      <c r="Y225" s="36">
        <f>SaisieNote!AA160</f>
        <v>8.5</v>
      </c>
      <c r="Z225" s="37">
        <f t="shared" si="337"/>
        <v>0</v>
      </c>
      <c r="AA225" s="36">
        <f>SaisieNote!AC160</f>
        <v>6</v>
      </c>
      <c r="AB225" s="37">
        <f t="shared" si="337"/>
        <v>0</v>
      </c>
      <c r="AC225" s="53">
        <f t="shared" ref="AC225" si="338">((W225*2)+(Y225*2)+(AA225*2))/6</f>
        <v>5.5</v>
      </c>
      <c r="AD225" s="39">
        <f t="shared" ref="AD225" si="339">IF(AC225&gt;=9.995,6,X225+Z225+AB225)</f>
        <v>0</v>
      </c>
      <c r="AE225" s="138">
        <f t="shared" ref="AE225" si="340">((M225*12)+(U225*9)+(AC225*6))/27</f>
        <v>6.0246913580246906</v>
      </c>
      <c r="AF225" s="40">
        <f t="shared" ref="AF225" si="341">IF(AE225&gt;=9.995,30,N225+V225+AD225)</f>
        <v>5</v>
      </c>
      <c r="AG225" s="73" t="str">
        <f t="shared" ref="AG225" si="342">IF(AE225&gt;=9.995,"Admis(e)","Rattrapage")</f>
        <v>Rattrapage</v>
      </c>
      <c r="AH225" s="52">
        <f>SaisieNote!AG160</f>
        <v>5.833333333333333</v>
      </c>
      <c r="AI225" s="263">
        <f t="shared" ref="AI225:AM225" si="343">IF(AH225&gt;=9.995,5,0)</f>
        <v>0</v>
      </c>
      <c r="AJ225" s="52">
        <f>SaisieNote!AJ160</f>
        <v>2.3333333333333335</v>
      </c>
      <c r="AK225" s="263">
        <f t="shared" si="343"/>
        <v>0</v>
      </c>
      <c r="AL225" s="52">
        <f>SaisieNote!AM160</f>
        <v>8.3333333333333339</v>
      </c>
      <c r="AM225" s="75">
        <f t="shared" si="343"/>
        <v>0</v>
      </c>
      <c r="AN225" s="38">
        <f t="shared" ref="AN225" si="344">((AH225*4)+(AJ225*4)+(AL225*4))/12</f>
        <v>5.5</v>
      </c>
      <c r="AO225" s="76">
        <f t="shared" ref="AO225" si="345">IF(AN225&gt;=9.995,15,AI225+AK225+AM225)</f>
        <v>0</v>
      </c>
      <c r="AP225" s="167">
        <f>SaisieNote!AO160</f>
        <v>1.5</v>
      </c>
      <c r="AQ225" s="262">
        <f t="shared" ref="AQ225:AU225" si="346">IF(AP225&gt;=9.995,3,0)</f>
        <v>0</v>
      </c>
      <c r="AR225" s="167">
        <f>SaisieNote!AQ160</f>
        <v>7</v>
      </c>
      <c r="AS225" s="262">
        <f t="shared" si="346"/>
        <v>0</v>
      </c>
      <c r="AT225" s="167">
        <f>SaisieNote!AS160</f>
        <v>7.5</v>
      </c>
      <c r="AU225" s="75">
        <f t="shared" si="346"/>
        <v>0</v>
      </c>
      <c r="AV225" s="38">
        <f t="shared" ref="AV225" si="347">((AP225*3)+(AR225*3)+(AT225*3))/9</f>
        <v>5.333333333333333</v>
      </c>
      <c r="AW225" s="76">
        <f t="shared" ref="AW225" si="348">IF(AV225&gt;=9.995,9,AQ225+AS225+AU225)</f>
        <v>0</v>
      </c>
      <c r="AX225" s="61">
        <f>SaisieNote!AU160</f>
        <v>10</v>
      </c>
      <c r="AY225" s="75">
        <f t="shared" ref="AY225:BC225" si="349">IF(AX225&gt;=9.995,2,0)</f>
        <v>2</v>
      </c>
      <c r="AZ225" s="61" t="str">
        <f>SaisieNote!AW160</f>
        <v>ABS</v>
      </c>
      <c r="BA225" s="75">
        <f t="shared" si="349"/>
        <v>2</v>
      </c>
      <c r="BB225" s="61">
        <f>SaisieNote!AY160</f>
        <v>10</v>
      </c>
      <c r="BC225" s="75">
        <f t="shared" si="349"/>
        <v>2</v>
      </c>
      <c r="BD225" s="38" t="e">
        <f t="shared" ref="BD225" si="350">((AX225*2)+(AZ225*2)+(BB225*2))/6</f>
        <v>#VALUE!</v>
      </c>
      <c r="BE225" s="76" t="e">
        <f t="shared" ref="BE225" si="351">IF(BD225&gt;=9.995,6,AY225+BA225+BC225)</f>
        <v>#VALUE!</v>
      </c>
      <c r="BF225" s="59" t="e">
        <f t="shared" ref="BF225" si="352">((AN225*12)+(AV225*9)+(BD225*6))/27</f>
        <v>#VALUE!</v>
      </c>
      <c r="BG225" s="55" t="e">
        <f t="shared" ref="BG225" si="353">IF(BF225&gt;=9.995,30,AO225+AW225+BE225)</f>
        <v>#VALUE!</v>
      </c>
      <c r="BH225" s="56" t="e">
        <f t="shared" ref="BH225" si="354">(AE225+BF225)/2</f>
        <v>#VALUE!</v>
      </c>
      <c r="BI225" s="55" t="e">
        <f t="shared" ref="BI225" si="355">IF(BH225&gt;=9.995,60,AF225+BG225)</f>
        <v>#VALUE!</v>
      </c>
      <c r="BJ225" s="55" t="e">
        <f t="shared" ref="BJ225" si="356">IF(BK225="Admis(e)",180, BI225)</f>
        <v>#VALUE!</v>
      </c>
      <c r="BK225" s="73" t="s">
        <v>1305</v>
      </c>
    </row>
    <row r="226" spans="1:63" ht="20.25" customHeight="1">
      <c r="A226" s="250">
        <v>2</v>
      </c>
      <c r="B226" s="234" t="s">
        <v>404</v>
      </c>
      <c r="C226" s="234" t="s">
        <v>406</v>
      </c>
      <c r="D226" s="234" t="s">
        <v>407</v>
      </c>
      <c r="E226" s="234" t="s">
        <v>405</v>
      </c>
      <c r="F226" s="234" t="s">
        <v>5</v>
      </c>
      <c r="G226" s="36">
        <f>SaisieNote!K161</f>
        <v>10.83</v>
      </c>
      <c r="H226" s="37">
        <f t="shared" ref="H226:H252" si="357">IF(G226&gt;=9.995,5,0)</f>
        <v>5</v>
      </c>
      <c r="I226" s="36">
        <f>SaisieNote!N161</f>
        <v>4.5</v>
      </c>
      <c r="J226" s="37">
        <f t="shared" ref="J226:J252" si="358">IF(I226&gt;=9.995,5,0)</f>
        <v>0</v>
      </c>
      <c r="K226" s="36">
        <f>SaisieNote!Q161</f>
        <v>5</v>
      </c>
      <c r="L226" s="37">
        <f t="shared" ref="L226:L252" si="359">IF(K226&gt;=9.995,5,0)</f>
        <v>0</v>
      </c>
      <c r="M226" s="53">
        <f t="shared" ref="M226:M252" si="360">((G226*4)+(I226*4)+(K226*4))/12</f>
        <v>6.7766666666666664</v>
      </c>
      <c r="N226" s="39">
        <f t="shared" ref="N226:N252" si="361">IF(M226&gt;=9.995,15,H226+J226+L226)</f>
        <v>5</v>
      </c>
      <c r="O226" s="36">
        <f>SaisieNote!S161</f>
        <v>7</v>
      </c>
      <c r="P226" s="37">
        <f t="shared" ref="P226:P252" si="362">IF(O226&gt;=9.995,3,0)</f>
        <v>0</v>
      </c>
      <c r="Q226" s="36">
        <f>SaisieNote!U161</f>
        <v>10.5</v>
      </c>
      <c r="R226" s="37">
        <f t="shared" ref="R226:R252" si="363">IF(Q226&gt;=9.995,3,0)</f>
        <v>3</v>
      </c>
      <c r="S226" s="36">
        <f>SaisieNote!W161</f>
        <v>4</v>
      </c>
      <c r="T226" s="37">
        <f t="shared" ref="T226:T252" si="364">IF(S226&gt;=9.995,3,0)</f>
        <v>0</v>
      </c>
      <c r="U226" s="53">
        <f t="shared" ref="U226:U252" si="365">((O226*3)+(Q226*3)+(S226*3))/9</f>
        <v>7.166666666666667</v>
      </c>
      <c r="V226" s="39">
        <f t="shared" ref="V226:V252" si="366">IF(U226&gt;=9.995,9,P226+R226+T226)</f>
        <v>3</v>
      </c>
      <c r="W226" s="36">
        <f>SaisieNote!Y161</f>
        <v>1</v>
      </c>
      <c r="X226" s="37">
        <f t="shared" ref="X226:X252" si="367">IF(W226&gt;=9.995,2,0)</f>
        <v>0</v>
      </c>
      <c r="Y226" s="36">
        <f>SaisieNote!AA161</f>
        <v>8</v>
      </c>
      <c r="Z226" s="37">
        <f t="shared" ref="Z226:Z252" si="368">IF(Y226&gt;=9.995,2,0)</f>
        <v>0</v>
      </c>
      <c r="AA226" s="36">
        <f>SaisieNote!AC161</f>
        <v>5</v>
      </c>
      <c r="AB226" s="37">
        <f t="shared" ref="AB226:AB252" si="369">IF(AA226&gt;=9.995,2,0)</f>
        <v>0</v>
      </c>
      <c r="AC226" s="53">
        <f t="shared" ref="AC226:AC252" si="370">((W226*2)+(Y226*2)+(AA226*2))/6</f>
        <v>4.666666666666667</v>
      </c>
      <c r="AD226" s="39">
        <f t="shared" ref="AD226:AD252" si="371">IF(AC226&gt;=9.995,6,X226+Z226+AB226)</f>
        <v>0</v>
      </c>
      <c r="AE226" s="138">
        <f t="shared" ref="AE226:AE252" si="372">((M226*12)+(U226*9)+(AC226*6))/27</f>
        <v>6.4377777777777778</v>
      </c>
      <c r="AF226" s="40">
        <f t="shared" ref="AF226:AF252" si="373">IF(AE226&gt;=9.995,30,N226+V226+AD226)</f>
        <v>8</v>
      </c>
      <c r="AG226" s="73" t="str">
        <f t="shared" ref="AG226:AG252" si="374">IF(AE226&gt;=9.995,"Admis(e)","Rattrapage")</f>
        <v>Rattrapage</v>
      </c>
      <c r="AH226" s="52">
        <f>SaisieNote!AG161</f>
        <v>9.5</v>
      </c>
      <c r="AI226" s="263">
        <f t="shared" ref="AI226:AI252" si="375">IF(AH226&gt;=9.995,5,0)</f>
        <v>0</v>
      </c>
      <c r="AJ226" s="52">
        <f>SaisieNote!AJ161</f>
        <v>11.67</v>
      </c>
      <c r="AK226" s="263">
        <f t="shared" ref="AK226:AK252" si="376">IF(AJ226&gt;=9.995,5,0)</f>
        <v>5</v>
      </c>
      <c r="AL226" s="52">
        <f>SaisieNote!AM161</f>
        <v>13.33</v>
      </c>
      <c r="AM226" s="75">
        <f t="shared" ref="AM226:AM252" si="377">IF(AL226&gt;=9.995,5,0)</f>
        <v>5</v>
      </c>
      <c r="AN226" s="38">
        <f t="shared" ref="AN226:AN252" si="378">((AH226*4)+(AJ226*4)+(AL226*4))/12</f>
        <v>11.5</v>
      </c>
      <c r="AO226" s="76">
        <f t="shared" ref="AO226:AO252" si="379">IF(AN226&gt;=9.995,15,AI226+AK226+AM226)</f>
        <v>15</v>
      </c>
      <c r="AP226" s="167">
        <f>SaisieNote!AO161</f>
        <v>6</v>
      </c>
      <c r="AQ226" s="262">
        <f t="shared" ref="AQ226:AQ252" si="380">IF(AP226&gt;=9.995,3,0)</f>
        <v>0</v>
      </c>
      <c r="AR226" s="167">
        <f>SaisieNote!AQ161</f>
        <v>0</v>
      </c>
      <c r="AS226" s="262">
        <f t="shared" ref="AS226:AS252" si="381">IF(AR226&gt;=9.995,3,0)</f>
        <v>0</v>
      </c>
      <c r="AT226" s="167">
        <f>SaisieNote!AS161</f>
        <v>11</v>
      </c>
      <c r="AU226" s="75">
        <f t="shared" ref="AU226:AU252" si="382">IF(AT226&gt;=9.995,3,0)</f>
        <v>3</v>
      </c>
      <c r="AV226" s="38">
        <f t="shared" ref="AV226:AV252" si="383">((AP226*3)+(AR226*3)+(AT226*3))/9</f>
        <v>5.666666666666667</v>
      </c>
      <c r="AW226" s="76">
        <f t="shared" ref="AW226:AW252" si="384">IF(AV226&gt;=9.995,9,AQ226+AS226+AU226)</f>
        <v>3</v>
      </c>
      <c r="AX226" s="61">
        <f>SaisieNote!AU161</f>
        <v>11</v>
      </c>
      <c r="AY226" s="75">
        <f t="shared" ref="AY226:AY252" si="385">IF(AX226&gt;=9.995,2,0)</f>
        <v>2</v>
      </c>
      <c r="AZ226" s="61">
        <f>SaisieNote!AW161</f>
        <v>1</v>
      </c>
      <c r="BA226" s="75">
        <f t="shared" ref="BA226:BA252" si="386">IF(AZ226&gt;=9.995,2,0)</f>
        <v>0</v>
      </c>
      <c r="BB226" s="61">
        <f>SaisieNote!AY161</f>
        <v>10</v>
      </c>
      <c r="BC226" s="75">
        <f t="shared" ref="BC226:BC252" si="387">IF(BB226&gt;=9.995,2,0)</f>
        <v>2</v>
      </c>
      <c r="BD226" s="38">
        <f t="shared" ref="BD226:BD252" si="388">((AX226*2)+(AZ226*2)+(BB226*2))/6</f>
        <v>7.333333333333333</v>
      </c>
      <c r="BE226" s="76">
        <f t="shared" ref="BE226:BE252" si="389">IF(BD226&gt;=9.995,6,AY226+BA226+BC226)</f>
        <v>4</v>
      </c>
      <c r="BF226" s="59">
        <f t="shared" ref="BF226:BF252" si="390">((AN226*12)+(AV226*9)+(BD226*6))/27</f>
        <v>8.6296296296296298</v>
      </c>
      <c r="BG226" s="55">
        <f t="shared" ref="BG226:BG252" si="391">IF(BF226&gt;=9.995,30,AO226+AW226+BE226)</f>
        <v>22</v>
      </c>
      <c r="BH226" s="56">
        <f t="shared" ref="BH226:BH252" si="392">(AE226+BF226)/2</f>
        <v>7.5337037037037042</v>
      </c>
      <c r="BI226" s="55">
        <f t="shared" ref="BI226:BI252" si="393">IF(BH226&gt;=9.995,60,AF226+BG226)</f>
        <v>30</v>
      </c>
      <c r="BJ226" s="55">
        <f t="shared" ref="BJ226:BJ252" si="394">IF(BK226="Admis(e)",180, BI226)</f>
        <v>30</v>
      </c>
      <c r="BK226" s="73" t="str">
        <f t="shared" ref="BK226:BK252" si="395">IF(BH226&gt;=9.995,"Admis(e)","Rattrapage")</f>
        <v>Rattrapage</v>
      </c>
    </row>
    <row r="227" spans="1:63" ht="20.25" customHeight="1">
      <c r="A227" s="250">
        <v>3</v>
      </c>
      <c r="B227" s="234" t="s">
        <v>939</v>
      </c>
      <c r="C227" s="234" t="s">
        <v>940</v>
      </c>
      <c r="D227" s="234" t="s">
        <v>941</v>
      </c>
      <c r="E227" s="234" t="s">
        <v>781</v>
      </c>
      <c r="F227" s="234" t="s">
        <v>5</v>
      </c>
      <c r="G227" s="36">
        <f>SaisieNote!K162</f>
        <v>10.5</v>
      </c>
      <c r="H227" s="37">
        <f t="shared" si="357"/>
        <v>5</v>
      </c>
      <c r="I227" s="36">
        <f>SaisieNote!N162</f>
        <v>13.333333333333334</v>
      </c>
      <c r="J227" s="37">
        <f t="shared" si="358"/>
        <v>5</v>
      </c>
      <c r="K227" s="36">
        <f>SaisieNote!Q162</f>
        <v>5</v>
      </c>
      <c r="L227" s="37">
        <f t="shared" si="359"/>
        <v>0</v>
      </c>
      <c r="M227" s="53">
        <f t="shared" si="360"/>
        <v>9.6111111111111125</v>
      </c>
      <c r="N227" s="39">
        <f t="shared" si="361"/>
        <v>10</v>
      </c>
      <c r="O227" s="36">
        <f>SaisieNote!S162</f>
        <v>10</v>
      </c>
      <c r="P227" s="37">
        <f t="shared" si="362"/>
        <v>3</v>
      </c>
      <c r="Q227" s="36">
        <f>SaisieNote!U162</f>
        <v>10.5</v>
      </c>
      <c r="R227" s="37">
        <f t="shared" si="363"/>
        <v>3</v>
      </c>
      <c r="S227" s="36">
        <f>SaisieNote!W162</f>
        <v>3.5</v>
      </c>
      <c r="T227" s="37">
        <f t="shared" si="364"/>
        <v>0</v>
      </c>
      <c r="U227" s="53">
        <f t="shared" si="365"/>
        <v>8</v>
      </c>
      <c r="V227" s="39">
        <f t="shared" si="366"/>
        <v>6</v>
      </c>
      <c r="W227" s="36">
        <f>SaisieNote!Y162</f>
        <v>6</v>
      </c>
      <c r="X227" s="37">
        <f t="shared" si="367"/>
        <v>0</v>
      </c>
      <c r="Y227" s="36">
        <f>SaisieNote!AA162</f>
        <v>10</v>
      </c>
      <c r="Z227" s="37">
        <f t="shared" si="368"/>
        <v>2</v>
      </c>
      <c r="AA227" s="36">
        <f>SaisieNote!AC162</f>
        <v>10</v>
      </c>
      <c r="AB227" s="37">
        <f t="shared" si="369"/>
        <v>2</v>
      </c>
      <c r="AC227" s="53">
        <f t="shared" si="370"/>
        <v>8.6666666666666661</v>
      </c>
      <c r="AD227" s="39">
        <f t="shared" si="371"/>
        <v>4</v>
      </c>
      <c r="AE227" s="138">
        <f t="shared" si="372"/>
        <v>8.8641975308641978</v>
      </c>
      <c r="AF227" s="40">
        <f t="shared" si="373"/>
        <v>20</v>
      </c>
      <c r="AG227" s="73" t="str">
        <f t="shared" si="374"/>
        <v>Rattrapage</v>
      </c>
      <c r="AH227" s="52">
        <f>SaisieNote!AG162</f>
        <v>10.833333333333334</v>
      </c>
      <c r="AI227" s="263">
        <f t="shared" si="375"/>
        <v>5</v>
      </c>
      <c r="AJ227" s="52">
        <f>SaisieNote!AJ162</f>
        <v>10</v>
      </c>
      <c r="AK227" s="263">
        <f t="shared" si="376"/>
        <v>5</v>
      </c>
      <c r="AL227" s="52">
        <f>SaisieNote!AM162</f>
        <v>11.333333333333334</v>
      </c>
      <c r="AM227" s="75">
        <f t="shared" si="377"/>
        <v>5</v>
      </c>
      <c r="AN227" s="38">
        <f t="shared" si="378"/>
        <v>10.722222222222223</v>
      </c>
      <c r="AO227" s="76">
        <f t="shared" si="379"/>
        <v>15</v>
      </c>
      <c r="AP227" s="167">
        <f>SaisieNote!AO162</f>
        <v>10</v>
      </c>
      <c r="AQ227" s="262">
        <f t="shared" si="380"/>
        <v>3</v>
      </c>
      <c r="AR227" s="167">
        <f>SaisieNote!AQ162</f>
        <v>12</v>
      </c>
      <c r="AS227" s="262">
        <f t="shared" si="381"/>
        <v>3</v>
      </c>
      <c r="AT227" s="167">
        <f>SaisieNote!AS162</f>
        <v>13.5</v>
      </c>
      <c r="AU227" s="75">
        <f t="shared" si="382"/>
        <v>3</v>
      </c>
      <c r="AV227" s="38">
        <f t="shared" si="383"/>
        <v>11.833333333333334</v>
      </c>
      <c r="AW227" s="76">
        <f t="shared" si="384"/>
        <v>9</v>
      </c>
      <c r="AX227" s="61">
        <f>SaisieNote!AU162</f>
        <v>16</v>
      </c>
      <c r="AY227" s="75">
        <f t="shared" si="385"/>
        <v>2</v>
      </c>
      <c r="AZ227" s="61">
        <f>SaisieNote!AW162</f>
        <v>5.5</v>
      </c>
      <c r="BA227" s="75">
        <f t="shared" si="386"/>
        <v>0</v>
      </c>
      <c r="BB227" s="61">
        <f>SaisieNote!AY162</f>
        <v>10.5</v>
      </c>
      <c r="BC227" s="75">
        <f t="shared" si="387"/>
        <v>2</v>
      </c>
      <c r="BD227" s="38">
        <f t="shared" si="388"/>
        <v>10.666666666666666</v>
      </c>
      <c r="BE227" s="76">
        <f t="shared" si="389"/>
        <v>6</v>
      </c>
      <c r="BF227" s="59">
        <f t="shared" si="390"/>
        <v>11.080246913580247</v>
      </c>
      <c r="BG227" s="55">
        <f t="shared" si="391"/>
        <v>30</v>
      </c>
      <c r="BH227" s="56">
        <f t="shared" si="392"/>
        <v>9.9722222222222214</v>
      </c>
      <c r="BI227" s="55">
        <f t="shared" si="393"/>
        <v>50</v>
      </c>
      <c r="BJ227" s="55">
        <f t="shared" si="394"/>
        <v>50</v>
      </c>
      <c r="BK227" s="73" t="str">
        <f t="shared" si="395"/>
        <v>Rattrapage</v>
      </c>
    </row>
    <row r="228" spans="1:63" ht="20.25" customHeight="1">
      <c r="A228" s="250">
        <v>4</v>
      </c>
      <c r="B228" s="234" t="s">
        <v>265</v>
      </c>
      <c r="C228" s="234" t="s">
        <v>266</v>
      </c>
      <c r="D228" s="234" t="s">
        <v>267</v>
      </c>
      <c r="E228" s="234" t="s">
        <v>408</v>
      </c>
      <c r="F228" s="234" t="s">
        <v>268</v>
      </c>
      <c r="G228" s="36">
        <f>SaisieNote!K163</f>
        <v>12.166666666666666</v>
      </c>
      <c r="H228" s="37">
        <f t="shared" si="357"/>
        <v>5</v>
      </c>
      <c r="I228" s="36">
        <f>SaisieNote!N163</f>
        <v>11</v>
      </c>
      <c r="J228" s="37">
        <f t="shared" si="358"/>
        <v>5</v>
      </c>
      <c r="K228" s="36">
        <f>SaisieNote!Q163</f>
        <v>11</v>
      </c>
      <c r="L228" s="37">
        <f t="shared" si="359"/>
        <v>5</v>
      </c>
      <c r="M228" s="53">
        <f t="shared" si="360"/>
        <v>11.388888888888888</v>
      </c>
      <c r="N228" s="39">
        <f t="shared" si="361"/>
        <v>15</v>
      </c>
      <c r="O228" s="36">
        <f>SaisieNote!S163</f>
        <v>14</v>
      </c>
      <c r="P228" s="37">
        <f t="shared" si="362"/>
        <v>3</v>
      </c>
      <c r="Q228" s="36">
        <f>SaisieNote!U163</f>
        <v>10</v>
      </c>
      <c r="R228" s="37">
        <f t="shared" si="363"/>
        <v>3</v>
      </c>
      <c r="S228" s="36">
        <f>SaisieNote!W163</f>
        <v>11</v>
      </c>
      <c r="T228" s="37">
        <f t="shared" si="364"/>
        <v>3</v>
      </c>
      <c r="U228" s="53">
        <f t="shared" si="365"/>
        <v>11.666666666666666</v>
      </c>
      <c r="V228" s="39">
        <f t="shared" si="366"/>
        <v>9</v>
      </c>
      <c r="W228" s="36">
        <f>SaisieNote!Y163</f>
        <v>2</v>
      </c>
      <c r="X228" s="37">
        <f t="shared" si="367"/>
        <v>0</v>
      </c>
      <c r="Y228" s="36">
        <f>SaisieNote!AA163</f>
        <v>10</v>
      </c>
      <c r="Z228" s="37">
        <f t="shared" si="368"/>
        <v>2</v>
      </c>
      <c r="AA228" s="36">
        <f>SaisieNote!AC163</f>
        <v>8.5</v>
      </c>
      <c r="AB228" s="37">
        <f t="shared" si="369"/>
        <v>0</v>
      </c>
      <c r="AC228" s="53">
        <f t="shared" si="370"/>
        <v>6.833333333333333</v>
      </c>
      <c r="AD228" s="39">
        <f t="shared" si="371"/>
        <v>2</v>
      </c>
      <c r="AE228" s="138">
        <f t="shared" si="372"/>
        <v>10.469135802469134</v>
      </c>
      <c r="AF228" s="40">
        <f t="shared" si="373"/>
        <v>30</v>
      </c>
      <c r="AG228" s="73" t="str">
        <f t="shared" si="374"/>
        <v>Admis(e)</v>
      </c>
      <c r="AH228" s="52">
        <f>SaisieNote!AG163</f>
        <v>11</v>
      </c>
      <c r="AI228" s="263">
        <f t="shared" si="375"/>
        <v>5</v>
      </c>
      <c r="AJ228" s="52">
        <f>SaisieNote!AJ163</f>
        <v>9.6666666666666661</v>
      </c>
      <c r="AK228" s="263">
        <f t="shared" si="376"/>
        <v>0</v>
      </c>
      <c r="AL228" s="52">
        <f>SaisieNote!AM163</f>
        <v>11.67</v>
      </c>
      <c r="AM228" s="75">
        <f t="shared" si="377"/>
        <v>5</v>
      </c>
      <c r="AN228" s="38">
        <f t="shared" si="378"/>
        <v>10.778888888888888</v>
      </c>
      <c r="AO228" s="76">
        <f t="shared" si="379"/>
        <v>15</v>
      </c>
      <c r="AP228" s="167">
        <f>SaisieNote!AO163</f>
        <v>10</v>
      </c>
      <c r="AQ228" s="262">
        <f t="shared" si="380"/>
        <v>3</v>
      </c>
      <c r="AR228" s="167">
        <f>SaisieNote!AQ163</f>
        <v>10</v>
      </c>
      <c r="AS228" s="262">
        <f t="shared" si="381"/>
        <v>3</v>
      </c>
      <c r="AT228" s="167">
        <f>SaisieNote!AS163</f>
        <v>3</v>
      </c>
      <c r="AU228" s="75">
        <f t="shared" si="382"/>
        <v>0</v>
      </c>
      <c r="AV228" s="38">
        <f t="shared" si="383"/>
        <v>7.666666666666667</v>
      </c>
      <c r="AW228" s="76">
        <f t="shared" si="384"/>
        <v>6</v>
      </c>
      <c r="AX228" s="61">
        <f>SaisieNote!AU163</f>
        <v>8.5</v>
      </c>
      <c r="AY228" s="75">
        <f t="shared" si="385"/>
        <v>0</v>
      </c>
      <c r="AZ228" s="61">
        <f>SaisieNote!AW163</f>
        <v>10</v>
      </c>
      <c r="BA228" s="75">
        <f t="shared" si="386"/>
        <v>2</v>
      </c>
      <c r="BB228" s="61">
        <f>SaisieNote!AY163</f>
        <v>11</v>
      </c>
      <c r="BC228" s="75">
        <f t="shared" si="387"/>
        <v>2</v>
      </c>
      <c r="BD228" s="38">
        <f t="shared" si="388"/>
        <v>9.8333333333333339</v>
      </c>
      <c r="BE228" s="76">
        <f t="shared" si="389"/>
        <v>4</v>
      </c>
      <c r="BF228" s="59">
        <f t="shared" si="390"/>
        <v>9.5313580246913592</v>
      </c>
      <c r="BG228" s="55">
        <f t="shared" si="391"/>
        <v>25</v>
      </c>
      <c r="BH228" s="56">
        <f t="shared" si="392"/>
        <v>10.000246913580247</v>
      </c>
      <c r="BI228" s="55">
        <f t="shared" si="393"/>
        <v>60</v>
      </c>
      <c r="BJ228" s="55">
        <f t="shared" si="394"/>
        <v>180</v>
      </c>
      <c r="BK228" s="73" t="str">
        <f t="shared" si="395"/>
        <v>Admis(e)</v>
      </c>
    </row>
    <row r="229" spans="1:63" ht="20.25" customHeight="1">
      <c r="A229" s="250">
        <v>5</v>
      </c>
      <c r="B229" s="234" t="s">
        <v>942</v>
      </c>
      <c r="C229" s="234" t="s">
        <v>943</v>
      </c>
      <c r="D229" s="234" t="s">
        <v>28</v>
      </c>
      <c r="E229" s="234" t="s">
        <v>944</v>
      </c>
      <c r="F229" s="234" t="s">
        <v>945</v>
      </c>
      <c r="G229" s="36">
        <f>SaisieNote!K164</f>
        <v>11.333333333333334</v>
      </c>
      <c r="H229" s="37">
        <f t="shared" si="357"/>
        <v>5</v>
      </c>
      <c r="I229" s="36">
        <f>SaisieNote!N164</f>
        <v>14</v>
      </c>
      <c r="J229" s="37">
        <f t="shared" si="358"/>
        <v>5</v>
      </c>
      <c r="K229" s="36">
        <f>SaisieNote!Q164</f>
        <v>10.833333333333334</v>
      </c>
      <c r="L229" s="37">
        <f t="shared" si="359"/>
        <v>5</v>
      </c>
      <c r="M229" s="53">
        <f t="shared" si="360"/>
        <v>12.055555555555557</v>
      </c>
      <c r="N229" s="39">
        <f t="shared" si="361"/>
        <v>15</v>
      </c>
      <c r="O229" s="36">
        <f>SaisieNote!S164</f>
        <v>8</v>
      </c>
      <c r="P229" s="37">
        <f t="shared" si="362"/>
        <v>0</v>
      </c>
      <c r="Q229" s="36">
        <f>SaisieNote!U164</f>
        <v>5</v>
      </c>
      <c r="R229" s="37">
        <f t="shared" si="363"/>
        <v>0</v>
      </c>
      <c r="S229" s="36">
        <f>SaisieNote!W164</f>
        <v>3.5</v>
      </c>
      <c r="T229" s="37">
        <f t="shared" si="364"/>
        <v>0</v>
      </c>
      <c r="U229" s="53">
        <f t="shared" si="365"/>
        <v>5.5</v>
      </c>
      <c r="V229" s="39">
        <f t="shared" si="366"/>
        <v>0</v>
      </c>
      <c r="W229" s="36">
        <f>SaisieNote!Y164</f>
        <v>4</v>
      </c>
      <c r="X229" s="37">
        <f t="shared" si="367"/>
        <v>0</v>
      </c>
      <c r="Y229" s="36" t="str">
        <f>SaisieNote!AA164</f>
        <v>\</v>
      </c>
      <c r="Z229" s="37">
        <f t="shared" si="368"/>
        <v>2</v>
      </c>
      <c r="AA229" s="36">
        <f>SaisieNote!AC164</f>
        <v>10.5</v>
      </c>
      <c r="AB229" s="37">
        <f t="shared" si="369"/>
        <v>2</v>
      </c>
      <c r="AC229" s="53" t="e">
        <f t="shared" si="370"/>
        <v>#VALUE!</v>
      </c>
      <c r="AD229" s="39" t="e">
        <f t="shared" si="371"/>
        <v>#VALUE!</v>
      </c>
      <c r="AE229" s="138" t="e">
        <f t="shared" si="372"/>
        <v>#VALUE!</v>
      </c>
      <c r="AF229" s="40" t="e">
        <f t="shared" si="373"/>
        <v>#VALUE!</v>
      </c>
      <c r="AG229" s="259" t="s">
        <v>1305</v>
      </c>
      <c r="AH229" s="52">
        <f>SaisieNote!AG164</f>
        <v>9</v>
      </c>
      <c r="AI229" s="263">
        <f t="shared" si="375"/>
        <v>0</v>
      </c>
      <c r="AJ229" s="52">
        <f>SaisieNote!AJ164</f>
        <v>9.3333333333333339</v>
      </c>
      <c r="AK229" s="263">
        <f t="shared" si="376"/>
        <v>0</v>
      </c>
      <c r="AL229" s="52">
        <f>SaisieNote!AM164</f>
        <v>8.8333333333333339</v>
      </c>
      <c r="AM229" s="75">
        <f t="shared" si="377"/>
        <v>0</v>
      </c>
      <c r="AN229" s="38">
        <f t="shared" si="378"/>
        <v>9.0555555555555571</v>
      </c>
      <c r="AO229" s="76">
        <f t="shared" si="379"/>
        <v>0</v>
      </c>
      <c r="AP229" s="167">
        <f>SaisieNote!AO164</f>
        <v>7</v>
      </c>
      <c r="AQ229" s="262">
        <f t="shared" si="380"/>
        <v>0</v>
      </c>
      <c r="AR229" s="167">
        <f>SaisieNote!AQ164</f>
        <v>7.5</v>
      </c>
      <c r="AS229" s="262">
        <f t="shared" si="381"/>
        <v>0</v>
      </c>
      <c r="AT229" s="167">
        <f>SaisieNote!AS164</f>
        <v>10</v>
      </c>
      <c r="AU229" s="75">
        <f t="shared" si="382"/>
        <v>3</v>
      </c>
      <c r="AV229" s="38">
        <f t="shared" si="383"/>
        <v>8.1666666666666661</v>
      </c>
      <c r="AW229" s="76">
        <f t="shared" si="384"/>
        <v>3</v>
      </c>
      <c r="AX229" s="61">
        <f>SaisieNote!AU164</f>
        <v>15</v>
      </c>
      <c r="AY229" s="75">
        <f t="shared" si="385"/>
        <v>2</v>
      </c>
      <c r="AZ229" s="61">
        <f>SaisieNote!AW164</f>
        <v>10</v>
      </c>
      <c r="BA229" s="75">
        <f t="shared" si="386"/>
        <v>2</v>
      </c>
      <c r="BB229" s="61">
        <f>SaisieNote!AY164</f>
        <v>14</v>
      </c>
      <c r="BC229" s="75">
        <f t="shared" si="387"/>
        <v>2</v>
      </c>
      <c r="BD229" s="38">
        <f t="shared" si="388"/>
        <v>13</v>
      </c>
      <c r="BE229" s="76">
        <f t="shared" si="389"/>
        <v>6</v>
      </c>
      <c r="BF229" s="59">
        <f t="shared" si="390"/>
        <v>9.635802469135804</v>
      </c>
      <c r="BG229" s="55">
        <f t="shared" si="391"/>
        <v>9</v>
      </c>
      <c r="BH229" s="56" t="e">
        <f t="shared" si="392"/>
        <v>#VALUE!</v>
      </c>
      <c r="BI229" s="55" t="e">
        <f t="shared" si="393"/>
        <v>#VALUE!</v>
      </c>
      <c r="BJ229" s="55" t="e">
        <f t="shared" si="394"/>
        <v>#VALUE!</v>
      </c>
      <c r="BK229" s="73" t="s">
        <v>1305</v>
      </c>
    </row>
    <row r="230" spans="1:63" ht="20.25" customHeight="1">
      <c r="A230" s="250">
        <v>6</v>
      </c>
      <c r="B230" s="234" t="s">
        <v>52</v>
      </c>
      <c r="C230" s="234" t="s">
        <v>53</v>
      </c>
      <c r="D230" s="234" t="s">
        <v>54</v>
      </c>
      <c r="E230" s="234" t="s">
        <v>409</v>
      </c>
      <c r="F230" s="234" t="s">
        <v>55</v>
      </c>
      <c r="G230" s="36">
        <f>SaisieNote!K165</f>
        <v>11</v>
      </c>
      <c r="H230" s="37">
        <f t="shared" si="357"/>
        <v>5</v>
      </c>
      <c r="I230" s="36">
        <f>SaisieNote!N165</f>
        <v>11.83</v>
      </c>
      <c r="J230" s="37">
        <f t="shared" si="358"/>
        <v>5</v>
      </c>
      <c r="K230" s="36">
        <f>SaisieNote!Q165</f>
        <v>8.83</v>
      </c>
      <c r="L230" s="37">
        <f t="shared" si="359"/>
        <v>0</v>
      </c>
      <c r="M230" s="53">
        <f t="shared" si="360"/>
        <v>10.553333333333333</v>
      </c>
      <c r="N230" s="39">
        <f t="shared" si="361"/>
        <v>15</v>
      </c>
      <c r="O230" s="36">
        <f>SaisieNote!S165</f>
        <v>10</v>
      </c>
      <c r="P230" s="37">
        <f t="shared" si="362"/>
        <v>3</v>
      </c>
      <c r="Q230" s="36">
        <f>SaisieNote!U165</f>
        <v>11.5</v>
      </c>
      <c r="R230" s="37">
        <f t="shared" si="363"/>
        <v>3</v>
      </c>
      <c r="S230" s="36">
        <f>SaisieNote!W165</f>
        <v>10</v>
      </c>
      <c r="T230" s="37">
        <f t="shared" si="364"/>
        <v>3</v>
      </c>
      <c r="U230" s="53">
        <f t="shared" si="365"/>
        <v>10.5</v>
      </c>
      <c r="V230" s="39">
        <f t="shared" si="366"/>
        <v>9</v>
      </c>
      <c r="W230" s="36">
        <f>SaisieNote!Y165</f>
        <v>11</v>
      </c>
      <c r="X230" s="37">
        <f t="shared" si="367"/>
        <v>2</v>
      </c>
      <c r="Y230" s="36">
        <f>SaisieNote!AA165</f>
        <v>10</v>
      </c>
      <c r="Z230" s="37">
        <f t="shared" si="368"/>
        <v>2</v>
      </c>
      <c r="AA230" s="36">
        <f>SaisieNote!AC165</f>
        <v>11.5</v>
      </c>
      <c r="AB230" s="37">
        <f t="shared" si="369"/>
        <v>2</v>
      </c>
      <c r="AC230" s="53">
        <f t="shared" si="370"/>
        <v>10.833333333333334</v>
      </c>
      <c r="AD230" s="39">
        <f t="shared" si="371"/>
        <v>6</v>
      </c>
      <c r="AE230" s="138">
        <f t="shared" si="372"/>
        <v>10.597777777777777</v>
      </c>
      <c r="AF230" s="40">
        <f t="shared" si="373"/>
        <v>30</v>
      </c>
      <c r="AG230" s="73" t="str">
        <f t="shared" si="374"/>
        <v>Admis(e)</v>
      </c>
      <c r="AH230" s="52">
        <f>SaisieNote!AG165</f>
        <v>10.83</v>
      </c>
      <c r="AI230" s="263">
        <f t="shared" si="375"/>
        <v>5</v>
      </c>
      <c r="AJ230" s="52">
        <f>SaisieNote!AJ165</f>
        <v>7.5</v>
      </c>
      <c r="AK230" s="263">
        <f t="shared" si="376"/>
        <v>0</v>
      </c>
      <c r="AL230" s="52">
        <f>SaisieNote!AM165</f>
        <v>12</v>
      </c>
      <c r="AM230" s="75">
        <f t="shared" si="377"/>
        <v>5</v>
      </c>
      <c r="AN230" s="38">
        <f t="shared" si="378"/>
        <v>10.11</v>
      </c>
      <c r="AO230" s="76">
        <f t="shared" si="379"/>
        <v>15</v>
      </c>
      <c r="AP230" s="167">
        <f>SaisieNote!AO165</f>
        <v>7.5</v>
      </c>
      <c r="AQ230" s="262">
        <f t="shared" si="380"/>
        <v>0</v>
      </c>
      <c r="AR230" s="167">
        <f>SaisieNote!AQ165</f>
        <v>11</v>
      </c>
      <c r="AS230" s="262">
        <f t="shared" si="381"/>
        <v>3</v>
      </c>
      <c r="AT230" s="167">
        <f>SaisieNote!AS165</f>
        <v>10</v>
      </c>
      <c r="AU230" s="75">
        <f t="shared" si="382"/>
        <v>3</v>
      </c>
      <c r="AV230" s="38">
        <f t="shared" si="383"/>
        <v>9.5</v>
      </c>
      <c r="AW230" s="76">
        <f t="shared" si="384"/>
        <v>6</v>
      </c>
      <c r="AX230" s="61">
        <f>SaisieNote!AU165</f>
        <v>14</v>
      </c>
      <c r="AY230" s="75">
        <f t="shared" si="385"/>
        <v>2</v>
      </c>
      <c r="AZ230" s="61">
        <f>SaisieNote!AW165</f>
        <v>6.5</v>
      </c>
      <c r="BA230" s="75">
        <f t="shared" si="386"/>
        <v>0</v>
      </c>
      <c r="BB230" s="61">
        <f>SaisieNote!AY165</f>
        <v>10</v>
      </c>
      <c r="BC230" s="75">
        <f t="shared" si="387"/>
        <v>2</v>
      </c>
      <c r="BD230" s="38">
        <f t="shared" si="388"/>
        <v>10.166666666666666</v>
      </c>
      <c r="BE230" s="76">
        <f t="shared" si="389"/>
        <v>6</v>
      </c>
      <c r="BF230" s="59">
        <f t="shared" si="390"/>
        <v>9.9192592592592597</v>
      </c>
      <c r="BG230" s="55">
        <f t="shared" si="391"/>
        <v>27</v>
      </c>
      <c r="BH230" s="56">
        <f t="shared" si="392"/>
        <v>10.258518518518517</v>
      </c>
      <c r="BI230" s="55">
        <f t="shared" si="393"/>
        <v>60</v>
      </c>
      <c r="BJ230" s="55">
        <f t="shared" si="394"/>
        <v>180</v>
      </c>
      <c r="BK230" s="73" t="str">
        <f t="shared" si="395"/>
        <v>Admis(e)</v>
      </c>
    </row>
    <row r="231" spans="1:63" s="210" customFormat="1" ht="20.25" customHeight="1">
      <c r="A231" s="265">
        <v>7</v>
      </c>
      <c r="B231" s="266" t="s">
        <v>946</v>
      </c>
      <c r="C231" s="266" t="s">
        <v>947</v>
      </c>
      <c r="D231" s="266" t="s">
        <v>25</v>
      </c>
      <c r="E231" s="266" t="s">
        <v>948</v>
      </c>
      <c r="F231" s="266" t="s">
        <v>49</v>
      </c>
      <c r="G231" s="267">
        <f>SaisieNote!K166</f>
        <v>10.166666666666666</v>
      </c>
      <c r="H231" s="268">
        <f t="shared" si="357"/>
        <v>5</v>
      </c>
      <c r="I231" s="267">
        <f>SaisieNote!N166</f>
        <v>9.3333333333333339</v>
      </c>
      <c r="J231" s="268">
        <f t="shared" si="358"/>
        <v>0</v>
      </c>
      <c r="K231" s="267">
        <f>SaisieNote!Q166</f>
        <v>9.3333333333333339</v>
      </c>
      <c r="L231" s="268">
        <f t="shared" si="359"/>
        <v>0</v>
      </c>
      <c r="M231" s="269">
        <f t="shared" si="360"/>
        <v>9.6111111111111125</v>
      </c>
      <c r="N231" s="268">
        <f t="shared" si="361"/>
        <v>5</v>
      </c>
      <c r="O231" s="267">
        <f>SaisieNote!S166</f>
        <v>10</v>
      </c>
      <c r="P231" s="268">
        <f t="shared" si="362"/>
        <v>3</v>
      </c>
      <c r="Q231" s="267">
        <f>SaisieNote!U166</f>
        <v>10</v>
      </c>
      <c r="R231" s="268">
        <f t="shared" si="363"/>
        <v>3</v>
      </c>
      <c r="S231" s="267">
        <f>SaisieNote!W166</f>
        <v>12</v>
      </c>
      <c r="T231" s="268">
        <f t="shared" si="364"/>
        <v>3</v>
      </c>
      <c r="U231" s="269">
        <f t="shared" si="365"/>
        <v>10.666666666666666</v>
      </c>
      <c r="V231" s="268">
        <f t="shared" si="366"/>
        <v>9</v>
      </c>
      <c r="W231" s="267">
        <f>SaisieNote!Y166</f>
        <v>7</v>
      </c>
      <c r="X231" s="268">
        <f t="shared" si="367"/>
        <v>0</v>
      </c>
      <c r="Y231" s="267">
        <f>SaisieNote!AA166</f>
        <v>8.5</v>
      </c>
      <c r="Z231" s="268">
        <f t="shared" si="368"/>
        <v>0</v>
      </c>
      <c r="AA231" s="267">
        <f>SaisieNote!AC166</f>
        <v>7</v>
      </c>
      <c r="AB231" s="268">
        <f t="shared" si="369"/>
        <v>0</v>
      </c>
      <c r="AC231" s="269">
        <f t="shared" si="370"/>
        <v>7.5</v>
      </c>
      <c r="AD231" s="268">
        <f t="shared" si="371"/>
        <v>0</v>
      </c>
      <c r="AE231" s="269">
        <f t="shared" si="372"/>
        <v>9.4938271604938294</v>
      </c>
      <c r="AF231" s="270">
        <f t="shared" si="373"/>
        <v>14</v>
      </c>
      <c r="AG231" s="271" t="str">
        <f t="shared" si="374"/>
        <v>Rattrapage</v>
      </c>
      <c r="AH231" s="269">
        <f>SaisieNote!AG166</f>
        <v>10.333333333333334</v>
      </c>
      <c r="AI231" s="272">
        <f t="shared" si="375"/>
        <v>5</v>
      </c>
      <c r="AJ231" s="269">
        <f>SaisieNote!AJ166</f>
        <v>5.666666666666667</v>
      </c>
      <c r="AK231" s="272">
        <f t="shared" si="376"/>
        <v>0</v>
      </c>
      <c r="AL231" s="269">
        <f>SaisieNote!AM166</f>
        <v>11.666666666666666</v>
      </c>
      <c r="AM231" s="273">
        <f t="shared" si="377"/>
        <v>5</v>
      </c>
      <c r="AN231" s="267">
        <f t="shared" si="378"/>
        <v>9.2222222222222214</v>
      </c>
      <c r="AO231" s="274">
        <f t="shared" si="379"/>
        <v>10</v>
      </c>
      <c r="AP231" s="269">
        <f>SaisieNote!AO166</f>
        <v>8.5</v>
      </c>
      <c r="AQ231" s="272">
        <f t="shared" si="380"/>
        <v>0</v>
      </c>
      <c r="AR231" s="269">
        <f>SaisieNote!AQ166</f>
        <v>10</v>
      </c>
      <c r="AS231" s="272">
        <f t="shared" si="381"/>
        <v>3</v>
      </c>
      <c r="AT231" s="269">
        <f>SaisieNote!AS166</f>
        <v>4</v>
      </c>
      <c r="AU231" s="273">
        <f t="shared" si="382"/>
        <v>0</v>
      </c>
      <c r="AV231" s="267">
        <f t="shared" si="383"/>
        <v>7.5</v>
      </c>
      <c r="AW231" s="274">
        <f t="shared" si="384"/>
        <v>3</v>
      </c>
      <c r="AX231" s="275">
        <f>SaisieNote!AU166</f>
        <v>7.5</v>
      </c>
      <c r="AY231" s="273">
        <f t="shared" si="385"/>
        <v>0</v>
      </c>
      <c r="AZ231" s="275">
        <f>SaisieNote!AW166</f>
        <v>4</v>
      </c>
      <c r="BA231" s="273">
        <f t="shared" si="386"/>
        <v>0</v>
      </c>
      <c r="BB231" s="275">
        <f>SaisieNote!AY166</f>
        <v>11.5</v>
      </c>
      <c r="BC231" s="273">
        <f t="shared" si="387"/>
        <v>2</v>
      </c>
      <c r="BD231" s="267">
        <f t="shared" si="388"/>
        <v>7.666666666666667</v>
      </c>
      <c r="BE231" s="274">
        <f t="shared" si="389"/>
        <v>2</v>
      </c>
      <c r="BF231" s="267">
        <f t="shared" si="390"/>
        <v>8.3024691358024683</v>
      </c>
      <c r="BG231" s="276">
        <f t="shared" si="391"/>
        <v>15</v>
      </c>
      <c r="BH231" s="277">
        <f t="shared" si="392"/>
        <v>8.8981481481481488</v>
      </c>
      <c r="BI231" s="276">
        <f t="shared" si="393"/>
        <v>29</v>
      </c>
      <c r="BJ231" s="276">
        <f t="shared" si="394"/>
        <v>29</v>
      </c>
      <c r="BK231" s="271" t="str">
        <f t="shared" si="395"/>
        <v>Rattrapage</v>
      </c>
    </row>
    <row r="232" spans="1:63" ht="20.25" customHeight="1">
      <c r="A232" s="250">
        <v>8</v>
      </c>
      <c r="B232" s="234" t="s">
        <v>949</v>
      </c>
      <c r="C232" s="234" t="s">
        <v>950</v>
      </c>
      <c r="D232" s="234" t="s">
        <v>36</v>
      </c>
      <c r="E232" s="234" t="s">
        <v>951</v>
      </c>
      <c r="F232" s="234" t="s">
        <v>5</v>
      </c>
      <c r="G232" s="36">
        <f>SaisieNote!K167</f>
        <v>11.333333333333334</v>
      </c>
      <c r="H232" s="37">
        <f t="shared" si="357"/>
        <v>5</v>
      </c>
      <c r="I232" s="36">
        <f>SaisieNote!N167</f>
        <v>14</v>
      </c>
      <c r="J232" s="37">
        <f t="shared" si="358"/>
        <v>5</v>
      </c>
      <c r="K232" s="36">
        <f>SaisieNote!Q167</f>
        <v>12</v>
      </c>
      <c r="L232" s="37">
        <f t="shared" si="359"/>
        <v>5</v>
      </c>
      <c r="M232" s="53">
        <f t="shared" si="360"/>
        <v>12.444444444444445</v>
      </c>
      <c r="N232" s="39">
        <f t="shared" si="361"/>
        <v>15</v>
      </c>
      <c r="O232" s="36">
        <f>SaisieNote!S167</f>
        <v>11.5</v>
      </c>
      <c r="P232" s="37">
        <f t="shared" si="362"/>
        <v>3</v>
      </c>
      <c r="Q232" s="36">
        <f>SaisieNote!U167</f>
        <v>11</v>
      </c>
      <c r="R232" s="37">
        <f t="shared" si="363"/>
        <v>3</v>
      </c>
      <c r="S232" s="36">
        <f>SaisieNote!W167</f>
        <v>5</v>
      </c>
      <c r="T232" s="37">
        <f t="shared" si="364"/>
        <v>0</v>
      </c>
      <c r="U232" s="53">
        <f t="shared" si="365"/>
        <v>9.1666666666666661</v>
      </c>
      <c r="V232" s="39">
        <f t="shared" si="366"/>
        <v>6</v>
      </c>
      <c r="W232" s="36">
        <f>SaisieNote!Y167</f>
        <v>8.5</v>
      </c>
      <c r="X232" s="37">
        <f t="shared" si="367"/>
        <v>0</v>
      </c>
      <c r="Y232" s="36">
        <f>SaisieNote!AA167</f>
        <v>8.5</v>
      </c>
      <c r="Z232" s="37">
        <f t="shared" si="368"/>
        <v>0</v>
      </c>
      <c r="AA232" s="36">
        <f>SaisieNote!AC167</f>
        <v>10.5</v>
      </c>
      <c r="AB232" s="37">
        <f t="shared" si="369"/>
        <v>2</v>
      </c>
      <c r="AC232" s="53">
        <f t="shared" si="370"/>
        <v>9.1666666666666661</v>
      </c>
      <c r="AD232" s="39">
        <f t="shared" si="371"/>
        <v>2</v>
      </c>
      <c r="AE232" s="138">
        <f t="shared" si="372"/>
        <v>10.623456790123457</v>
      </c>
      <c r="AF232" s="40">
        <f t="shared" si="373"/>
        <v>30</v>
      </c>
      <c r="AG232" s="73" t="str">
        <f t="shared" si="374"/>
        <v>Admis(e)</v>
      </c>
      <c r="AH232" s="52">
        <f>SaisieNote!AG167</f>
        <v>13.666666666666666</v>
      </c>
      <c r="AI232" s="263">
        <f t="shared" si="375"/>
        <v>5</v>
      </c>
      <c r="AJ232" s="52">
        <f>SaisieNote!AJ167</f>
        <v>11.666666666666666</v>
      </c>
      <c r="AK232" s="263">
        <f t="shared" si="376"/>
        <v>5</v>
      </c>
      <c r="AL232" s="52">
        <f>SaisieNote!AM167</f>
        <v>11.166666666666666</v>
      </c>
      <c r="AM232" s="75">
        <f t="shared" si="377"/>
        <v>5</v>
      </c>
      <c r="AN232" s="38">
        <f t="shared" si="378"/>
        <v>12.166666666666666</v>
      </c>
      <c r="AO232" s="76">
        <f t="shared" si="379"/>
        <v>15</v>
      </c>
      <c r="AP232" s="167">
        <f>SaisieNote!AO167</f>
        <v>10</v>
      </c>
      <c r="AQ232" s="262">
        <f t="shared" si="380"/>
        <v>3</v>
      </c>
      <c r="AR232" s="167">
        <f>SaisieNote!AQ167</f>
        <v>18.5</v>
      </c>
      <c r="AS232" s="262">
        <f t="shared" si="381"/>
        <v>3</v>
      </c>
      <c r="AT232" s="167">
        <f>SaisieNote!AS167</f>
        <v>13</v>
      </c>
      <c r="AU232" s="75">
        <f t="shared" si="382"/>
        <v>3</v>
      </c>
      <c r="AV232" s="38">
        <f t="shared" si="383"/>
        <v>13.833333333333334</v>
      </c>
      <c r="AW232" s="76">
        <f t="shared" si="384"/>
        <v>9</v>
      </c>
      <c r="AX232" s="61">
        <f>SaisieNote!AU167</f>
        <v>16.5</v>
      </c>
      <c r="AY232" s="75">
        <f t="shared" si="385"/>
        <v>2</v>
      </c>
      <c r="AZ232" s="61">
        <f>SaisieNote!AW167</f>
        <v>15</v>
      </c>
      <c r="BA232" s="75">
        <f t="shared" si="386"/>
        <v>2</v>
      </c>
      <c r="BB232" s="61">
        <f>SaisieNote!AY167</f>
        <v>15</v>
      </c>
      <c r="BC232" s="75">
        <f t="shared" si="387"/>
        <v>2</v>
      </c>
      <c r="BD232" s="38">
        <f t="shared" si="388"/>
        <v>15.5</v>
      </c>
      <c r="BE232" s="76">
        <f t="shared" si="389"/>
        <v>6</v>
      </c>
      <c r="BF232" s="59">
        <f t="shared" si="390"/>
        <v>13.462962962962964</v>
      </c>
      <c r="BG232" s="55">
        <f t="shared" si="391"/>
        <v>30</v>
      </c>
      <c r="BH232" s="56">
        <f t="shared" si="392"/>
        <v>12.043209876543211</v>
      </c>
      <c r="BI232" s="55">
        <f t="shared" si="393"/>
        <v>60</v>
      </c>
      <c r="BJ232" s="55">
        <f t="shared" si="394"/>
        <v>180</v>
      </c>
      <c r="BK232" s="73" t="str">
        <f t="shared" si="395"/>
        <v>Admis(e)</v>
      </c>
    </row>
    <row r="233" spans="1:63" ht="20.25" customHeight="1">
      <c r="A233" s="250">
        <v>9</v>
      </c>
      <c r="B233" s="234" t="s">
        <v>410</v>
      </c>
      <c r="C233" s="234" t="s">
        <v>412</v>
      </c>
      <c r="D233" s="234" t="s">
        <v>413</v>
      </c>
      <c r="E233" s="234" t="s">
        <v>411</v>
      </c>
      <c r="F233" s="234" t="s">
        <v>23</v>
      </c>
      <c r="G233" s="36">
        <f>SaisieNote!K168</f>
        <v>11.5</v>
      </c>
      <c r="H233" s="37">
        <f t="shared" si="357"/>
        <v>5</v>
      </c>
      <c r="I233" s="36">
        <f>SaisieNote!N168</f>
        <v>12</v>
      </c>
      <c r="J233" s="37">
        <f t="shared" si="358"/>
        <v>5</v>
      </c>
      <c r="K233" s="36">
        <f>SaisieNote!Q168</f>
        <v>6.333333333333333</v>
      </c>
      <c r="L233" s="37">
        <f t="shared" si="359"/>
        <v>0</v>
      </c>
      <c r="M233" s="53">
        <f t="shared" si="360"/>
        <v>9.9444444444444446</v>
      </c>
      <c r="N233" s="39">
        <f t="shared" si="361"/>
        <v>10</v>
      </c>
      <c r="O233" s="36">
        <f>SaisieNote!S168</f>
        <v>12</v>
      </c>
      <c r="P233" s="37">
        <f t="shared" si="362"/>
        <v>3</v>
      </c>
      <c r="Q233" s="36">
        <f>SaisieNote!U168</f>
        <v>14</v>
      </c>
      <c r="R233" s="37">
        <f t="shared" si="363"/>
        <v>3</v>
      </c>
      <c r="S233" s="36">
        <f>SaisieNote!W168</f>
        <v>10</v>
      </c>
      <c r="T233" s="37">
        <f t="shared" si="364"/>
        <v>3</v>
      </c>
      <c r="U233" s="53">
        <f t="shared" si="365"/>
        <v>12</v>
      </c>
      <c r="V233" s="39">
        <f t="shared" si="366"/>
        <v>9</v>
      </c>
      <c r="W233" s="36">
        <f>SaisieNote!Y168</f>
        <v>12.5</v>
      </c>
      <c r="X233" s="37">
        <f t="shared" si="367"/>
        <v>2</v>
      </c>
      <c r="Y233" s="36">
        <f>SaisieNote!AA168</f>
        <v>8</v>
      </c>
      <c r="Z233" s="37">
        <f t="shared" si="368"/>
        <v>0</v>
      </c>
      <c r="AA233" s="36">
        <f>SaisieNote!AC168</f>
        <v>10</v>
      </c>
      <c r="AB233" s="37">
        <f t="shared" si="369"/>
        <v>2</v>
      </c>
      <c r="AC233" s="53">
        <f t="shared" si="370"/>
        <v>10.166666666666666</v>
      </c>
      <c r="AD233" s="39">
        <f t="shared" si="371"/>
        <v>6</v>
      </c>
      <c r="AE233" s="138">
        <f t="shared" si="372"/>
        <v>10.679012345679014</v>
      </c>
      <c r="AF233" s="40">
        <f t="shared" si="373"/>
        <v>30</v>
      </c>
      <c r="AG233" s="73" t="str">
        <f t="shared" si="374"/>
        <v>Admis(e)</v>
      </c>
      <c r="AH233" s="52">
        <f>SaisieNote!AG168</f>
        <v>10.17</v>
      </c>
      <c r="AI233" s="263">
        <f t="shared" si="375"/>
        <v>5</v>
      </c>
      <c r="AJ233" s="52">
        <f>SaisieNote!AJ168</f>
        <v>10</v>
      </c>
      <c r="AK233" s="263">
        <f t="shared" si="376"/>
        <v>5</v>
      </c>
      <c r="AL233" s="52">
        <f>SaisieNote!AM168</f>
        <v>12.33</v>
      </c>
      <c r="AM233" s="75">
        <f t="shared" si="377"/>
        <v>5</v>
      </c>
      <c r="AN233" s="38">
        <f t="shared" si="378"/>
        <v>10.833333333333334</v>
      </c>
      <c r="AO233" s="76">
        <f t="shared" si="379"/>
        <v>15</v>
      </c>
      <c r="AP233" s="167">
        <f>SaisieNote!AO168</f>
        <v>4.5</v>
      </c>
      <c r="AQ233" s="262">
        <f t="shared" si="380"/>
        <v>0</v>
      </c>
      <c r="AR233" s="167">
        <f>SaisieNote!AQ168</f>
        <v>5</v>
      </c>
      <c r="AS233" s="262">
        <f t="shared" si="381"/>
        <v>0</v>
      </c>
      <c r="AT233" s="167">
        <f>SaisieNote!AS168</f>
        <v>10</v>
      </c>
      <c r="AU233" s="75">
        <f t="shared" si="382"/>
        <v>3</v>
      </c>
      <c r="AV233" s="38">
        <f t="shared" si="383"/>
        <v>6.5</v>
      </c>
      <c r="AW233" s="76">
        <f t="shared" si="384"/>
        <v>3</v>
      </c>
      <c r="AX233" s="61">
        <f>SaisieNote!AU168</f>
        <v>10.5</v>
      </c>
      <c r="AY233" s="75">
        <f t="shared" si="385"/>
        <v>2</v>
      </c>
      <c r="AZ233" s="61">
        <f>SaisieNote!AW168</f>
        <v>10.5</v>
      </c>
      <c r="BA233" s="75">
        <f t="shared" si="386"/>
        <v>2</v>
      </c>
      <c r="BB233" s="61">
        <f>SaisieNote!AY168</f>
        <v>10</v>
      </c>
      <c r="BC233" s="75">
        <f t="shared" si="387"/>
        <v>2</v>
      </c>
      <c r="BD233" s="38">
        <f t="shared" si="388"/>
        <v>10.333333333333334</v>
      </c>
      <c r="BE233" s="76">
        <f t="shared" si="389"/>
        <v>6</v>
      </c>
      <c r="BF233" s="59">
        <f t="shared" si="390"/>
        <v>9.2777777777777786</v>
      </c>
      <c r="BG233" s="55">
        <f t="shared" si="391"/>
        <v>24</v>
      </c>
      <c r="BH233" s="56">
        <f t="shared" si="392"/>
        <v>9.9783950617283956</v>
      </c>
      <c r="BI233" s="55">
        <f t="shared" si="393"/>
        <v>54</v>
      </c>
      <c r="BJ233" s="55">
        <f t="shared" si="394"/>
        <v>54</v>
      </c>
      <c r="BK233" s="73" t="str">
        <f t="shared" si="395"/>
        <v>Rattrapage</v>
      </c>
    </row>
    <row r="234" spans="1:63" ht="20.25" customHeight="1">
      <c r="A234" s="265">
        <v>10</v>
      </c>
      <c r="B234" s="266" t="s">
        <v>952</v>
      </c>
      <c r="C234" s="266" t="s">
        <v>953</v>
      </c>
      <c r="D234" s="266" t="s">
        <v>39</v>
      </c>
      <c r="E234" s="266" t="s">
        <v>954</v>
      </c>
      <c r="F234" s="266" t="s">
        <v>5</v>
      </c>
      <c r="G234" s="267">
        <f>SaisieNote!K169</f>
        <v>9.5</v>
      </c>
      <c r="H234" s="268">
        <f t="shared" si="357"/>
        <v>0</v>
      </c>
      <c r="I234" s="267">
        <f>SaisieNote!N169</f>
        <v>4.333333333333333</v>
      </c>
      <c r="J234" s="268">
        <f t="shared" si="358"/>
        <v>0</v>
      </c>
      <c r="K234" s="267">
        <f>SaisieNote!Q169</f>
        <v>6.166666666666667</v>
      </c>
      <c r="L234" s="268">
        <f t="shared" si="359"/>
        <v>0</v>
      </c>
      <c r="M234" s="269">
        <f t="shared" si="360"/>
        <v>6.666666666666667</v>
      </c>
      <c r="N234" s="268">
        <f t="shared" si="361"/>
        <v>0</v>
      </c>
      <c r="O234" s="267">
        <f>SaisieNote!S169</f>
        <v>9</v>
      </c>
      <c r="P234" s="268">
        <f t="shared" si="362"/>
        <v>0</v>
      </c>
      <c r="Q234" s="267">
        <f>SaisieNote!U169</f>
        <v>9</v>
      </c>
      <c r="R234" s="268">
        <f t="shared" si="363"/>
        <v>0</v>
      </c>
      <c r="S234" s="267">
        <f>SaisieNote!W169</f>
        <v>5.5</v>
      </c>
      <c r="T234" s="268">
        <f t="shared" si="364"/>
        <v>0</v>
      </c>
      <c r="U234" s="269">
        <f t="shared" si="365"/>
        <v>7.833333333333333</v>
      </c>
      <c r="V234" s="268">
        <f t="shared" si="366"/>
        <v>0</v>
      </c>
      <c r="W234" s="267">
        <f>SaisieNote!Y169</f>
        <v>1</v>
      </c>
      <c r="X234" s="268">
        <f t="shared" si="367"/>
        <v>0</v>
      </c>
      <c r="Y234" s="267">
        <f>SaisieNote!AA169</f>
        <v>1.5</v>
      </c>
      <c r="Z234" s="268">
        <f t="shared" si="368"/>
        <v>0</v>
      </c>
      <c r="AA234" s="267">
        <f>SaisieNote!AC169</f>
        <v>5</v>
      </c>
      <c r="AB234" s="268">
        <f t="shared" si="369"/>
        <v>0</v>
      </c>
      <c r="AC234" s="269">
        <f t="shared" si="370"/>
        <v>2.5</v>
      </c>
      <c r="AD234" s="268">
        <f t="shared" si="371"/>
        <v>0</v>
      </c>
      <c r="AE234" s="269">
        <f t="shared" si="372"/>
        <v>6.1296296296296298</v>
      </c>
      <c r="AF234" s="270">
        <f t="shared" si="373"/>
        <v>0</v>
      </c>
      <c r="AG234" s="271" t="str">
        <f t="shared" si="374"/>
        <v>Rattrapage</v>
      </c>
      <c r="AH234" s="269">
        <f>SaisieNote!AG169</f>
        <v>5.666666666666667</v>
      </c>
      <c r="AI234" s="272">
        <f t="shared" si="375"/>
        <v>0</v>
      </c>
      <c r="AJ234" s="269">
        <f>SaisieNote!AJ169</f>
        <v>8.5</v>
      </c>
      <c r="AK234" s="272">
        <f t="shared" si="376"/>
        <v>0</v>
      </c>
      <c r="AL234" s="269">
        <f>SaisieNote!AM169</f>
        <v>11.333333333333334</v>
      </c>
      <c r="AM234" s="273">
        <f t="shared" si="377"/>
        <v>5</v>
      </c>
      <c r="AN234" s="267">
        <f t="shared" si="378"/>
        <v>8.5</v>
      </c>
      <c r="AO234" s="274">
        <f t="shared" si="379"/>
        <v>5</v>
      </c>
      <c r="AP234" s="269">
        <f>SaisieNote!AO169</f>
        <v>5</v>
      </c>
      <c r="AQ234" s="272">
        <f t="shared" si="380"/>
        <v>0</v>
      </c>
      <c r="AR234" s="269">
        <f>SaisieNote!AQ169</f>
        <v>9.5</v>
      </c>
      <c r="AS234" s="272">
        <f t="shared" si="381"/>
        <v>0</v>
      </c>
      <c r="AT234" s="269">
        <f>SaisieNote!AS169</f>
        <v>6.5</v>
      </c>
      <c r="AU234" s="273">
        <f t="shared" si="382"/>
        <v>0</v>
      </c>
      <c r="AV234" s="267">
        <f t="shared" si="383"/>
        <v>7</v>
      </c>
      <c r="AW234" s="274">
        <f t="shared" si="384"/>
        <v>0</v>
      </c>
      <c r="AX234" s="275">
        <f>SaisieNote!AU169</f>
        <v>12</v>
      </c>
      <c r="AY234" s="273">
        <f t="shared" si="385"/>
        <v>2</v>
      </c>
      <c r="AZ234" s="275">
        <f>SaisieNote!AW169</f>
        <v>6</v>
      </c>
      <c r="BA234" s="273">
        <f t="shared" si="386"/>
        <v>0</v>
      </c>
      <c r="BB234" s="275">
        <f>SaisieNote!AY169</f>
        <v>7</v>
      </c>
      <c r="BC234" s="273">
        <f t="shared" si="387"/>
        <v>0</v>
      </c>
      <c r="BD234" s="267">
        <f t="shared" si="388"/>
        <v>8.3333333333333339</v>
      </c>
      <c r="BE234" s="274">
        <f t="shared" si="389"/>
        <v>2</v>
      </c>
      <c r="BF234" s="267">
        <f t="shared" si="390"/>
        <v>7.9629629629629628</v>
      </c>
      <c r="BG234" s="276">
        <f t="shared" si="391"/>
        <v>7</v>
      </c>
      <c r="BH234" s="277">
        <f t="shared" si="392"/>
        <v>7.0462962962962958</v>
      </c>
      <c r="BI234" s="276">
        <f t="shared" si="393"/>
        <v>7</v>
      </c>
      <c r="BJ234" s="276">
        <f t="shared" si="394"/>
        <v>7</v>
      </c>
      <c r="BK234" s="271" t="str">
        <f t="shared" si="395"/>
        <v>Rattrapage</v>
      </c>
    </row>
    <row r="235" spans="1:63" ht="20.25" customHeight="1">
      <c r="A235" s="250">
        <v>11</v>
      </c>
      <c r="B235" s="234" t="s">
        <v>955</v>
      </c>
      <c r="C235" s="234" t="s">
        <v>956</v>
      </c>
      <c r="D235" s="234" t="s">
        <v>957</v>
      </c>
      <c r="E235" s="234" t="s">
        <v>958</v>
      </c>
      <c r="F235" s="234" t="s">
        <v>5</v>
      </c>
      <c r="G235" s="36">
        <f>SaisieNote!K170</f>
        <v>11.666666666666666</v>
      </c>
      <c r="H235" s="37">
        <f t="shared" si="357"/>
        <v>5</v>
      </c>
      <c r="I235" s="36">
        <f>SaisieNote!N170</f>
        <v>14.833333333333334</v>
      </c>
      <c r="J235" s="37">
        <f t="shared" si="358"/>
        <v>5</v>
      </c>
      <c r="K235" s="36">
        <f>SaisieNote!Q170</f>
        <v>12</v>
      </c>
      <c r="L235" s="37">
        <f t="shared" si="359"/>
        <v>5</v>
      </c>
      <c r="M235" s="53">
        <f t="shared" si="360"/>
        <v>12.833333333333334</v>
      </c>
      <c r="N235" s="39">
        <f t="shared" si="361"/>
        <v>15</v>
      </c>
      <c r="O235" s="36">
        <f>SaisieNote!S170</f>
        <v>15.5</v>
      </c>
      <c r="P235" s="37">
        <f t="shared" si="362"/>
        <v>3</v>
      </c>
      <c r="Q235" s="36">
        <f>SaisieNote!U170</f>
        <v>10</v>
      </c>
      <c r="R235" s="37">
        <f t="shared" si="363"/>
        <v>3</v>
      </c>
      <c r="S235" s="36">
        <f>SaisieNote!W170</f>
        <v>11</v>
      </c>
      <c r="T235" s="37">
        <f t="shared" si="364"/>
        <v>3</v>
      </c>
      <c r="U235" s="53">
        <f t="shared" si="365"/>
        <v>12.166666666666666</v>
      </c>
      <c r="V235" s="39">
        <f t="shared" si="366"/>
        <v>9</v>
      </c>
      <c r="W235" s="36">
        <f>SaisieNote!Y170</f>
        <v>7.5</v>
      </c>
      <c r="X235" s="37">
        <f t="shared" si="367"/>
        <v>0</v>
      </c>
      <c r="Y235" s="36">
        <f>SaisieNote!AA170</f>
        <v>12</v>
      </c>
      <c r="Z235" s="37">
        <f t="shared" si="368"/>
        <v>2</v>
      </c>
      <c r="AA235" s="36">
        <f>SaisieNote!AC170</f>
        <v>8</v>
      </c>
      <c r="AB235" s="37">
        <f t="shared" si="369"/>
        <v>0</v>
      </c>
      <c r="AC235" s="53">
        <f t="shared" si="370"/>
        <v>9.1666666666666661</v>
      </c>
      <c r="AD235" s="39">
        <f t="shared" si="371"/>
        <v>2</v>
      </c>
      <c r="AE235" s="138">
        <f t="shared" si="372"/>
        <v>11.796296296296296</v>
      </c>
      <c r="AF235" s="40">
        <f t="shared" si="373"/>
        <v>30</v>
      </c>
      <c r="AG235" s="73" t="str">
        <f t="shared" si="374"/>
        <v>Admis(e)</v>
      </c>
      <c r="AH235" s="52">
        <f>SaisieNote!AG170</f>
        <v>13.666666666666666</v>
      </c>
      <c r="AI235" s="263">
        <f t="shared" si="375"/>
        <v>5</v>
      </c>
      <c r="AJ235" s="52">
        <f>SaisieNote!AJ170</f>
        <v>14.5</v>
      </c>
      <c r="AK235" s="263">
        <f t="shared" si="376"/>
        <v>5</v>
      </c>
      <c r="AL235" s="52">
        <f>SaisieNote!AM170</f>
        <v>15.333333333333334</v>
      </c>
      <c r="AM235" s="75">
        <f t="shared" si="377"/>
        <v>5</v>
      </c>
      <c r="AN235" s="38">
        <f t="shared" si="378"/>
        <v>14.5</v>
      </c>
      <c r="AO235" s="76">
        <f t="shared" si="379"/>
        <v>15</v>
      </c>
      <c r="AP235" s="167">
        <f>SaisieNote!AO170</f>
        <v>8.5</v>
      </c>
      <c r="AQ235" s="262">
        <f t="shared" si="380"/>
        <v>0</v>
      </c>
      <c r="AR235" s="167">
        <f>SaisieNote!AQ170</f>
        <v>14</v>
      </c>
      <c r="AS235" s="262">
        <f t="shared" si="381"/>
        <v>3</v>
      </c>
      <c r="AT235" s="167">
        <f>SaisieNote!AS170</f>
        <v>10.5</v>
      </c>
      <c r="AU235" s="75">
        <f t="shared" si="382"/>
        <v>3</v>
      </c>
      <c r="AV235" s="38">
        <f t="shared" si="383"/>
        <v>11</v>
      </c>
      <c r="AW235" s="76">
        <f t="shared" si="384"/>
        <v>9</v>
      </c>
      <c r="AX235" s="61">
        <f>SaisieNote!AU170</f>
        <v>14.5</v>
      </c>
      <c r="AY235" s="75">
        <f t="shared" si="385"/>
        <v>2</v>
      </c>
      <c r="AZ235" s="61">
        <f>SaisieNote!AW170</f>
        <v>13</v>
      </c>
      <c r="BA235" s="75">
        <f t="shared" si="386"/>
        <v>2</v>
      </c>
      <c r="BB235" s="61">
        <f>SaisieNote!AY170</f>
        <v>14.5</v>
      </c>
      <c r="BC235" s="75">
        <f t="shared" si="387"/>
        <v>2</v>
      </c>
      <c r="BD235" s="38">
        <f t="shared" si="388"/>
        <v>14</v>
      </c>
      <c r="BE235" s="76">
        <f t="shared" si="389"/>
        <v>6</v>
      </c>
      <c r="BF235" s="59">
        <f t="shared" si="390"/>
        <v>13.222222222222221</v>
      </c>
      <c r="BG235" s="55">
        <f t="shared" si="391"/>
        <v>30</v>
      </c>
      <c r="BH235" s="56">
        <f t="shared" si="392"/>
        <v>12.50925925925926</v>
      </c>
      <c r="BI235" s="55">
        <f t="shared" si="393"/>
        <v>60</v>
      </c>
      <c r="BJ235" s="55">
        <f t="shared" si="394"/>
        <v>180</v>
      </c>
      <c r="BK235" s="73" t="str">
        <f t="shared" si="395"/>
        <v>Admis(e)</v>
      </c>
    </row>
    <row r="236" spans="1:63" ht="20.25" customHeight="1">
      <c r="A236" s="250">
        <v>12</v>
      </c>
      <c r="B236" s="234" t="s">
        <v>959</v>
      </c>
      <c r="C236" s="234" t="s">
        <v>960</v>
      </c>
      <c r="D236" s="234" t="s">
        <v>802</v>
      </c>
      <c r="E236" s="234" t="s">
        <v>961</v>
      </c>
      <c r="F236" s="234" t="s">
        <v>32</v>
      </c>
      <c r="G236" s="36">
        <f>SaisieNote!K171</f>
        <v>9</v>
      </c>
      <c r="H236" s="37">
        <f t="shared" si="357"/>
        <v>0</v>
      </c>
      <c r="I236" s="36" t="e">
        <f>SaisieNote!N171</f>
        <v>#VALUE!</v>
      </c>
      <c r="J236" s="37" t="e">
        <f t="shared" si="358"/>
        <v>#VALUE!</v>
      </c>
      <c r="K236" s="36">
        <f>SaisieNote!Q171</f>
        <v>4.333333333333333</v>
      </c>
      <c r="L236" s="37">
        <f t="shared" si="359"/>
        <v>0</v>
      </c>
      <c r="M236" s="53" t="e">
        <f t="shared" si="360"/>
        <v>#VALUE!</v>
      </c>
      <c r="N236" s="39" t="e">
        <f t="shared" si="361"/>
        <v>#VALUE!</v>
      </c>
      <c r="O236" s="36">
        <f>SaisieNote!S171</f>
        <v>2</v>
      </c>
      <c r="P236" s="37">
        <f t="shared" si="362"/>
        <v>0</v>
      </c>
      <c r="Q236" s="36" t="str">
        <f>SaisieNote!U171</f>
        <v>ABS</v>
      </c>
      <c r="R236" s="37">
        <f t="shared" si="363"/>
        <v>3</v>
      </c>
      <c r="S236" s="36" t="str">
        <f>SaisieNote!W171</f>
        <v>ABS</v>
      </c>
      <c r="T236" s="37">
        <f t="shared" si="364"/>
        <v>3</v>
      </c>
      <c r="U236" s="53" t="e">
        <f t="shared" si="365"/>
        <v>#VALUE!</v>
      </c>
      <c r="V236" s="39" t="e">
        <f t="shared" si="366"/>
        <v>#VALUE!</v>
      </c>
      <c r="W236" s="36" t="str">
        <f>SaisieNote!Y171</f>
        <v>ABS</v>
      </c>
      <c r="X236" s="37">
        <f t="shared" si="367"/>
        <v>2</v>
      </c>
      <c r="Y236" s="36" t="str">
        <f>SaisieNote!AA171</f>
        <v>\</v>
      </c>
      <c r="Z236" s="37">
        <f t="shared" si="368"/>
        <v>2</v>
      </c>
      <c r="AA236" s="36">
        <f>SaisieNote!AC171</f>
        <v>1</v>
      </c>
      <c r="AB236" s="37">
        <f t="shared" si="369"/>
        <v>0</v>
      </c>
      <c r="AC236" s="53" t="e">
        <f t="shared" si="370"/>
        <v>#VALUE!</v>
      </c>
      <c r="AD236" s="39" t="e">
        <f t="shared" si="371"/>
        <v>#VALUE!</v>
      </c>
      <c r="AE236" s="138" t="e">
        <f t="shared" si="372"/>
        <v>#VALUE!</v>
      </c>
      <c r="AF236" s="40" t="e">
        <f t="shared" si="373"/>
        <v>#VALUE!</v>
      </c>
      <c r="AG236" s="259" t="s">
        <v>1305</v>
      </c>
      <c r="AH236" s="52">
        <f>SaisieNote!AG171</f>
        <v>6.666666666666667</v>
      </c>
      <c r="AI236" s="263">
        <f t="shared" si="375"/>
        <v>0</v>
      </c>
      <c r="AJ236" s="52">
        <f>SaisieNote!AJ171</f>
        <v>4</v>
      </c>
      <c r="AK236" s="263">
        <f t="shared" si="376"/>
        <v>0</v>
      </c>
      <c r="AL236" s="52">
        <f>SaisieNote!AM171</f>
        <v>4.666666666666667</v>
      </c>
      <c r="AM236" s="75">
        <f t="shared" si="377"/>
        <v>0</v>
      </c>
      <c r="AN236" s="38">
        <f t="shared" si="378"/>
        <v>5.1111111111111116</v>
      </c>
      <c r="AO236" s="76">
        <f t="shared" si="379"/>
        <v>0</v>
      </c>
      <c r="AP236" s="167">
        <f>SaisieNote!AO171</f>
        <v>0.5</v>
      </c>
      <c r="AQ236" s="262">
        <f t="shared" si="380"/>
        <v>0</v>
      </c>
      <c r="AR236" s="167" t="str">
        <f>SaisieNote!AQ171</f>
        <v>ABS</v>
      </c>
      <c r="AS236" s="262">
        <f t="shared" si="381"/>
        <v>3</v>
      </c>
      <c r="AT236" s="167" t="str">
        <f>SaisieNote!AS171</f>
        <v>ABS</v>
      </c>
      <c r="AU236" s="75">
        <f t="shared" si="382"/>
        <v>3</v>
      </c>
      <c r="AV236" s="38" t="e">
        <f t="shared" si="383"/>
        <v>#VALUE!</v>
      </c>
      <c r="AW236" s="76" t="e">
        <f t="shared" si="384"/>
        <v>#VALUE!</v>
      </c>
      <c r="AX236" s="61">
        <f>SaisieNote!AU171</f>
        <v>2.5</v>
      </c>
      <c r="AY236" s="75">
        <f t="shared" si="385"/>
        <v>0</v>
      </c>
      <c r="AZ236" s="61" t="str">
        <f>SaisieNote!AW171</f>
        <v>ABS</v>
      </c>
      <c r="BA236" s="75">
        <f t="shared" si="386"/>
        <v>2</v>
      </c>
      <c r="BB236" s="61">
        <f>SaisieNote!AY171</f>
        <v>1.5</v>
      </c>
      <c r="BC236" s="75">
        <f t="shared" si="387"/>
        <v>0</v>
      </c>
      <c r="BD236" s="38" t="e">
        <f t="shared" si="388"/>
        <v>#VALUE!</v>
      </c>
      <c r="BE236" s="76" t="e">
        <f t="shared" si="389"/>
        <v>#VALUE!</v>
      </c>
      <c r="BF236" s="59" t="e">
        <f t="shared" si="390"/>
        <v>#VALUE!</v>
      </c>
      <c r="BG236" s="55" t="e">
        <f t="shared" si="391"/>
        <v>#VALUE!</v>
      </c>
      <c r="BH236" s="56" t="e">
        <f t="shared" si="392"/>
        <v>#VALUE!</v>
      </c>
      <c r="BI236" s="55" t="e">
        <f t="shared" si="393"/>
        <v>#VALUE!</v>
      </c>
      <c r="BJ236" s="55" t="e">
        <f t="shared" si="394"/>
        <v>#VALUE!</v>
      </c>
      <c r="BK236" s="73" t="s">
        <v>1305</v>
      </c>
    </row>
    <row r="237" spans="1:63" ht="20.25" customHeight="1">
      <c r="A237" s="250">
        <v>13</v>
      </c>
      <c r="B237" s="234" t="s">
        <v>269</v>
      </c>
      <c r="C237" s="234" t="s">
        <v>270</v>
      </c>
      <c r="D237" s="234" t="s">
        <v>42</v>
      </c>
      <c r="E237" s="234" t="s">
        <v>414</v>
      </c>
      <c r="F237" s="234" t="s">
        <v>32</v>
      </c>
      <c r="G237" s="36">
        <f>SaisieNote!K172</f>
        <v>12</v>
      </c>
      <c r="H237" s="37">
        <f t="shared" si="357"/>
        <v>5</v>
      </c>
      <c r="I237" s="36">
        <f>SaisieNote!N172</f>
        <v>4</v>
      </c>
      <c r="J237" s="37">
        <f t="shared" si="358"/>
        <v>0</v>
      </c>
      <c r="K237" s="36">
        <f>SaisieNote!Q172</f>
        <v>6.666666666666667</v>
      </c>
      <c r="L237" s="37">
        <f t="shared" si="359"/>
        <v>0</v>
      </c>
      <c r="M237" s="53">
        <f t="shared" si="360"/>
        <v>7.5555555555555562</v>
      </c>
      <c r="N237" s="39">
        <f t="shared" si="361"/>
        <v>5</v>
      </c>
      <c r="O237" s="36">
        <f>SaisieNote!S172</f>
        <v>10</v>
      </c>
      <c r="P237" s="37">
        <f t="shared" si="362"/>
        <v>3</v>
      </c>
      <c r="Q237" s="36">
        <f>SaisieNote!U172</f>
        <v>9</v>
      </c>
      <c r="R237" s="37">
        <f t="shared" si="363"/>
        <v>0</v>
      </c>
      <c r="S237" s="36">
        <f>SaisieNote!W172</f>
        <v>10</v>
      </c>
      <c r="T237" s="37">
        <f t="shared" si="364"/>
        <v>3</v>
      </c>
      <c r="U237" s="53">
        <f t="shared" si="365"/>
        <v>9.6666666666666661</v>
      </c>
      <c r="V237" s="39">
        <f t="shared" si="366"/>
        <v>6</v>
      </c>
      <c r="W237" s="36">
        <f>SaisieNote!Y172</f>
        <v>0</v>
      </c>
      <c r="X237" s="37">
        <f t="shared" si="367"/>
        <v>0</v>
      </c>
      <c r="Y237" s="36">
        <f>SaisieNote!AA172</f>
        <v>11.5</v>
      </c>
      <c r="Z237" s="37">
        <f t="shared" si="368"/>
        <v>2</v>
      </c>
      <c r="AA237" s="36">
        <f>SaisieNote!AC172</f>
        <v>10</v>
      </c>
      <c r="AB237" s="37">
        <f t="shared" si="369"/>
        <v>2</v>
      </c>
      <c r="AC237" s="53">
        <f t="shared" si="370"/>
        <v>7.166666666666667</v>
      </c>
      <c r="AD237" s="39">
        <f t="shared" si="371"/>
        <v>4</v>
      </c>
      <c r="AE237" s="138">
        <f t="shared" si="372"/>
        <v>8.1728395061728403</v>
      </c>
      <c r="AF237" s="40">
        <f t="shared" si="373"/>
        <v>15</v>
      </c>
      <c r="AG237" s="73" t="str">
        <f t="shared" si="374"/>
        <v>Rattrapage</v>
      </c>
      <c r="AH237" s="52">
        <f>SaisieNote!AG172</f>
        <v>10</v>
      </c>
      <c r="AI237" s="263">
        <f t="shared" si="375"/>
        <v>5</v>
      </c>
      <c r="AJ237" s="52">
        <f>SaisieNote!AJ172</f>
        <v>4</v>
      </c>
      <c r="AK237" s="263">
        <f t="shared" si="376"/>
        <v>0</v>
      </c>
      <c r="AL237" s="52">
        <f>SaisieNote!AM172</f>
        <v>11</v>
      </c>
      <c r="AM237" s="75">
        <f t="shared" si="377"/>
        <v>5</v>
      </c>
      <c r="AN237" s="38">
        <f t="shared" si="378"/>
        <v>8.3333333333333339</v>
      </c>
      <c r="AO237" s="76">
        <f t="shared" si="379"/>
        <v>10</v>
      </c>
      <c r="AP237" s="167">
        <f>SaisieNote!AO172</f>
        <v>10</v>
      </c>
      <c r="AQ237" s="262">
        <f t="shared" si="380"/>
        <v>3</v>
      </c>
      <c r="AR237" s="167">
        <f>SaisieNote!AQ172</f>
        <v>11</v>
      </c>
      <c r="AS237" s="262">
        <f t="shared" si="381"/>
        <v>3</v>
      </c>
      <c r="AT237" s="167">
        <f>SaisieNote!AS172</f>
        <v>10.5</v>
      </c>
      <c r="AU237" s="75">
        <f t="shared" si="382"/>
        <v>3</v>
      </c>
      <c r="AV237" s="38">
        <f t="shared" si="383"/>
        <v>10.5</v>
      </c>
      <c r="AW237" s="76">
        <f t="shared" si="384"/>
        <v>9</v>
      </c>
      <c r="AX237" s="61">
        <f>SaisieNote!AU172</f>
        <v>11</v>
      </c>
      <c r="AY237" s="75">
        <f t="shared" si="385"/>
        <v>2</v>
      </c>
      <c r="AZ237" s="61">
        <f>SaisieNote!AW172</f>
        <v>10</v>
      </c>
      <c r="BA237" s="75">
        <f t="shared" si="386"/>
        <v>2</v>
      </c>
      <c r="BB237" s="61">
        <f>SaisieNote!AY172</f>
        <v>11.5</v>
      </c>
      <c r="BC237" s="75">
        <f t="shared" si="387"/>
        <v>2</v>
      </c>
      <c r="BD237" s="38">
        <f t="shared" si="388"/>
        <v>10.833333333333334</v>
      </c>
      <c r="BE237" s="76">
        <f t="shared" si="389"/>
        <v>6</v>
      </c>
      <c r="BF237" s="59">
        <f t="shared" si="390"/>
        <v>9.6111111111111107</v>
      </c>
      <c r="BG237" s="55">
        <f t="shared" si="391"/>
        <v>25</v>
      </c>
      <c r="BH237" s="56">
        <f t="shared" si="392"/>
        <v>8.8919753086419746</v>
      </c>
      <c r="BI237" s="55">
        <f t="shared" si="393"/>
        <v>40</v>
      </c>
      <c r="BJ237" s="55">
        <f t="shared" si="394"/>
        <v>40</v>
      </c>
      <c r="BK237" s="73" t="str">
        <f t="shared" si="395"/>
        <v>Rattrapage</v>
      </c>
    </row>
    <row r="238" spans="1:63" ht="20.25" customHeight="1">
      <c r="A238" s="250">
        <v>14</v>
      </c>
      <c r="B238" s="234" t="s">
        <v>962</v>
      </c>
      <c r="C238" s="234" t="s">
        <v>963</v>
      </c>
      <c r="D238" s="234" t="s">
        <v>964</v>
      </c>
      <c r="E238" s="234" t="s">
        <v>965</v>
      </c>
      <c r="F238" s="234" t="s">
        <v>5</v>
      </c>
      <c r="G238" s="36">
        <f>SaisieNote!K173</f>
        <v>12</v>
      </c>
      <c r="H238" s="37">
        <f t="shared" si="357"/>
        <v>5</v>
      </c>
      <c r="I238" s="36">
        <f>SaisieNote!N173</f>
        <v>8.3333333333333339</v>
      </c>
      <c r="J238" s="37">
        <f t="shared" si="358"/>
        <v>0</v>
      </c>
      <c r="K238" s="36">
        <f>SaisieNote!Q173</f>
        <v>15.5</v>
      </c>
      <c r="L238" s="37">
        <f t="shared" si="359"/>
        <v>5</v>
      </c>
      <c r="M238" s="53">
        <f t="shared" si="360"/>
        <v>11.944444444444445</v>
      </c>
      <c r="N238" s="39">
        <f t="shared" si="361"/>
        <v>15</v>
      </c>
      <c r="O238" s="36">
        <f>SaisieNote!S173</f>
        <v>12.5</v>
      </c>
      <c r="P238" s="37">
        <f t="shared" si="362"/>
        <v>3</v>
      </c>
      <c r="Q238" s="36">
        <f>SaisieNote!U173</f>
        <v>11</v>
      </c>
      <c r="R238" s="37">
        <f t="shared" si="363"/>
        <v>3</v>
      </c>
      <c r="S238" s="36">
        <f>SaisieNote!W173</f>
        <v>6.5</v>
      </c>
      <c r="T238" s="37">
        <f t="shared" si="364"/>
        <v>0</v>
      </c>
      <c r="U238" s="53">
        <f t="shared" si="365"/>
        <v>10</v>
      </c>
      <c r="V238" s="39">
        <f t="shared" si="366"/>
        <v>9</v>
      </c>
      <c r="W238" s="36">
        <f>SaisieNote!Y173</f>
        <v>2</v>
      </c>
      <c r="X238" s="37">
        <f t="shared" si="367"/>
        <v>0</v>
      </c>
      <c r="Y238" s="36">
        <f>SaisieNote!AA173</f>
        <v>10</v>
      </c>
      <c r="Z238" s="37">
        <f t="shared" si="368"/>
        <v>2</v>
      </c>
      <c r="AA238" s="36">
        <f>SaisieNote!AC173</f>
        <v>11.5</v>
      </c>
      <c r="AB238" s="37">
        <f t="shared" si="369"/>
        <v>2</v>
      </c>
      <c r="AC238" s="53">
        <f t="shared" si="370"/>
        <v>7.833333333333333</v>
      </c>
      <c r="AD238" s="39">
        <f t="shared" si="371"/>
        <v>4</v>
      </c>
      <c r="AE238" s="138">
        <f t="shared" si="372"/>
        <v>10.382716049382717</v>
      </c>
      <c r="AF238" s="40">
        <f t="shared" si="373"/>
        <v>30</v>
      </c>
      <c r="AG238" s="73" t="str">
        <f t="shared" si="374"/>
        <v>Admis(e)</v>
      </c>
      <c r="AH238" s="52">
        <f>SaisieNote!AG173</f>
        <v>12.5</v>
      </c>
      <c r="AI238" s="263">
        <f t="shared" si="375"/>
        <v>5</v>
      </c>
      <c r="AJ238" s="52">
        <f>SaisieNote!AJ173</f>
        <v>15</v>
      </c>
      <c r="AK238" s="263">
        <f t="shared" si="376"/>
        <v>5</v>
      </c>
      <c r="AL238" s="52">
        <f>SaisieNote!AM173</f>
        <v>12.5</v>
      </c>
      <c r="AM238" s="75">
        <f t="shared" si="377"/>
        <v>5</v>
      </c>
      <c r="AN238" s="38">
        <f t="shared" si="378"/>
        <v>13.333333333333334</v>
      </c>
      <c r="AO238" s="76">
        <f t="shared" si="379"/>
        <v>15</v>
      </c>
      <c r="AP238" s="167">
        <f>SaisieNote!AO173</f>
        <v>10</v>
      </c>
      <c r="AQ238" s="262">
        <f t="shared" si="380"/>
        <v>3</v>
      </c>
      <c r="AR238" s="167">
        <f>SaisieNote!AQ173</f>
        <v>11</v>
      </c>
      <c r="AS238" s="262">
        <f t="shared" si="381"/>
        <v>3</v>
      </c>
      <c r="AT238" s="167">
        <f>SaisieNote!AS173</f>
        <v>5</v>
      </c>
      <c r="AU238" s="75">
        <f t="shared" si="382"/>
        <v>0</v>
      </c>
      <c r="AV238" s="38">
        <f t="shared" si="383"/>
        <v>8.6666666666666661</v>
      </c>
      <c r="AW238" s="76">
        <f t="shared" si="384"/>
        <v>6</v>
      </c>
      <c r="AX238" s="61">
        <f>SaisieNote!AU173</f>
        <v>13.5</v>
      </c>
      <c r="AY238" s="75">
        <f t="shared" si="385"/>
        <v>2</v>
      </c>
      <c r="AZ238" s="61">
        <f>SaisieNote!AW173</f>
        <v>8</v>
      </c>
      <c r="BA238" s="75">
        <f t="shared" si="386"/>
        <v>0</v>
      </c>
      <c r="BB238" s="61">
        <f>SaisieNote!AY173</f>
        <v>11</v>
      </c>
      <c r="BC238" s="75">
        <f t="shared" si="387"/>
        <v>2</v>
      </c>
      <c r="BD238" s="38">
        <f t="shared" si="388"/>
        <v>10.833333333333334</v>
      </c>
      <c r="BE238" s="76">
        <f t="shared" si="389"/>
        <v>6</v>
      </c>
      <c r="BF238" s="59">
        <f t="shared" si="390"/>
        <v>11.222222222222221</v>
      </c>
      <c r="BG238" s="55">
        <f t="shared" si="391"/>
        <v>30</v>
      </c>
      <c r="BH238" s="56">
        <f t="shared" si="392"/>
        <v>10.802469135802468</v>
      </c>
      <c r="BI238" s="55">
        <f t="shared" si="393"/>
        <v>60</v>
      </c>
      <c r="BJ238" s="55">
        <f t="shared" si="394"/>
        <v>180</v>
      </c>
      <c r="BK238" s="73" t="str">
        <f t="shared" si="395"/>
        <v>Admis(e)</v>
      </c>
    </row>
    <row r="239" spans="1:63" s="210" customFormat="1" ht="20.25" customHeight="1">
      <c r="A239" s="250">
        <v>15</v>
      </c>
      <c r="B239" s="234" t="s">
        <v>966</v>
      </c>
      <c r="C239" s="234" t="s">
        <v>967</v>
      </c>
      <c r="D239" s="234" t="s">
        <v>74</v>
      </c>
      <c r="E239" s="234" t="s">
        <v>968</v>
      </c>
      <c r="F239" s="234" t="s">
        <v>5</v>
      </c>
      <c r="G239" s="36">
        <f>SaisieNote!K174</f>
        <v>10.666666666666666</v>
      </c>
      <c r="H239" s="37">
        <f t="shared" si="357"/>
        <v>5</v>
      </c>
      <c r="I239" s="36">
        <f>SaisieNote!N174</f>
        <v>5.333333333333333</v>
      </c>
      <c r="J239" s="37">
        <f t="shared" si="358"/>
        <v>0</v>
      </c>
      <c r="K239" s="36">
        <f>SaisieNote!Q174</f>
        <v>7.5</v>
      </c>
      <c r="L239" s="37">
        <f t="shared" si="359"/>
        <v>0</v>
      </c>
      <c r="M239" s="53">
        <f t="shared" si="360"/>
        <v>7.833333333333333</v>
      </c>
      <c r="N239" s="39">
        <f t="shared" si="361"/>
        <v>5</v>
      </c>
      <c r="O239" s="36">
        <f>SaisieNote!S174</f>
        <v>7</v>
      </c>
      <c r="P239" s="37">
        <f t="shared" si="362"/>
        <v>0</v>
      </c>
      <c r="Q239" s="36">
        <f>SaisieNote!U174</f>
        <v>9.5</v>
      </c>
      <c r="R239" s="37">
        <f t="shared" si="363"/>
        <v>0</v>
      </c>
      <c r="S239" s="36">
        <f>SaisieNote!W174</f>
        <v>4</v>
      </c>
      <c r="T239" s="37">
        <f t="shared" si="364"/>
        <v>0</v>
      </c>
      <c r="U239" s="53">
        <f t="shared" si="365"/>
        <v>6.833333333333333</v>
      </c>
      <c r="V239" s="39">
        <f t="shared" si="366"/>
        <v>0</v>
      </c>
      <c r="W239" s="36">
        <f>SaisieNote!Y174</f>
        <v>1</v>
      </c>
      <c r="X239" s="37">
        <f t="shared" si="367"/>
        <v>0</v>
      </c>
      <c r="Y239" s="36">
        <f>SaisieNote!AA174</f>
        <v>1.5</v>
      </c>
      <c r="Z239" s="37">
        <f t="shared" si="368"/>
        <v>0</v>
      </c>
      <c r="AA239" s="36">
        <f>SaisieNote!AC174</f>
        <v>5</v>
      </c>
      <c r="AB239" s="37">
        <f t="shared" si="369"/>
        <v>0</v>
      </c>
      <c r="AC239" s="53">
        <f t="shared" si="370"/>
        <v>2.5</v>
      </c>
      <c r="AD239" s="39">
        <f t="shared" si="371"/>
        <v>0</v>
      </c>
      <c r="AE239" s="138">
        <f t="shared" si="372"/>
        <v>6.3148148148148149</v>
      </c>
      <c r="AF239" s="40">
        <f t="shared" si="373"/>
        <v>5</v>
      </c>
      <c r="AG239" s="73" t="str">
        <f t="shared" si="374"/>
        <v>Rattrapage</v>
      </c>
      <c r="AH239" s="52">
        <f>SaisieNote!AG174</f>
        <v>10</v>
      </c>
      <c r="AI239" s="263">
        <f t="shared" si="375"/>
        <v>5</v>
      </c>
      <c r="AJ239" s="52">
        <f>SaisieNote!AJ174</f>
        <v>9.1666666666666661</v>
      </c>
      <c r="AK239" s="263">
        <f t="shared" si="376"/>
        <v>0</v>
      </c>
      <c r="AL239" s="52">
        <f>SaisieNote!AM174</f>
        <v>13.666666666666666</v>
      </c>
      <c r="AM239" s="75">
        <f t="shared" si="377"/>
        <v>5</v>
      </c>
      <c r="AN239" s="38">
        <f t="shared" si="378"/>
        <v>10.944444444444443</v>
      </c>
      <c r="AO239" s="76">
        <f t="shared" si="379"/>
        <v>15</v>
      </c>
      <c r="AP239" s="167">
        <f>SaisieNote!AO174</f>
        <v>6.5</v>
      </c>
      <c r="AQ239" s="262">
        <f t="shared" si="380"/>
        <v>0</v>
      </c>
      <c r="AR239" s="167">
        <f>SaisieNote!AQ174</f>
        <v>8.5</v>
      </c>
      <c r="AS239" s="262">
        <f t="shared" si="381"/>
        <v>0</v>
      </c>
      <c r="AT239" s="167">
        <f>SaisieNote!AS174</f>
        <v>0.5</v>
      </c>
      <c r="AU239" s="75">
        <f t="shared" si="382"/>
        <v>0</v>
      </c>
      <c r="AV239" s="38">
        <f t="shared" si="383"/>
        <v>5.166666666666667</v>
      </c>
      <c r="AW239" s="76">
        <f t="shared" si="384"/>
        <v>0</v>
      </c>
      <c r="AX239" s="61">
        <f>SaisieNote!AU174</f>
        <v>10.5</v>
      </c>
      <c r="AY239" s="75">
        <f t="shared" si="385"/>
        <v>2</v>
      </c>
      <c r="AZ239" s="61">
        <f>SaisieNote!AW174</f>
        <v>6</v>
      </c>
      <c r="BA239" s="75">
        <f t="shared" si="386"/>
        <v>0</v>
      </c>
      <c r="BB239" s="61">
        <f>SaisieNote!AY174</f>
        <v>8</v>
      </c>
      <c r="BC239" s="75">
        <f t="shared" si="387"/>
        <v>0</v>
      </c>
      <c r="BD239" s="38">
        <f t="shared" si="388"/>
        <v>8.1666666666666661</v>
      </c>
      <c r="BE239" s="76">
        <f t="shared" si="389"/>
        <v>2</v>
      </c>
      <c r="BF239" s="59">
        <f t="shared" si="390"/>
        <v>8.4012345679012341</v>
      </c>
      <c r="BG239" s="55">
        <f t="shared" si="391"/>
        <v>17</v>
      </c>
      <c r="BH239" s="56">
        <f t="shared" si="392"/>
        <v>7.3580246913580245</v>
      </c>
      <c r="BI239" s="55">
        <f t="shared" si="393"/>
        <v>22</v>
      </c>
      <c r="BJ239" s="55">
        <f t="shared" si="394"/>
        <v>22</v>
      </c>
      <c r="BK239" s="73" t="str">
        <f t="shared" si="395"/>
        <v>Rattrapage</v>
      </c>
    </row>
    <row r="240" spans="1:63" ht="20.25" customHeight="1">
      <c r="A240" s="250">
        <v>16</v>
      </c>
      <c r="B240" s="234" t="s">
        <v>969</v>
      </c>
      <c r="C240" s="234" t="s">
        <v>970</v>
      </c>
      <c r="D240" s="234" t="s">
        <v>971</v>
      </c>
      <c r="E240" s="234" t="s">
        <v>972</v>
      </c>
      <c r="F240" s="234" t="s">
        <v>40</v>
      </c>
      <c r="G240" s="36">
        <f>SaisieNote!K175</f>
        <v>8.5</v>
      </c>
      <c r="H240" s="37">
        <f t="shared" si="357"/>
        <v>0</v>
      </c>
      <c r="I240" s="36">
        <f>SaisieNote!N175</f>
        <v>5.333333333333333</v>
      </c>
      <c r="J240" s="37">
        <f t="shared" si="358"/>
        <v>0</v>
      </c>
      <c r="K240" s="36">
        <f>SaisieNote!Q175</f>
        <v>8.1666666666666661</v>
      </c>
      <c r="L240" s="37">
        <f t="shared" si="359"/>
        <v>0</v>
      </c>
      <c r="M240" s="53">
        <f t="shared" si="360"/>
        <v>7.333333333333333</v>
      </c>
      <c r="N240" s="39">
        <f t="shared" si="361"/>
        <v>0</v>
      </c>
      <c r="O240" s="36">
        <f>SaisieNote!S175</f>
        <v>10</v>
      </c>
      <c r="P240" s="37">
        <f t="shared" si="362"/>
        <v>3</v>
      </c>
      <c r="Q240" s="36">
        <f>SaisieNote!U175</f>
        <v>7.5</v>
      </c>
      <c r="R240" s="37">
        <f t="shared" si="363"/>
        <v>0</v>
      </c>
      <c r="S240" s="36">
        <f>SaisieNote!W175</f>
        <v>4</v>
      </c>
      <c r="T240" s="37">
        <f t="shared" si="364"/>
        <v>0</v>
      </c>
      <c r="U240" s="53">
        <f t="shared" si="365"/>
        <v>7.166666666666667</v>
      </c>
      <c r="V240" s="39">
        <f t="shared" si="366"/>
        <v>3</v>
      </c>
      <c r="W240" s="36">
        <f>SaisieNote!Y175</f>
        <v>4</v>
      </c>
      <c r="X240" s="37">
        <f t="shared" si="367"/>
        <v>0</v>
      </c>
      <c r="Y240" s="36">
        <f>SaisieNote!AA175</f>
        <v>17</v>
      </c>
      <c r="Z240" s="37">
        <f t="shared" si="368"/>
        <v>2</v>
      </c>
      <c r="AA240" s="36">
        <f>SaisieNote!AC175</f>
        <v>5.5</v>
      </c>
      <c r="AB240" s="37">
        <f t="shared" si="369"/>
        <v>0</v>
      </c>
      <c r="AC240" s="53">
        <f t="shared" si="370"/>
        <v>8.8333333333333339</v>
      </c>
      <c r="AD240" s="39">
        <f t="shared" si="371"/>
        <v>2</v>
      </c>
      <c r="AE240" s="138">
        <f t="shared" si="372"/>
        <v>7.6111111111111107</v>
      </c>
      <c r="AF240" s="40">
        <f t="shared" si="373"/>
        <v>5</v>
      </c>
      <c r="AG240" s="73" t="str">
        <f t="shared" si="374"/>
        <v>Rattrapage</v>
      </c>
      <c r="AH240" s="52">
        <f>SaisieNote!AG175</f>
        <v>8.3333333333333339</v>
      </c>
      <c r="AI240" s="263">
        <f t="shared" si="375"/>
        <v>0</v>
      </c>
      <c r="AJ240" s="52">
        <f>SaisieNote!AJ175</f>
        <v>9.5</v>
      </c>
      <c r="AK240" s="263">
        <f t="shared" si="376"/>
        <v>0</v>
      </c>
      <c r="AL240" s="52">
        <f>SaisieNote!AM175</f>
        <v>11.5</v>
      </c>
      <c r="AM240" s="75">
        <f t="shared" si="377"/>
        <v>5</v>
      </c>
      <c r="AN240" s="38">
        <f t="shared" si="378"/>
        <v>9.7777777777777786</v>
      </c>
      <c r="AO240" s="76">
        <f t="shared" si="379"/>
        <v>5</v>
      </c>
      <c r="AP240" s="167">
        <f>SaisieNote!AO175</f>
        <v>8</v>
      </c>
      <c r="AQ240" s="262">
        <f t="shared" si="380"/>
        <v>0</v>
      </c>
      <c r="AR240" s="167">
        <f>SaisieNote!AQ175</f>
        <v>10</v>
      </c>
      <c r="AS240" s="262">
        <f t="shared" si="381"/>
        <v>3</v>
      </c>
      <c r="AT240" s="167">
        <f>SaisieNote!AS175</f>
        <v>8</v>
      </c>
      <c r="AU240" s="75">
        <f t="shared" si="382"/>
        <v>0</v>
      </c>
      <c r="AV240" s="38">
        <f t="shared" si="383"/>
        <v>8.6666666666666661</v>
      </c>
      <c r="AW240" s="76">
        <f t="shared" si="384"/>
        <v>3</v>
      </c>
      <c r="AX240" s="61">
        <f>SaisieNote!AU175</f>
        <v>8.5</v>
      </c>
      <c r="AY240" s="75">
        <f t="shared" si="385"/>
        <v>0</v>
      </c>
      <c r="AZ240" s="61">
        <f>SaisieNote!AW175</f>
        <v>14.5</v>
      </c>
      <c r="BA240" s="75">
        <f t="shared" si="386"/>
        <v>2</v>
      </c>
      <c r="BB240" s="61">
        <f>SaisieNote!AY175</f>
        <v>12</v>
      </c>
      <c r="BC240" s="75">
        <f t="shared" si="387"/>
        <v>2</v>
      </c>
      <c r="BD240" s="38">
        <f t="shared" si="388"/>
        <v>11.666666666666666</v>
      </c>
      <c r="BE240" s="76">
        <f t="shared" si="389"/>
        <v>6</v>
      </c>
      <c r="BF240" s="59">
        <f t="shared" si="390"/>
        <v>9.8271604938271615</v>
      </c>
      <c r="BG240" s="55">
        <f t="shared" si="391"/>
        <v>14</v>
      </c>
      <c r="BH240" s="56">
        <f t="shared" si="392"/>
        <v>8.7191358024691361</v>
      </c>
      <c r="BI240" s="55">
        <f t="shared" si="393"/>
        <v>19</v>
      </c>
      <c r="BJ240" s="55">
        <f t="shared" si="394"/>
        <v>19</v>
      </c>
      <c r="BK240" s="73" t="str">
        <f t="shared" si="395"/>
        <v>Rattrapage</v>
      </c>
    </row>
    <row r="241" spans="1:65" ht="20.25" customHeight="1">
      <c r="A241" s="250">
        <v>17</v>
      </c>
      <c r="B241" s="234" t="s">
        <v>973</v>
      </c>
      <c r="C241" s="234" t="s">
        <v>974</v>
      </c>
      <c r="D241" s="234" t="s">
        <v>600</v>
      </c>
      <c r="E241" s="234" t="s">
        <v>975</v>
      </c>
      <c r="F241" s="234" t="s">
        <v>5</v>
      </c>
      <c r="G241" s="36">
        <f>SaisieNote!K176</f>
        <v>11.666666666666666</v>
      </c>
      <c r="H241" s="37">
        <f t="shared" si="357"/>
        <v>5</v>
      </c>
      <c r="I241" s="36">
        <f>SaisieNote!N176</f>
        <v>11.666666666666666</v>
      </c>
      <c r="J241" s="37">
        <f t="shared" si="358"/>
        <v>5</v>
      </c>
      <c r="K241" s="36">
        <f>SaisieNote!Q176</f>
        <v>11.833333333333334</v>
      </c>
      <c r="L241" s="37">
        <f t="shared" si="359"/>
        <v>5</v>
      </c>
      <c r="M241" s="53">
        <f t="shared" si="360"/>
        <v>11.722222222222221</v>
      </c>
      <c r="N241" s="39">
        <f t="shared" si="361"/>
        <v>15</v>
      </c>
      <c r="O241" s="36">
        <f>SaisieNote!S176</f>
        <v>11.5</v>
      </c>
      <c r="P241" s="37">
        <f t="shared" si="362"/>
        <v>3</v>
      </c>
      <c r="Q241" s="36">
        <f>SaisieNote!U176</f>
        <v>12.5</v>
      </c>
      <c r="R241" s="37">
        <f t="shared" si="363"/>
        <v>3</v>
      </c>
      <c r="S241" s="36">
        <f>SaisieNote!W176</f>
        <v>5</v>
      </c>
      <c r="T241" s="37">
        <f t="shared" si="364"/>
        <v>0</v>
      </c>
      <c r="U241" s="53">
        <f t="shared" si="365"/>
        <v>9.6666666666666661</v>
      </c>
      <c r="V241" s="39">
        <f t="shared" si="366"/>
        <v>6</v>
      </c>
      <c r="W241" s="36">
        <f>SaisieNote!Y176</f>
        <v>10</v>
      </c>
      <c r="X241" s="37">
        <f t="shared" si="367"/>
        <v>2</v>
      </c>
      <c r="Y241" s="36">
        <f>SaisieNote!AA176</f>
        <v>11.5</v>
      </c>
      <c r="Z241" s="37">
        <f t="shared" si="368"/>
        <v>2</v>
      </c>
      <c r="AA241" s="36">
        <f>SaisieNote!AC176</f>
        <v>10</v>
      </c>
      <c r="AB241" s="37">
        <f t="shared" si="369"/>
        <v>2</v>
      </c>
      <c r="AC241" s="53">
        <f t="shared" si="370"/>
        <v>10.5</v>
      </c>
      <c r="AD241" s="39">
        <f t="shared" si="371"/>
        <v>6</v>
      </c>
      <c r="AE241" s="138">
        <f t="shared" si="372"/>
        <v>10.76543209876543</v>
      </c>
      <c r="AF241" s="40">
        <f t="shared" si="373"/>
        <v>30</v>
      </c>
      <c r="AG241" s="73" t="str">
        <f t="shared" si="374"/>
        <v>Admis(e)</v>
      </c>
      <c r="AH241" s="52">
        <f>SaisieNote!AG176</f>
        <v>13.333333333333334</v>
      </c>
      <c r="AI241" s="263">
        <f t="shared" si="375"/>
        <v>5</v>
      </c>
      <c r="AJ241" s="52">
        <f>SaisieNote!AJ176</f>
        <v>15.5</v>
      </c>
      <c r="AK241" s="263">
        <f t="shared" si="376"/>
        <v>5</v>
      </c>
      <c r="AL241" s="52">
        <f>SaisieNote!AM176</f>
        <v>11.333333333333334</v>
      </c>
      <c r="AM241" s="75">
        <f t="shared" si="377"/>
        <v>5</v>
      </c>
      <c r="AN241" s="38">
        <f t="shared" si="378"/>
        <v>13.388888888888891</v>
      </c>
      <c r="AO241" s="76">
        <f t="shared" si="379"/>
        <v>15</v>
      </c>
      <c r="AP241" s="167">
        <f>SaisieNote!AO176</f>
        <v>6</v>
      </c>
      <c r="AQ241" s="262">
        <f t="shared" si="380"/>
        <v>0</v>
      </c>
      <c r="AR241" s="167">
        <f>SaisieNote!AQ176</f>
        <v>15.5</v>
      </c>
      <c r="AS241" s="262">
        <f t="shared" si="381"/>
        <v>3</v>
      </c>
      <c r="AT241" s="167">
        <f>SaisieNote!AS176</f>
        <v>12.5</v>
      </c>
      <c r="AU241" s="75">
        <f t="shared" si="382"/>
        <v>3</v>
      </c>
      <c r="AV241" s="38">
        <f t="shared" si="383"/>
        <v>11.333333333333334</v>
      </c>
      <c r="AW241" s="76">
        <f t="shared" si="384"/>
        <v>9</v>
      </c>
      <c r="AX241" s="61">
        <f>SaisieNote!AU176</f>
        <v>14</v>
      </c>
      <c r="AY241" s="75">
        <f t="shared" si="385"/>
        <v>2</v>
      </c>
      <c r="AZ241" s="61">
        <f>SaisieNote!AW176</f>
        <v>16</v>
      </c>
      <c r="BA241" s="75">
        <f t="shared" si="386"/>
        <v>2</v>
      </c>
      <c r="BB241" s="61">
        <f>SaisieNote!AY176</f>
        <v>10</v>
      </c>
      <c r="BC241" s="75">
        <f t="shared" si="387"/>
        <v>2</v>
      </c>
      <c r="BD241" s="38">
        <f t="shared" si="388"/>
        <v>13.333333333333334</v>
      </c>
      <c r="BE241" s="76">
        <f t="shared" si="389"/>
        <v>6</v>
      </c>
      <c r="BF241" s="59">
        <f t="shared" si="390"/>
        <v>12.691358024691359</v>
      </c>
      <c r="BG241" s="55">
        <f t="shared" si="391"/>
        <v>30</v>
      </c>
      <c r="BH241" s="56">
        <f t="shared" si="392"/>
        <v>11.728395061728396</v>
      </c>
      <c r="BI241" s="55">
        <f t="shared" si="393"/>
        <v>60</v>
      </c>
      <c r="BJ241" s="55">
        <f t="shared" si="394"/>
        <v>180</v>
      </c>
      <c r="BK241" s="73" t="str">
        <f t="shared" si="395"/>
        <v>Admis(e)</v>
      </c>
    </row>
    <row r="242" spans="1:65" ht="20.25" customHeight="1">
      <c r="A242" s="250">
        <v>18</v>
      </c>
      <c r="B242" s="234" t="s">
        <v>976</v>
      </c>
      <c r="C242" s="234" t="s">
        <v>977</v>
      </c>
      <c r="D242" s="234" t="s">
        <v>978</v>
      </c>
      <c r="E242" s="234" t="s">
        <v>979</v>
      </c>
      <c r="F242" s="234" t="s">
        <v>302</v>
      </c>
      <c r="G242" s="36">
        <f>SaisieNote!K177</f>
        <v>8.8333333333333339</v>
      </c>
      <c r="H242" s="37">
        <f t="shared" si="357"/>
        <v>0</v>
      </c>
      <c r="I242" s="36">
        <f>SaisieNote!N177</f>
        <v>6.833333333333333</v>
      </c>
      <c r="J242" s="37">
        <f t="shared" si="358"/>
        <v>0</v>
      </c>
      <c r="K242" s="36">
        <f>SaisieNote!Q177</f>
        <v>10.5</v>
      </c>
      <c r="L242" s="37">
        <f t="shared" si="359"/>
        <v>5</v>
      </c>
      <c r="M242" s="53">
        <f t="shared" si="360"/>
        <v>8.7222222222222232</v>
      </c>
      <c r="N242" s="39">
        <f t="shared" si="361"/>
        <v>5</v>
      </c>
      <c r="O242" s="36">
        <f>SaisieNote!S177</f>
        <v>7</v>
      </c>
      <c r="P242" s="37">
        <f t="shared" si="362"/>
        <v>0</v>
      </c>
      <c r="Q242" s="36">
        <f>SaisieNote!U177</f>
        <v>7.5</v>
      </c>
      <c r="R242" s="37">
        <f t="shared" si="363"/>
        <v>0</v>
      </c>
      <c r="S242" s="36">
        <f>SaisieNote!W177</f>
        <v>3.5</v>
      </c>
      <c r="T242" s="37">
        <f t="shared" si="364"/>
        <v>0</v>
      </c>
      <c r="U242" s="53">
        <f t="shared" si="365"/>
        <v>6</v>
      </c>
      <c r="V242" s="39">
        <f t="shared" si="366"/>
        <v>0</v>
      </c>
      <c r="W242" s="36">
        <f>SaisieNote!Y177</f>
        <v>6</v>
      </c>
      <c r="X242" s="37">
        <f t="shared" si="367"/>
        <v>0</v>
      </c>
      <c r="Y242" s="36">
        <f>SaisieNote!AA177</f>
        <v>11</v>
      </c>
      <c r="Z242" s="37">
        <f t="shared" si="368"/>
        <v>2</v>
      </c>
      <c r="AA242" s="36">
        <f>SaisieNote!AC177</f>
        <v>5.5</v>
      </c>
      <c r="AB242" s="37">
        <f t="shared" si="369"/>
        <v>0</v>
      </c>
      <c r="AC242" s="53">
        <f t="shared" si="370"/>
        <v>7.5</v>
      </c>
      <c r="AD242" s="39">
        <f t="shared" si="371"/>
        <v>2</v>
      </c>
      <c r="AE242" s="138">
        <f t="shared" si="372"/>
        <v>7.5432098765432105</v>
      </c>
      <c r="AF242" s="40">
        <f t="shared" si="373"/>
        <v>7</v>
      </c>
      <c r="AG242" s="73" t="str">
        <f t="shared" si="374"/>
        <v>Rattrapage</v>
      </c>
      <c r="AH242" s="52">
        <f>SaisieNote!AG177</f>
        <v>11</v>
      </c>
      <c r="AI242" s="263">
        <f t="shared" si="375"/>
        <v>5</v>
      </c>
      <c r="AJ242" s="52">
        <f>SaisieNote!AJ177</f>
        <v>5.333333333333333</v>
      </c>
      <c r="AK242" s="263">
        <f t="shared" si="376"/>
        <v>0</v>
      </c>
      <c r="AL242" s="52">
        <f>SaisieNote!AM177</f>
        <v>10.333333333333334</v>
      </c>
      <c r="AM242" s="75">
        <f t="shared" si="377"/>
        <v>5</v>
      </c>
      <c r="AN242" s="38">
        <f t="shared" si="378"/>
        <v>8.8888888888888875</v>
      </c>
      <c r="AO242" s="76">
        <f t="shared" si="379"/>
        <v>10</v>
      </c>
      <c r="AP242" s="167">
        <f>SaisieNote!AO177</f>
        <v>6.5</v>
      </c>
      <c r="AQ242" s="262">
        <f t="shared" si="380"/>
        <v>0</v>
      </c>
      <c r="AR242" s="167">
        <f>SaisieNote!AQ177</f>
        <v>12</v>
      </c>
      <c r="AS242" s="262">
        <f t="shared" si="381"/>
        <v>3</v>
      </c>
      <c r="AT242" s="167">
        <f>SaisieNote!AS177</f>
        <v>6</v>
      </c>
      <c r="AU242" s="75">
        <f t="shared" si="382"/>
        <v>0</v>
      </c>
      <c r="AV242" s="38">
        <f t="shared" si="383"/>
        <v>8.1666666666666661</v>
      </c>
      <c r="AW242" s="76">
        <f t="shared" si="384"/>
        <v>3</v>
      </c>
      <c r="AX242" s="61">
        <f>SaisieNote!AU177</f>
        <v>10</v>
      </c>
      <c r="AY242" s="75">
        <f t="shared" si="385"/>
        <v>2</v>
      </c>
      <c r="AZ242" s="61">
        <f>SaisieNote!AW177</f>
        <v>15.5</v>
      </c>
      <c r="BA242" s="75">
        <f t="shared" si="386"/>
        <v>2</v>
      </c>
      <c r="BB242" s="61">
        <f>SaisieNote!AY177</f>
        <v>14</v>
      </c>
      <c r="BC242" s="75">
        <f t="shared" si="387"/>
        <v>2</v>
      </c>
      <c r="BD242" s="38">
        <f t="shared" si="388"/>
        <v>13.166666666666666</v>
      </c>
      <c r="BE242" s="76">
        <f t="shared" si="389"/>
        <v>6</v>
      </c>
      <c r="BF242" s="59">
        <f t="shared" si="390"/>
        <v>9.5987654320987641</v>
      </c>
      <c r="BG242" s="55">
        <f t="shared" si="391"/>
        <v>19</v>
      </c>
      <c r="BH242" s="56">
        <f t="shared" si="392"/>
        <v>8.5709876543209873</v>
      </c>
      <c r="BI242" s="55">
        <f t="shared" si="393"/>
        <v>26</v>
      </c>
      <c r="BJ242" s="55">
        <f t="shared" si="394"/>
        <v>26</v>
      </c>
      <c r="BK242" s="73" t="str">
        <f t="shared" si="395"/>
        <v>Rattrapage</v>
      </c>
    </row>
    <row r="243" spans="1:65" ht="20.25" customHeight="1">
      <c r="A243" s="250">
        <v>19</v>
      </c>
      <c r="B243" s="234" t="s">
        <v>980</v>
      </c>
      <c r="C243" s="234" t="s">
        <v>981</v>
      </c>
      <c r="D243" s="234" t="s">
        <v>337</v>
      </c>
      <c r="E243" s="234" t="s">
        <v>982</v>
      </c>
      <c r="F243" s="234" t="s">
        <v>8</v>
      </c>
      <c r="G243" s="36">
        <f>SaisieNote!K178</f>
        <v>11.166666666666666</v>
      </c>
      <c r="H243" s="37">
        <f t="shared" si="357"/>
        <v>5</v>
      </c>
      <c r="I243" s="36">
        <f>SaisieNote!N178</f>
        <v>10</v>
      </c>
      <c r="J243" s="37">
        <f t="shared" si="358"/>
        <v>5</v>
      </c>
      <c r="K243" s="36">
        <f>SaisieNote!Q178</f>
        <v>12</v>
      </c>
      <c r="L243" s="37">
        <f t="shared" si="359"/>
        <v>5</v>
      </c>
      <c r="M243" s="53">
        <f t="shared" si="360"/>
        <v>11.055555555555555</v>
      </c>
      <c r="N243" s="39">
        <f t="shared" si="361"/>
        <v>15</v>
      </c>
      <c r="O243" s="36">
        <f>SaisieNote!S178</f>
        <v>7.5</v>
      </c>
      <c r="P243" s="37">
        <f t="shared" si="362"/>
        <v>0</v>
      </c>
      <c r="Q243" s="36">
        <f>SaisieNote!U178</f>
        <v>9</v>
      </c>
      <c r="R243" s="37">
        <f t="shared" si="363"/>
        <v>0</v>
      </c>
      <c r="S243" s="36">
        <f>SaisieNote!W178</f>
        <v>2</v>
      </c>
      <c r="T243" s="37">
        <f t="shared" si="364"/>
        <v>0</v>
      </c>
      <c r="U243" s="53">
        <f t="shared" si="365"/>
        <v>6.166666666666667</v>
      </c>
      <c r="V243" s="39">
        <f t="shared" si="366"/>
        <v>0</v>
      </c>
      <c r="W243" s="36">
        <f>SaisieNote!Y178</f>
        <v>4</v>
      </c>
      <c r="X243" s="37">
        <f t="shared" si="367"/>
        <v>0</v>
      </c>
      <c r="Y243" s="36">
        <f>SaisieNote!AA178</f>
        <v>5.5</v>
      </c>
      <c r="Z243" s="37">
        <f t="shared" si="368"/>
        <v>0</v>
      </c>
      <c r="AA243" s="36">
        <f>SaisieNote!AC178</f>
        <v>10</v>
      </c>
      <c r="AB243" s="37">
        <f t="shared" si="369"/>
        <v>2</v>
      </c>
      <c r="AC243" s="53">
        <f t="shared" si="370"/>
        <v>6.5</v>
      </c>
      <c r="AD243" s="39">
        <f t="shared" si="371"/>
        <v>2</v>
      </c>
      <c r="AE243" s="138">
        <f t="shared" si="372"/>
        <v>8.4135802469135808</v>
      </c>
      <c r="AF243" s="40">
        <f t="shared" si="373"/>
        <v>17</v>
      </c>
      <c r="AG243" s="73" t="str">
        <f t="shared" si="374"/>
        <v>Rattrapage</v>
      </c>
      <c r="AH243" s="52">
        <f>SaisieNote!AG178</f>
        <v>10.333333333333334</v>
      </c>
      <c r="AI243" s="263">
        <f t="shared" si="375"/>
        <v>5</v>
      </c>
      <c r="AJ243" s="52">
        <f>SaisieNote!AJ178</f>
        <v>12</v>
      </c>
      <c r="AK243" s="263">
        <f t="shared" si="376"/>
        <v>5</v>
      </c>
      <c r="AL243" s="52">
        <f>SaisieNote!AM178</f>
        <v>9</v>
      </c>
      <c r="AM243" s="75">
        <f t="shared" si="377"/>
        <v>0</v>
      </c>
      <c r="AN243" s="38">
        <f t="shared" si="378"/>
        <v>10.444444444444445</v>
      </c>
      <c r="AO243" s="76">
        <f t="shared" si="379"/>
        <v>15</v>
      </c>
      <c r="AP243" s="167">
        <f>SaisieNote!AO178</f>
        <v>10</v>
      </c>
      <c r="AQ243" s="262">
        <f t="shared" si="380"/>
        <v>3</v>
      </c>
      <c r="AR243" s="167">
        <f>SaisieNote!AQ178</f>
        <v>7</v>
      </c>
      <c r="AS243" s="262">
        <f t="shared" si="381"/>
        <v>0</v>
      </c>
      <c r="AT243" s="167">
        <f>SaisieNote!AS178</f>
        <v>7</v>
      </c>
      <c r="AU243" s="75">
        <f t="shared" si="382"/>
        <v>0</v>
      </c>
      <c r="AV243" s="38">
        <f t="shared" si="383"/>
        <v>8</v>
      </c>
      <c r="AW243" s="76">
        <f t="shared" si="384"/>
        <v>3</v>
      </c>
      <c r="AX243" s="61">
        <f>SaisieNote!AU178</f>
        <v>11.5</v>
      </c>
      <c r="AY243" s="75">
        <f t="shared" si="385"/>
        <v>2</v>
      </c>
      <c r="AZ243" s="61">
        <f>SaisieNote!AW178</f>
        <v>5</v>
      </c>
      <c r="BA243" s="75">
        <f t="shared" si="386"/>
        <v>0</v>
      </c>
      <c r="BB243" s="61">
        <f>SaisieNote!AY178</f>
        <v>5.5</v>
      </c>
      <c r="BC243" s="75">
        <f t="shared" si="387"/>
        <v>0</v>
      </c>
      <c r="BD243" s="38">
        <f t="shared" si="388"/>
        <v>7.333333333333333</v>
      </c>
      <c r="BE243" s="76">
        <f t="shared" si="389"/>
        <v>2</v>
      </c>
      <c r="BF243" s="59">
        <f t="shared" si="390"/>
        <v>8.9382716049382722</v>
      </c>
      <c r="BG243" s="55">
        <f t="shared" si="391"/>
        <v>20</v>
      </c>
      <c r="BH243" s="56">
        <f t="shared" si="392"/>
        <v>8.6759259259259274</v>
      </c>
      <c r="BI243" s="55">
        <f t="shared" si="393"/>
        <v>37</v>
      </c>
      <c r="BJ243" s="55">
        <f t="shared" si="394"/>
        <v>37</v>
      </c>
      <c r="BK243" s="73" t="str">
        <f t="shared" si="395"/>
        <v>Rattrapage</v>
      </c>
    </row>
    <row r="244" spans="1:65" ht="20.25" customHeight="1">
      <c r="A244" s="250">
        <v>20</v>
      </c>
      <c r="B244" s="234" t="s">
        <v>983</v>
      </c>
      <c r="C244" s="234" t="s">
        <v>984</v>
      </c>
      <c r="D244" s="234" t="s">
        <v>985</v>
      </c>
      <c r="E244" s="234" t="s">
        <v>986</v>
      </c>
      <c r="F244" s="234" t="s">
        <v>244</v>
      </c>
      <c r="G244" s="36">
        <f>SaisieNote!K179</f>
        <v>8.8333333333333339</v>
      </c>
      <c r="H244" s="37">
        <f t="shared" si="357"/>
        <v>0</v>
      </c>
      <c r="I244" s="36">
        <f>SaisieNote!N179</f>
        <v>5</v>
      </c>
      <c r="J244" s="37">
        <f t="shared" si="358"/>
        <v>0</v>
      </c>
      <c r="K244" s="36">
        <f>SaisieNote!Q179</f>
        <v>9.5</v>
      </c>
      <c r="L244" s="37">
        <f t="shared" si="359"/>
        <v>0</v>
      </c>
      <c r="M244" s="53">
        <f t="shared" si="360"/>
        <v>7.7777777777777786</v>
      </c>
      <c r="N244" s="39">
        <f t="shared" si="361"/>
        <v>0</v>
      </c>
      <c r="O244" s="36">
        <f>SaisieNote!S179</f>
        <v>10</v>
      </c>
      <c r="P244" s="37">
        <f t="shared" si="362"/>
        <v>3</v>
      </c>
      <c r="Q244" s="36">
        <f>SaisieNote!U179</f>
        <v>5</v>
      </c>
      <c r="R244" s="37">
        <f t="shared" si="363"/>
        <v>0</v>
      </c>
      <c r="S244" s="36">
        <f>SaisieNote!W179</f>
        <v>5</v>
      </c>
      <c r="T244" s="37">
        <f t="shared" si="364"/>
        <v>0</v>
      </c>
      <c r="U244" s="53">
        <f t="shared" si="365"/>
        <v>6.666666666666667</v>
      </c>
      <c r="V244" s="39">
        <f t="shared" si="366"/>
        <v>3</v>
      </c>
      <c r="W244" s="36">
        <f>SaisieNote!Y179</f>
        <v>4</v>
      </c>
      <c r="X244" s="37">
        <f t="shared" si="367"/>
        <v>0</v>
      </c>
      <c r="Y244" s="36">
        <f>SaisieNote!AA179</f>
        <v>12.5</v>
      </c>
      <c r="Z244" s="37">
        <f t="shared" si="368"/>
        <v>2</v>
      </c>
      <c r="AA244" s="36">
        <f>SaisieNote!AC179</f>
        <v>10</v>
      </c>
      <c r="AB244" s="37">
        <f t="shared" si="369"/>
        <v>2</v>
      </c>
      <c r="AC244" s="53">
        <f t="shared" si="370"/>
        <v>8.8333333333333339</v>
      </c>
      <c r="AD244" s="39">
        <f t="shared" si="371"/>
        <v>4</v>
      </c>
      <c r="AE244" s="138">
        <f t="shared" si="372"/>
        <v>7.6419753086419755</v>
      </c>
      <c r="AF244" s="40">
        <f t="shared" si="373"/>
        <v>7</v>
      </c>
      <c r="AG244" s="73" t="str">
        <f t="shared" si="374"/>
        <v>Rattrapage</v>
      </c>
      <c r="AH244" s="52">
        <f>SaisieNote!AG179</f>
        <v>11.333333333333334</v>
      </c>
      <c r="AI244" s="263">
        <f t="shared" si="375"/>
        <v>5</v>
      </c>
      <c r="AJ244" s="52">
        <f>SaisieNote!AJ179</f>
        <v>13.166666666666666</v>
      </c>
      <c r="AK244" s="263">
        <f t="shared" si="376"/>
        <v>5</v>
      </c>
      <c r="AL244" s="52">
        <f>SaisieNote!AM179</f>
        <v>11.333333333333334</v>
      </c>
      <c r="AM244" s="75">
        <f t="shared" si="377"/>
        <v>5</v>
      </c>
      <c r="AN244" s="38">
        <f t="shared" si="378"/>
        <v>11.944444444444445</v>
      </c>
      <c r="AO244" s="76">
        <f t="shared" si="379"/>
        <v>15</v>
      </c>
      <c r="AP244" s="167">
        <f>SaisieNote!AO179</f>
        <v>10</v>
      </c>
      <c r="AQ244" s="262">
        <f t="shared" si="380"/>
        <v>3</v>
      </c>
      <c r="AR244" s="167">
        <f>SaisieNote!AQ179</f>
        <v>7</v>
      </c>
      <c r="AS244" s="262">
        <f t="shared" si="381"/>
        <v>0</v>
      </c>
      <c r="AT244" s="167">
        <f>SaisieNote!AS179</f>
        <v>10</v>
      </c>
      <c r="AU244" s="75">
        <f t="shared" si="382"/>
        <v>3</v>
      </c>
      <c r="AV244" s="38">
        <f t="shared" si="383"/>
        <v>9</v>
      </c>
      <c r="AW244" s="76">
        <f t="shared" si="384"/>
        <v>6</v>
      </c>
      <c r="AX244" s="61">
        <f>SaisieNote!AU179</f>
        <v>12</v>
      </c>
      <c r="AY244" s="75">
        <f t="shared" si="385"/>
        <v>2</v>
      </c>
      <c r="AZ244" s="61">
        <f>SaisieNote!AW179</f>
        <v>5</v>
      </c>
      <c r="BA244" s="75">
        <f t="shared" si="386"/>
        <v>0</v>
      </c>
      <c r="BB244" s="61">
        <f>SaisieNote!AY179</f>
        <v>10</v>
      </c>
      <c r="BC244" s="75">
        <f t="shared" si="387"/>
        <v>2</v>
      </c>
      <c r="BD244" s="38">
        <f t="shared" si="388"/>
        <v>9</v>
      </c>
      <c r="BE244" s="76">
        <f t="shared" si="389"/>
        <v>4</v>
      </c>
      <c r="BF244" s="59">
        <f t="shared" si="390"/>
        <v>10.308641975308644</v>
      </c>
      <c r="BG244" s="55">
        <f t="shared" si="391"/>
        <v>30</v>
      </c>
      <c r="BH244" s="56">
        <f t="shared" si="392"/>
        <v>8.9753086419753103</v>
      </c>
      <c r="BI244" s="55">
        <f t="shared" si="393"/>
        <v>37</v>
      </c>
      <c r="BJ244" s="55">
        <f t="shared" si="394"/>
        <v>37</v>
      </c>
      <c r="BK244" s="73" t="str">
        <f t="shared" si="395"/>
        <v>Rattrapage</v>
      </c>
    </row>
    <row r="245" spans="1:65" ht="20.25" customHeight="1">
      <c r="A245" s="250">
        <v>21</v>
      </c>
      <c r="B245" s="234" t="s">
        <v>415</v>
      </c>
      <c r="C245" s="234" t="s">
        <v>417</v>
      </c>
      <c r="D245" s="234" t="s">
        <v>418</v>
      </c>
      <c r="E245" s="234" t="s">
        <v>416</v>
      </c>
      <c r="F245" s="234" t="s">
        <v>8</v>
      </c>
      <c r="G245" s="36">
        <f>SaisieNote!K180</f>
        <v>6.830000000000001</v>
      </c>
      <c r="H245" s="37">
        <f t="shared" si="357"/>
        <v>0</v>
      </c>
      <c r="I245" s="36">
        <f>SaisieNote!N180</f>
        <v>10.67</v>
      </c>
      <c r="J245" s="37">
        <f t="shared" si="358"/>
        <v>5</v>
      </c>
      <c r="K245" s="36">
        <f>SaisieNote!Q180</f>
        <v>11</v>
      </c>
      <c r="L245" s="37">
        <f t="shared" si="359"/>
        <v>5</v>
      </c>
      <c r="M245" s="53">
        <f t="shared" si="360"/>
        <v>9.5</v>
      </c>
      <c r="N245" s="39">
        <f t="shared" si="361"/>
        <v>10</v>
      </c>
      <c r="O245" s="36">
        <f>SaisieNote!S180</f>
        <v>11.5</v>
      </c>
      <c r="P245" s="37">
        <f t="shared" si="362"/>
        <v>3</v>
      </c>
      <c r="Q245" s="36">
        <f>SaisieNote!U180</f>
        <v>7</v>
      </c>
      <c r="R245" s="37">
        <f t="shared" si="363"/>
        <v>0</v>
      </c>
      <c r="S245" s="36">
        <f>SaisieNote!W180</f>
        <v>13.5</v>
      </c>
      <c r="T245" s="37">
        <f t="shared" si="364"/>
        <v>3</v>
      </c>
      <c r="U245" s="53">
        <f t="shared" si="365"/>
        <v>10.666666666666666</v>
      </c>
      <c r="V245" s="39">
        <f t="shared" si="366"/>
        <v>9</v>
      </c>
      <c r="W245" s="36">
        <f>SaisieNote!Y180</f>
        <v>12</v>
      </c>
      <c r="X245" s="37">
        <f t="shared" si="367"/>
        <v>2</v>
      </c>
      <c r="Y245" s="36">
        <f>SaisieNote!AA180</f>
        <v>7</v>
      </c>
      <c r="Z245" s="37">
        <f t="shared" si="368"/>
        <v>0</v>
      </c>
      <c r="AA245" s="36">
        <f>SaisieNote!AC180</f>
        <v>11.5</v>
      </c>
      <c r="AB245" s="37">
        <f t="shared" si="369"/>
        <v>2</v>
      </c>
      <c r="AC245" s="53">
        <f t="shared" si="370"/>
        <v>10.166666666666666</v>
      </c>
      <c r="AD245" s="39">
        <f t="shared" si="371"/>
        <v>6</v>
      </c>
      <c r="AE245" s="138">
        <f t="shared" si="372"/>
        <v>10.037037037037036</v>
      </c>
      <c r="AF245" s="40">
        <f t="shared" si="373"/>
        <v>30</v>
      </c>
      <c r="AG245" s="73" t="str">
        <f t="shared" si="374"/>
        <v>Admis(e)</v>
      </c>
      <c r="AH245" s="52">
        <f>SaisieNote!AG180</f>
        <v>7.5</v>
      </c>
      <c r="AI245" s="263">
        <f t="shared" si="375"/>
        <v>0</v>
      </c>
      <c r="AJ245" s="52">
        <f>SaisieNote!AJ180</f>
        <v>10.5</v>
      </c>
      <c r="AK245" s="263">
        <f t="shared" si="376"/>
        <v>5</v>
      </c>
      <c r="AL245" s="52">
        <f>SaisieNote!AM180</f>
        <v>12.67</v>
      </c>
      <c r="AM245" s="75">
        <f t="shared" si="377"/>
        <v>5</v>
      </c>
      <c r="AN245" s="38">
        <f t="shared" si="378"/>
        <v>10.223333333333334</v>
      </c>
      <c r="AO245" s="76">
        <f t="shared" si="379"/>
        <v>15</v>
      </c>
      <c r="AP245" s="167">
        <f>SaisieNote!AO180</f>
        <v>0.5</v>
      </c>
      <c r="AQ245" s="262">
        <f t="shared" si="380"/>
        <v>0</v>
      </c>
      <c r="AR245" s="167">
        <f>SaisieNote!AQ180</f>
        <v>5</v>
      </c>
      <c r="AS245" s="262">
        <f t="shared" si="381"/>
        <v>0</v>
      </c>
      <c r="AT245" s="167">
        <f>SaisieNote!AS180</f>
        <v>12</v>
      </c>
      <c r="AU245" s="75">
        <f t="shared" si="382"/>
        <v>3</v>
      </c>
      <c r="AV245" s="38">
        <f t="shared" si="383"/>
        <v>5.833333333333333</v>
      </c>
      <c r="AW245" s="76">
        <f t="shared" si="384"/>
        <v>3</v>
      </c>
      <c r="AX245" s="61">
        <f>SaisieNote!AU180</f>
        <v>12.5</v>
      </c>
      <c r="AY245" s="75">
        <f t="shared" si="385"/>
        <v>2</v>
      </c>
      <c r="AZ245" s="61">
        <f>SaisieNote!AW180</f>
        <v>10</v>
      </c>
      <c r="BA245" s="75">
        <f t="shared" si="386"/>
        <v>2</v>
      </c>
      <c r="BB245" s="61">
        <f>SaisieNote!AY180</f>
        <v>10.5</v>
      </c>
      <c r="BC245" s="75">
        <f t="shared" si="387"/>
        <v>2</v>
      </c>
      <c r="BD245" s="38">
        <f t="shared" si="388"/>
        <v>11</v>
      </c>
      <c r="BE245" s="76">
        <f t="shared" si="389"/>
        <v>6</v>
      </c>
      <c r="BF245" s="59">
        <f t="shared" si="390"/>
        <v>8.9325925925925933</v>
      </c>
      <c r="BG245" s="55">
        <f t="shared" si="391"/>
        <v>24</v>
      </c>
      <c r="BH245" s="56">
        <f t="shared" si="392"/>
        <v>9.4848148148148148</v>
      </c>
      <c r="BI245" s="55">
        <f t="shared" si="393"/>
        <v>54</v>
      </c>
      <c r="BJ245" s="55">
        <f t="shared" si="394"/>
        <v>54</v>
      </c>
      <c r="BK245" s="73" t="str">
        <f t="shared" si="395"/>
        <v>Rattrapage</v>
      </c>
    </row>
    <row r="246" spans="1:65" s="210" customFormat="1" ht="20.25" customHeight="1">
      <c r="A246" s="265">
        <v>22</v>
      </c>
      <c r="B246" s="266" t="s">
        <v>987</v>
      </c>
      <c r="C246" s="266" t="s">
        <v>988</v>
      </c>
      <c r="D246" s="266" t="s">
        <v>42</v>
      </c>
      <c r="E246" s="266" t="s">
        <v>989</v>
      </c>
      <c r="F246" s="266" t="s">
        <v>244</v>
      </c>
      <c r="G246" s="267">
        <f>SaisieNote!K181</f>
        <v>10</v>
      </c>
      <c r="H246" s="268">
        <f t="shared" si="357"/>
        <v>5</v>
      </c>
      <c r="I246" s="267">
        <f>SaisieNote!N181</f>
        <v>12.5</v>
      </c>
      <c r="J246" s="268">
        <f t="shared" si="358"/>
        <v>5</v>
      </c>
      <c r="K246" s="267">
        <f>SaisieNote!Q181</f>
        <v>10.833333333333334</v>
      </c>
      <c r="L246" s="268">
        <f t="shared" si="359"/>
        <v>5</v>
      </c>
      <c r="M246" s="269">
        <f t="shared" si="360"/>
        <v>11.111111111111112</v>
      </c>
      <c r="N246" s="268">
        <f t="shared" si="361"/>
        <v>15</v>
      </c>
      <c r="O246" s="267">
        <f>SaisieNote!S181</f>
        <v>11.5</v>
      </c>
      <c r="P246" s="268">
        <f t="shared" si="362"/>
        <v>3</v>
      </c>
      <c r="Q246" s="267">
        <f>SaisieNote!U181</f>
        <v>11.5</v>
      </c>
      <c r="R246" s="268">
        <f t="shared" si="363"/>
        <v>3</v>
      </c>
      <c r="S246" s="267">
        <f>SaisieNote!W181</f>
        <v>10.5</v>
      </c>
      <c r="T246" s="268">
        <f t="shared" si="364"/>
        <v>3</v>
      </c>
      <c r="U246" s="269">
        <f t="shared" si="365"/>
        <v>11.166666666666666</v>
      </c>
      <c r="V246" s="268">
        <f t="shared" si="366"/>
        <v>9</v>
      </c>
      <c r="W246" s="267">
        <f>SaisieNote!Y181</f>
        <v>7</v>
      </c>
      <c r="X246" s="268">
        <f t="shared" si="367"/>
        <v>0</v>
      </c>
      <c r="Y246" s="267">
        <f>SaisieNote!AA181</f>
        <v>8.5</v>
      </c>
      <c r="Z246" s="268">
        <f t="shared" si="368"/>
        <v>0</v>
      </c>
      <c r="AA246" s="267">
        <f>SaisieNote!AC181</f>
        <v>12</v>
      </c>
      <c r="AB246" s="268">
        <f t="shared" si="369"/>
        <v>2</v>
      </c>
      <c r="AC246" s="269">
        <f t="shared" si="370"/>
        <v>9.1666666666666661</v>
      </c>
      <c r="AD246" s="268">
        <f t="shared" si="371"/>
        <v>2</v>
      </c>
      <c r="AE246" s="269">
        <f t="shared" si="372"/>
        <v>10.697530864197532</v>
      </c>
      <c r="AF246" s="270">
        <f t="shared" si="373"/>
        <v>30</v>
      </c>
      <c r="AG246" s="271"/>
      <c r="AH246" s="269">
        <f>SaisieNote!AG181</f>
        <v>13</v>
      </c>
      <c r="AI246" s="272">
        <f t="shared" si="375"/>
        <v>5</v>
      </c>
      <c r="AJ246" s="269">
        <f>SaisieNote!AJ181</f>
        <v>12</v>
      </c>
      <c r="AK246" s="272">
        <f t="shared" si="376"/>
        <v>5</v>
      </c>
      <c r="AL246" s="269">
        <f>SaisieNote!AM181</f>
        <v>13</v>
      </c>
      <c r="AM246" s="273">
        <f t="shared" si="377"/>
        <v>5</v>
      </c>
      <c r="AN246" s="267">
        <f t="shared" si="378"/>
        <v>12.666666666666666</v>
      </c>
      <c r="AO246" s="274">
        <f t="shared" si="379"/>
        <v>15</v>
      </c>
      <c r="AP246" s="269">
        <f>SaisieNote!AO181</f>
        <v>6.5</v>
      </c>
      <c r="AQ246" s="272">
        <f t="shared" si="380"/>
        <v>0</v>
      </c>
      <c r="AR246" s="269">
        <f>SaisieNote!AQ181</f>
        <v>10</v>
      </c>
      <c r="AS246" s="272">
        <f t="shared" si="381"/>
        <v>3</v>
      </c>
      <c r="AT246" s="269">
        <f>SaisieNote!AS181</f>
        <v>7.5</v>
      </c>
      <c r="AU246" s="273">
        <f t="shared" si="382"/>
        <v>0</v>
      </c>
      <c r="AV246" s="267">
        <f t="shared" si="383"/>
        <v>8</v>
      </c>
      <c r="AW246" s="274">
        <f t="shared" si="384"/>
        <v>3</v>
      </c>
      <c r="AX246" s="275">
        <f>SaisieNote!AU181</f>
        <v>8.5</v>
      </c>
      <c r="AY246" s="273">
        <f t="shared" si="385"/>
        <v>0</v>
      </c>
      <c r="AZ246" s="275">
        <f>SaisieNote!AW181</f>
        <v>5.5</v>
      </c>
      <c r="BA246" s="273">
        <f t="shared" si="386"/>
        <v>0</v>
      </c>
      <c r="BB246" s="275">
        <f>SaisieNote!AY181</f>
        <v>13</v>
      </c>
      <c r="BC246" s="273">
        <f t="shared" si="387"/>
        <v>2</v>
      </c>
      <c r="BD246" s="267">
        <f t="shared" si="388"/>
        <v>9</v>
      </c>
      <c r="BE246" s="274">
        <f t="shared" si="389"/>
        <v>2</v>
      </c>
      <c r="BF246" s="267">
        <f t="shared" si="390"/>
        <v>10.296296296296296</v>
      </c>
      <c r="BG246" s="276">
        <f t="shared" si="391"/>
        <v>30</v>
      </c>
      <c r="BH246" s="277">
        <f t="shared" si="392"/>
        <v>10.496913580246915</v>
      </c>
      <c r="BI246" s="276">
        <f t="shared" si="393"/>
        <v>60</v>
      </c>
      <c r="BJ246" s="276">
        <f t="shared" si="394"/>
        <v>60</v>
      </c>
      <c r="BK246" s="271"/>
    </row>
    <row r="247" spans="1:65" ht="20.25" customHeight="1">
      <c r="A247" s="250">
        <v>23</v>
      </c>
      <c r="B247" s="234" t="s">
        <v>990</v>
      </c>
      <c r="C247" s="234" t="s">
        <v>988</v>
      </c>
      <c r="D247" s="234" t="s">
        <v>991</v>
      </c>
      <c r="E247" s="234" t="s">
        <v>992</v>
      </c>
      <c r="F247" s="234" t="s">
        <v>5</v>
      </c>
      <c r="G247" s="36">
        <f>SaisieNote!K182</f>
        <v>12.833333333333334</v>
      </c>
      <c r="H247" s="37">
        <f t="shared" si="357"/>
        <v>5</v>
      </c>
      <c r="I247" s="36">
        <f>SaisieNote!N182</f>
        <v>8.3333333333333339</v>
      </c>
      <c r="J247" s="37">
        <f t="shared" si="358"/>
        <v>0</v>
      </c>
      <c r="K247" s="36">
        <f>SaisieNote!Q182</f>
        <v>9.3333333333333339</v>
      </c>
      <c r="L247" s="37">
        <f t="shared" si="359"/>
        <v>0</v>
      </c>
      <c r="M247" s="53">
        <f t="shared" si="360"/>
        <v>10.166666666666666</v>
      </c>
      <c r="N247" s="39">
        <f t="shared" si="361"/>
        <v>15</v>
      </c>
      <c r="O247" s="36">
        <f>SaisieNote!S182</f>
        <v>10.5</v>
      </c>
      <c r="P247" s="37">
        <f t="shared" si="362"/>
        <v>3</v>
      </c>
      <c r="Q247" s="36">
        <f>SaisieNote!U182</f>
        <v>8</v>
      </c>
      <c r="R247" s="37">
        <f t="shared" si="363"/>
        <v>0</v>
      </c>
      <c r="S247" s="36">
        <f>SaisieNote!W182</f>
        <v>5</v>
      </c>
      <c r="T247" s="37">
        <f t="shared" si="364"/>
        <v>0</v>
      </c>
      <c r="U247" s="53">
        <f t="shared" si="365"/>
        <v>7.833333333333333</v>
      </c>
      <c r="V247" s="39">
        <f t="shared" si="366"/>
        <v>3</v>
      </c>
      <c r="W247" s="36">
        <f>SaisieNote!Y182</f>
        <v>6</v>
      </c>
      <c r="X247" s="37">
        <f t="shared" si="367"/>
        <v>0</v>
      </c>
      <c r="Y247" s="36">
        <f>SaisieNote!AA182</f>
        <v>2</v>
      </c>
      <c r="Z247" s="37">
        <f t="shared" si="368"/>
        <v>0</v>
      </c>
      <c r="AA247" s="36">
        <f>SaisieNote!AC182</f>
        <v>5</v>
      </c>
      <c r="AB247" s="37">
        <f t="shared" si="369"/>
        <v>0</v>
      </c>
      <c r="AC247" s="53">
        <f t="shared" si="370"/>
        <v>4.333333333333333</v>
      </c>
      <c r="AD247" s="39">
        <f t="shared" si="371"/>
        <v>0</v>
      </c>
      <c r="AE247" s="138">
        <f t="shared" si="372"/>
        <v>8.0925925925925934</v>
      </c>
      <c r="AF247" s="40">
        <f t="shared" si="373"/>
        <v>18</v>
      </c>
      <c r="AG247" s="73" t="str">
        <f t="shared" si="374"/>
        <v>Rattrapage</v>
      </c>
      <c r="AH247" s="52">
        <f>SaisieNote!AG182</f>
        <v>9.5</v>
      </c>
      <c r="AI247" s="263">
        <f t="shared" si="375"/>
        <v>0</v>
      </c>
      <c r="AJ247" s="52">
        <f>SaisieNote!AJ182</f>
        <v>9.6666666666666661</v>
      </c>
      <c r="AK247" s="263">
        <f t="shared" si="376"/>
        <v>0</v>
      </c>
      <c r="AL247" s="52">
        <f>SaisieNote!AM182</f>
        <v>13.833333333333334</v>
      </c>
      <c r="AM247" s="75">
        <f t="shared" si="377"/>
        <v>5</v>
      </c>
      <c r="AN247" s="38">
        <f t="shared" si="378"/>
        <v>11</v>
      </c>
      <c r="AO247" s="76">
        <f t="shared" si="379"/>
        <v>15</v>
      </c>
      <c r="AP247" s="167">
        <f>SaisieNote!AO182</f>
        <v>5.5</v>
      </c>
      <c r="AQ247" s="262">
        <f t="shared" si="380"/>
        <v>0</v>
      </c>
      <c r="AR247" s="167">
        <f>SaisieNote!AQ182</f>
        <v>11.5</v>
      </c>
      <c r="AS247" s="262">
        <f t="shared" si="381"/>
        <v>3</v>
      </c>
      <c r="AT247" s="167">
        <f>SaisieNote!AS182</f>
        <v>6.5</v>
      </c>
      <c r="AU247" s="75">
        <f t="shared" si="382"/>
        <v>0</v>
      </c>
      <c r="AV247" s="38">
        <f t="shared" si="383"/>
        <v>7.833333333333333</v>
      </c>
      <c r="AW247" s="76">
        <f t="shared" si="384"/>
        <v>3</v>
      </c>
      <c r="AX247" s="61">
        <f>SaisieNote!AU182</f>
        <v>13</v>
      </c>
      <c r="AY247" s="75">
        <f t="shared" si="385"/>
        <v>2</v>
      </c>
      <c r="AZ247" s="61">
        <f>SaisieNote!AW182</f>
        <v>5</v>
      </c>
      <c r="BA247" s="75">
        <f t="shared" si="386"/>
        <v>0</v>
      </c>
      <c r="BB247" s="61">
        <f>SaisieNote!AY182</f>
        <v>8.5</v>
      </c>
      <c r="BC247" s="75">
        <f t="shared" si="387"/>
        <v>0</v>
      </c>
      <c r="BD247" s="38">
        <f t="shared" si="388"/>
        <v>8.8333333333333339</v>
      </c>
      <c r="BE247" s="76">
        <f t="shared" si="389"/>
        <v>2</v>
      </c>
      <c r="BF247" s="59">
        <f t="shared" si="390"/>
        <v>9.4629629629629637</v>
      </c>
      <c r="BG247" s="55">
        <f t="shared" si="391"/>
        <v>20</v>
      </c>
      <c r="BH247" s="56">
        <f t="shared" si="392"/>
        <v>8.7777777777777786</v>
      </c>
      <c r="BI247" s="55">
        <f t="shared" si="393"/>
        <v>38</v>
      </c>
      <c r="BJ247" s="55">
        <f t="shared" si="394"/>
        <v>38</v>
      </c>
      <c r="BK247" s="73" t="str">
        <f t="shared" si="395"/>
        <v>Rattrapage</v>
      </c>
    </row>
    <row r="248" spans="1:65" ht="20.25" customHeight="1">
      <c r="A248" s="250">
        <v>24</v>
      </c>
      <c r="B248" s="234" t="s">
        <v>993</v>
      </c>
      <c r="C248" s="234" t="s">
        <v>994</v>
      </c>
      <c r="D248" s="234" t="s">
        <v>995</v>
      </c>
      <c r="E248" s="234" t="s">
        <v>563</v>
      </c>
      <c r="F248" s="234" t="s">
        <v>5</v>
      </c>
      <c r="G248" s="36">
        <f>SaisieNote!K183</f>
        <v>13.166666666666666</v>
      </c>
      <c r="H248" s="37">
        <f t="shared" si="357"/>
        <v>5</v>
      </c>
      <c r="I248" s="36">
        <f>SaisieNote!N183</f>
        <v>12.166666666666666</v>
      </c>
      <c r="J248" s="37">
        <f t="shared" si="358"/>
        <v>5</v>
      </c>
      <c r="K248" s="36">
        <f>SaisieNote!Q183</f>
        <v>10.833333333333334</v>
      </c>
      <c r="L248" s="37">
        <f t="shared" si="359"/>
        <v>5</v>
      </c>
      <c r="M248" s="53">
        <f t="shared" si="360"/>
        <v>12.055555555555555</v>
      </c>
      <c r="N248" s="39">
        <f t="shared" si="361"/>
        <v>15</v>
      </c>
      <c r="O248" s="36">
        <f>SaisieNote!S183</f>
        <v>14.5</v>
      </c>
      <c r="P248" s="37">
        <f t="shared" si="362"/>
        <v>3</v>
      </c>
      <c r="Q248" s="36">
        <f>SaisieNote!U183</f>
        <v>8</v>
      </c>
      <c r="R248" s="37">
        <f t="shared" si="363"/>
        <v>0</v>
      </c>
      <c r="S248" s="36">
        <f>SaisieNote!W183</f>
        <v>13</v>
      </c>
      <c r="T248" s="37">
        <f t="shared" si="364"/>
        <v>3</v>
      </c>
      <c r="U248" s="53">
        <f t="shared" si="365"/>
        <v>11.833333333333334</v>
      </c>
      <c r="V248" s="39">
        <f t="shared" si="366"/>
        <v>9</v>
      </c>
      <c r="W248" s="36">
        <f>SaisieNote!Y183</f>
        <v>10.5</v>
      </c>
      <c r="X248" s="37">
        <f t="shared" si="367"/>
        <v>2</v>
      </c>
      <c r="Y248" s="36">
        <f>SaisieNote!AA183</f>
        <v>15</v>
      </c>
      <c r="Z248" s="37">
        <f t="shared" si="368"/>
        <v>2</v>
      </c>
      <c r="AA248" s="36">
        <f>SaisieNote!AC183</f>
        <v>12</v>
      </c>
      <c r="AB248" s="37">
        <f t="shared" si="369"/>
        <v>2</v>
      </c>
      <c r="AC248" s="53">
        <f t="shared" si="370"/>
        <v>12.5</v>
      </c>
      <c r="AD248" s="39">
        <f t="shared" si="371"/>
        <v>6</v>
      </c>
      <c r="AE248" s="138">
        <f t="shared" si="372"/>
        <v>12.080246913580245</v>
      </c>
      <c r="AF248" s="40">
        <f t="shared" si="373"/>
        <v>30</v>
      </c>
      <c r="AG248" s="73" t="str">
        <f t="shared" si="374"/>
        <v>Admis(e)</v>
      </c>
      <c r="AH248" s="52">
        <f>SaisieNote!AG183</f>
        <v>14.5</v>
      </c>
      <c r="AI248" s="263">
        <f t="shared" si="375"/>
        <v>5</v>
      </c>
      <c r="AJ248" s="52">
        <f>SaisieNote!AJ183</f>
        <v>14.333333333333334</v>
      </c>
      <c r="AK248" s="263">
        <f t="shared" si="376"/>
        <v>5</v>
      </c>
      <c r="AL248" s="52">
        <f>SaisieNote!AM183</f>
        <v>15.333333333333334</v>
      </c>
      <c r="AM248" s="75">
        <f t="shared" si="377"/>
        <v>5</v>
      </c>
      <c r="AN248" s="38">
        <f t="shared" si="378"/>
        <v>14.722222222222223</v>
      </c>
      <c r="AO248" s="76">
        <f t="shared" si="379"/>
        <v>15</v>
      </c>
      <c r="AP248" s="167">
        <f>SaisieNote!AO183</f>
        <v>8.5</v>
      </c>
      <c r="AQ248" s="262">
        <f t="shared" si="380"/>
        <v>0</v>
      </c>
      <c r="AR248" s="167">
        <f>SaisieNote!AQ183</f>
        <v>8.5</v>
      </c>
      <c r="AS248" s="262">
        <f t="shared" si="381"/>
        <v>0</v>
      </c>
      <c r="AT248" s="167">
        <f>SaisieNote!AS183</f>
        <v>13.5</v>
      </c>
      <c r="AU248" s="75">
        <f t="shared" si="382"/>
        <v>3</v>
      </c>
      <c r="AV248" s="38">
        <f t="shared" si="383"/>
        <v>10.166666666666666</v>
      </c>
      <c r="AW248" s="76">
        <f t="shared" si="384"/>
        <v>9</v>
      </c>
      <c r="AX248" s="61">
        <f>SaisieNote!AU183</f>
        <v>14</v>
      </c>
      <c r="AY248" s="75">
        <f t="shared" si="385"/>
        <v>2</v>
      </c>
      <c r="AZ248" s="61">
        <f>SaisieNote!AW183</f>
        <v>13.5</v>
      </c>
      <c r="BA248" s="75">
        <f t="shared" si="386"/>
        <v>2</v>
      </c>
      <c r="BB248" s="61">
        <f>SaisieNote!AY183</f>
        <v>15</v>
      </c>
      <c r="BC248" s="75">
        <f t="shared" si="387"/>
        <v>2</v>
      </c>
      <c r="BD248" s="38">
        <f t="shared" si="388"/>
        <v>14.166666666666666</v>
      </c>
      <c r="BE248" s="76">
        <f t="shared" si="389"/>
        <v>6</v>
      </c>
      <c r="BF248" s="59">
        <f t="shared" si="390"/>
        <v>13.080246913580247</v>
      </c>
      <c r="BG248" s="55">
        <f t="shared" si="391"/>
        <v>30</v>
      </c>
      <c r="BH248" s="56">
        <f t="shared" si="392"/>
        <v>12.580246913580247</v>
      </c>
      <c r="BI248" s="55">
        <f t="shared" si="393"/>
        <v>60</v>
      </c>
      <c r="BJ248" s="55">
        <f t="shared" si="394"/>
        <v>180</v>
      </c>
      <c r="BK248" s="73" t="str">
        <f t="shared" si="395"/>
        <v>Admis(e)</v>
      </c>
    </row>
    <row r="249" spans="1:65" ht="20.25" customHeight="1">
      <c r="A249" s="250">
        <v>25</v>
      </c>
      <c r="B249" s="234" t="s">
        <v>996</v>
      </c>
      <c r="C249" s="234" t="s">
        <v>997</v>
      </c>
      <c r="D249" s="234" t="s">
        <v>240</v>
      </c>
      <c r="E249" s="234" t="s">
        <v>998</v>
      </c>
      <c r="F249" s="234" t="s">
        <v>5</v>
      </c>
      <c r="G249" s="36">
        <f>SaisieNote!K184</f>
        <v>11.5</v>
      </c>
      <c r="H249" s="37">
        <f t="shared" si="357"/>
        <v>5</v>
      </c>
      <c r="I249" s="36">
        <f>SaisieNote!N184</f>
        <v>6.666666666666667</v>
      </c>
      <c r="J249" s="37">
        <f t="shared" si="358"/>
        <v>0</v>
      </c>
      <c r="K249" s="36">
        <f>SaisieNote!Q184</f>
        <v>9.6666666666666661</v>
      </c>
      <c r="L249" s="37">
        <f t="shared" si="359"/>
        <v>0</v>
      </c>
      <c r="M249" s="53">
        <f t="shared" si="360"/>
        <v>9.2777777777777786</v>
      </c>
      <c r="N249" s="39">
        <f t="shared" si="361"/>
        <v>5</v>
      </c>
      <c r="O249" s="36">
        <f>SaisieNote!S184</f>
        <v>10</v>
      </c>
      <c r="P249" s="37">
        <f t="shared" si="362"/>
        <v>3</v>
      </c>
      <c r="Q249" s="36">
        <f>SaisieNote!U184</f>
        <v>6.5</v>
      </c>
      <c r="R249" s="37">
        <f t="shared" si="363"/>
        <v>0</v>
      </c>
      <c r="S249" s="36">
        <f>SaisieNote!W184</f>
        <v>9</v>
      </c>
      <c r="T249" s="37">
        <f t="shared" si="364"/>
        <v>0</v>
      </c>
      <c r="U249" s="53">
        <f t="shared" si="365"/>
        <v>8.5</v>
      </c>
      <c r="V249" s="39">
        <f t="shared" si="366"/>
        <v>3</v>
      </c>
      <c r="W249" s="36">
        <f>SaisieNote!Y184</f>
        <v>8</v>
      </c>
      <c r="X249" s="37">
        <f t="shared" si="367"/>
        <v>0</v>
      </c>
      <c r="Y249" s="36">
        <f>SaisieNote!AA184</f>
        <v>10</v>
      </c>
      <c r="Z249" s="37">
        <f t="shared" si="368"/>
        <v>2</v>
      </c>
      <c r="AA249" s="36">
        <f>SaisieNote!AC184</f>
        <v>7.5</v>
      </c>
      <c r="AB249" s="37">
        <f t="shared" si="369"/>
        <v>0</v>
      </c>
      <c r="AC249" s="53">
        <f t="shared" si="370"/>
        <v>8.5</v>
      </c>
      <c r="AD249" s="39">
        <f t="shared" si="371"/>
        <v>2</v>
      </c>
      <c r="AE249" s="138">
        <f t="shared" si="372"/>
        <v>8.8456790123456788</v>
      </c>
      <c r="AF249" s="40">
        <f t="shared" si="373"/>
        <v>10</v>
      </c>
      <c r="AG249" s="73" t="str">
        <f t="shared" si="374"/>
        <v>Rattrapage</v>
      </c>
      <c r="AH249" s="52">
        <f>SaisieNote!AG184</f>
        <v>9.6666666666666661</v>
      </c>
      <c r="AI249" s="263">
        <f t="shared" si="375"/>
        <v>0</v>
      </c>
      <c r="AJ249" s="52">
        <f>SaisieNote!AJ184</f>
        <v>10</v>
      </c>
      <c r="AK249" s="263">
        <f t="shared" si="376"/>
        <v>5</v>
      </c>
      <c r="AL249" s="52">
        <f>SaisieNote!AM184</f>
        <v>13.5</v>
      </c>
      <c r="AM249" s="75">
        <f t="shared" si="377"/>
        <v>5</v>
      </c>
      <c r="AN249" s="38">
        <f t="shared" si="378"/>
        <v>11.055555555555555</v>
      </c>
      <c r="AO249" s="76">
        <f t="shared" si="379"/>
        <v>15</v>
      </c>
      <c r="AP249" s="167">
        <f>SaisieNote!AO184</f>
        <v>8</v>
      </c>
      <c r="AQ249" s="262">
        <f t="shared" si="380"/>
        <v>0</v>
      </c>
      <c r="AR249" s="167">
        <f>SaisieNote!AQ184</f>
        <v>6.5</v>
      </c>
      <c r="AS249" s="262">
        <f t="shared" si="381"/>
        <v>0</v>
      </c>
      <c r="AT249" s="167">
        <f>SaisieNote!AS184</f>
        <v>7</v>
      </c>
      <c r="AU249" s="75">
        <f t="shared" si="382"/>
        <v>0</v>
      </c>
      <c r="AV249" s="38">
        <f t="shared" si="383"/>
        <v>7.166666666666667</v>
      </c>
      <c r="AW249" s="76">
        <f t="shared" si="384"/>
        <v>0</v>
      </c>
      <c r="AX249" s="61">
        <f>SaisieNote!AU184</f>
        <v>13.5</v>
      </c>
      <c r="AY249" s="75">
        <f t="shared" si="385"/>
        <v>2</v>
      </c>
      <c r="AZ249" s="61">
        <f>SaisieNote!AW184</f>
        <v>14</v>
      </c>
      <c r="BA249" s="75">
        <f t="shared" si="386"/>
        <v>2</v>
      </c>
      <c r="BB249" s="61">
        <f>SaisieNote!AY184</f>
        <v>6.5</v>
      </c>
      <c r="BC249" s="75">
        <f t="shared" si="387"/>
        <v>0</v>
      </c>
      <c r="BD249" s="38">
        <f t="shared" si="388"/>
        <v>11.333333333333334</v>
      </c>
      <c r="BE249" s="76">
        <f t="shared" si="389"/>
        <v>6</v>
      </c>
      <c r="BF249" s="59">
        <f t="shared" si="390"/>
        <v>9.8209876543209855</v>
      </c>
      <c r="BG249" s="55">
        <f t="shared" si="391"/>
        <v>21</v>
      </c>
      <c r="BH249" s="56">
        <f t="shared" si="392"/>
        <v>9.3333333333333321</v>
      </c>
      <c r="BI249" s="55">
        <f t="shared" si="393"/>
        <v>31</v>
      </c>
      <c r="BJ249" s="55">
        <f t="shared" si="394"/>
        <v>31</v>
      </c>
      <c r="BK249" s="73" t="str">
        <f t="shared" si="395"/>
        <v>Rattrapage</v>
      </c>
    </row>
    <row r="250" spans="1:65" ht="20.25" customHeight="1">
      <c r="A250" s="250">
        <v>26</v>
      </c>
      <c r="B250" s="234" t="s">
        <v>999</v>
      </c>
      <c r="C250" s="234" t="s">
        <v>1000</v>
      </c>
      <c r="D250" s="234" t="s">
        <v>1001</v>
      </c>
      <c r="E250" s="234" t="s">
        <v>1002</v>
      </c>
      <c r="F250" s="234" t="s">
        <v>1003</v>
      </c>
      <c r="G250" s="36">
        <f>SaisieNote!K185</f>
        <v>11.5</v>
      </c>
      <c r="H250" s="37">
        <f t="shared" si="357"/>
        <v>5</v>
      </c>
      <c r="I250" s="36">
        <f>SaisieNote!N185</f>
        <v>10</v>
      </c>
      <c r="J250" s="37">
        <f t="shared" si="358"/>
        <v>5</v>
      </c>
      <c r="K250" s="36">
        <f>SaisieNote!Q185</f>
        <v>6.833333333333333</v>
      </c>
      <c r="L250" s="37">
        <f t="shared" si="359"/>
        <v>0</v>
      </c>
      <c r="M250" s="53">
        <f t="shared" si="360"/>
        <v>9.4444444444444446</v>
      </c>
      <c r="N250" s="39">
        <f t="shared" si="361"/>
        <v>10</v>
      </c>
      <c r="O250" s="36">
        <f>SaisieNote!S185</f>
        <v>11</v>
      </c>
      <c r="P250" s="37">
        <f t="shared" si="362"/>
        <v>3</v>
      </c>
      <c r="Q250" s="36">
        <f>SaisieNote!U185</f>
        <v>9.5</v>
      </c>
      <c r="R250" s="37">
        <f t="shared" si="363"/>
        <v>0</v>
      </c>
      <c r="S250" s="36">
        <f>SaisieNote!W185</f>
        <v>11</v>
      </c>
      <c r="T250" s="37">
        <f t="shared" si="364"/>
        <v>3</v>
      </c>
      <c r="U250" s="53">
        <f t="shared" si="365"/>
        <v>10.5</v>
      </c>
      <c r="V250" s="39">
        <f t="shared" si="366"/>
        <v>9</v>
      </c>
      <c r="W250" s="36">
        <f>SaisieNote!Y185</f>
        <v>8</v>
      </c>
      <c r="X250" s="37">
        <f t="shared" si="367"/>
        <v>0</v>
      </c>
      <c r="Y250" s="36">
        <f>SaisieNote!AA185</f>
        <v>15</v>
      </c>
      <c r="Z250" s="37">
        <f t="shared" si="368"/>
        <v>2</v>
      </c>
      <c r="AA250" s="36">
        <f>SaisieNote!AC185</f>
        <v>4</v>
      </c>
      <c r="AB250" s="37">
        <f t="shared" si="369"/>
        <v>0</v>
      </c>
      <c r="AC250" s="53">
        <f t="shared" si="370"/>
        <v>9</v>
      </c>
      <c r="AD250" s="39">
        <f t="shared" si="371"/>
        <v>2</v>
      </c>
      <c r="AE250" s="138">
        <f t="shared" si="372"/>
        <v>9.6975308641975317</v>
      </c>
      <c r="AF250" s="40">
        <f t="shared" si="373"/>
        <v>21</v>
      </c>
      <c r="AG250" s="73" t="str">
        <f t="shared" si="374"/>
        <v>Rattrapage</v>
      </c>
      <c r="AH250" s="52">
        <f>SaisieNote!AG185</f>
        <v>9</v>
      </c>
      <c r="AI250" s="263">
        <f t="shared" si="375"/>
        <v>0</v>
      </c>
      <c r="AJ250" s="52">
        <f>SaisieNote!AJ185</f>
        <v>9.6666666666666661</v>
      </c>
      <c r="AK250" s="263">
        <f t="shared" si="376"/>
        <v>0</v>
      </c>
      <c r="AL250" s="52">
        <f>SaisieNote!AM185</f>
        <v>10.666666666666666</v>
      </c>
      <c r="AM250" s="75">
        <f t="shared" si="377"/>
        <v>5</v>
      </c>
      <c r="AN250" s="38">
        <f t="shared" si="378"/>
        <v>9.7777777777777768</v>
      </c>
      <c r="AO250" s="76">
        <f t="shared" si="379"/>
        <v>5</v>
      </c>
      <c r="AP250" s="167">
        <f>SaisieNote!AO185</f>
        <v>10</v>
      </c>
      <c r="AQ250" s="262">
        <f t="shared" si="380"/>
        <v>3</v>
      </c>
      <c r="AR250" s="167">
        <f>SaisieNote!AQ185</f>
        <v>8.5</v>
      </c>
      <c r="AS250" s="262">
        <f t="shared" si="381"/>
        <v>0</v>
      </c>
      <c r="AT250" s="167" t="str">
        <f>SaisieNote!AS185</f>
        <v>ABS</v>
      </c>
      <c r="AU250" s="75">
        <f t="shared" si="382"/>
        <v>3</v>
      </c>
      <c r="AV250" s="38" t="e">
        <f t="shared" si="383"/>
        <v>#VALUE!</v>
      </c>
      <c r="AW250" s="76" t="e">
        <f t="shared" si="384"/>
        <v>#VALUE!</v>
      </c>
      <c r="AX250" s="61">
        <f>SaisieNote!AU185</f>
        <v>12</v>
      </c>
      <c r="AY250" s="75">
        <f t="shared" si="385"/>
        <v>2</v>
      </c>
      <c r="AZ250" s="61" t="str">
        <f>SaisieNote!AW185</f>
        <v>ABS</v>
      </c>
      <c r="BA250" s="75">
        <f t="shared" si="386"/>
        <v>2</v>
      </c>
      <c r="BB250" s="61">
        <f>SaisieNote!AY185</f>
        <v>10</v>
      </c>
      <c r="BC250" s="75">
        <f t="shared" si="387"/>
        <v>2</v>
      </c>
      <c r="BD250" s="38" t="e">
        <f t="shared" si="388"/>
        <v>#VALUE!</v>
      </c>
      <c r="BE250" s="76" t="e">
        <f t="shared" si="389"/>
        <v>#VALUE!</v>
      </c>
      <c r="BF250" s="59" t="e">
        <f t="shared" si="390"/>
        <v>#VALUE!</v>
      </c>
      <c r="BG250" s="55" t="e">
        <f t="shared" si="391"/>
        <v>#VALUE!</v>
      </c>
      <c r="BH250" s="56" t="e">
        <f t="shared" si="392"/>
        <v>#VALUE!</v>
      </c>
      <c r="BI250" s="55" t="e">
        <f t="shared" si="393"/>
        <v>#VALUE!</v>
      </c>
      <c r="BJ250" s="55" t="e">
        <f t="shared" si="394"/>
        <v>#VALUE!</v>
      </c>
      <c r="BK250" s="73" t="s">
        <v>1305</v>
      </c>
    </row>
    <row r="251" spans="1:65" ht="20.25" customHeight="1">
      <c r="A251" s="250">
        <v>27</v>
      </c>
      <c r="B251" s="234" t="s">
        <v>1004</v>
      </c>
      <c r="C251" s="234" t="s">
        <v>1005</v>
      </c>
      <c r="D251" s="234" t="s">
        <v>1006</v>
      </c>
      <c r="E251" s="234" t="s">
        <v>1007</v>
      </c>
      <c r="F251" s="234" t="s">
        <v>8</v>
      </c>
      <c r="G251" s="36">
        <f>SaisieNote!K186</f>
        <v>11.333333333333334</v>
      </c>
      <c r="H251" s="37">
        <f t="shared" si="357"/>
        <v>5</v>
      </c>
      <c r="I251" s="36">
        <f>SaisieNote!N186</f>
        <v>8</v>
      </c>
      <c r="J251" s="37">
        <f t="shared" si="358"/>
        <v>0</v>
      </c>
      <c r="K251" s="36">
        <f>SaisieNote!Q186</f>
        <v>11.5</v>
      </c>
      <c r="L251" s="37">
        <f t="shared" si="359"/>
        <v>5</v>
      </c>
      <c r="M251" s="53">
        <f t="shared" si="360"/>
        <v>10.277777777777779</v>
      </c>
      <c r="N251" s="39">
        <f t="shared" si="361"/>
        <v>15</v>
      </c>
      <c r="O251" s="36">
        <f>SaisieNote!S186</f>
        <v>8.5</v>
      </c>
      <c r="P251" s="37">
        <f t="shared" si="362"/>
        <v>0</v>
      </c>
      <c r="Q251" s="36">
        <f>SaisieNote!U186</f>
        <v>7</v>
      </c>
      <c r="R251" s="37">
        <f t="shared" si="363"/>
        <v>0</v>
      </c>
      <c r="S251" s="36">
        <f>SaisieNote!W186</f>
        <v>3</v>
      </c>
      <c r="T251" s="37">
        <f t="shared" si="364"/>
        <v>0</v>
      </c>
      <c r="U251" s="53">
        <f t="shared" si="365"/>
        <v>6.166666666666667</v>
      </c>
      <c r="V251" s="39">
        <f t="shared" si="366"/>
        <v>0</v>
      </c>
      <c r="W251" s="36">
        <f>SaisieNote!Y186</f>
        <v>3.5</v>
      </c>
      <c r="X251" s="37">
        <f t="shared" si="367"/>
        <v>0</v>
      </c>
      <c r="Y251" s="36">
        <f>SaisieNote!AA186</f>
        <v>4.5</v>
      </c>
      <c r="Z251" s="37">
        <f t="shared" si="368"/>
        <v>0</v>
      </c>
      <c r="AA251" s="36">
        <f>SaisieNote!AC186</f>
        <v>7.5</v>
      </c>
      <c r="AB251" s="37">
        <f t="shared" si="369"/>
        <v>0</v>
      </c>
      <c r="AC251" s="53">
        <f t="shared" si="370"/>
        <v>5.166666666666667</v>
      </c>
      <c r="AD251" s="39">
        <f t="shared" si="371"/>
        <v>0</v>
      </c>
      <c r="AE251" s="138">
        <f t="shared" si="372"/>
        <v>7.7716049382716053</v>
      </c>
      <c r="AF251" s="40">
        <f t="shared" si="373"/>
        <v>15</v>
      </c>
      <c r="AG251" s="73" t="str">
        <f t="shared" si="374"/>
        <v>Rattrapage</v>
      </c>
      <c r="AH251" s="52">
        <f>SaisieNote!AG186</f>
        <v>11.833333333333334</v>
      </c>
      <c r="AI251" s="263">
        <f t="shared" si="375"/>
        <v>5</v>
      </c>
      <c r="AJ251" s="52">
        <f>SaisieNote!AJ186</f>
        <v>9</v>
      </c>
      <c r="AK251" s="263">
        <f t="shared" si="376"/>
        <v>0</v>
      </c>
      <c r="AL251" s="52">
        <f>SaisieNote!AM186</f>
        <v>13.333333333333334</v>
      </c>
      <c r="AM251" s="75">
        <f t="shared" si="377"/>
        <v>5</v>
      </c>
      <c r="AN251" s="38">
        <f t="shared" si="378"/>
        <v>11.388888888888891</v>
      </c>
      <c r="AO251" s="76">
        <f t="shared" si="379"/>
        <v>15</v>
      </c>
      <c r="AP251" s="167">
        <f>SaisieNote!AO186</f>
        <v>10</v>
      </c>
      <c r="AQ251" s="262">
        <f t="shared" si="380"/>
        <v>3</v>
      </c>
      <c r="AR251" s="167">
        <f>SaisieNote!AQ186</f>
        <v>6</v>
      </c>
      <c r="AS251" s="262">
        <f t="shared" si="381"/>
        <v>0</v>
      </c>
      <c r="AT251" s="167">
        <f>SaisieNote!AS186</f>
        <v>6</v>
      </c>
      <c r="AU251" s="75">
        <f t="shared" si="382"/>
        <v>0</v>
      </c>
      <c r="AV251" s="38">
        <f t="shared" si="383"/>
        <v>7.333333333333333</v>
      </c>
      <c r="AW251" s="76">
        <f t="shared" si="384"/>
        <v>3</v>
      </c>
      <c r="AX251" s="61">
        <f>SaisieNote!AU186</f>
        <v>8.5</v>
      </c>
      <c r="AY251" s="75">
        <f t="shared" si="385"/>
        <v>0</v>
      </c>
      <c r="AZ251" s="61">
        <f>SaisieNote!AW186</f>
        <v>2</v>
      </c>
      <c r="BA251" s="75">
        <f t="shared" si="386"/>
        <v>0</v>
      </c>
      <c r="BB251" s="61">
        <f>SaisieNote!AY186</f>
        <v>11</v>
      </c>
      <c r="BC251" s="75">
        <f t="shared" si="387"/>
        <v>2</v>
      </c>
      <c r="BD251" s="38">
        <f t="shared" si="388"/>
        <v>7.166666666666667</v>
      </c>
      <c r="BE251" s="76">
        <f t="shared" si="389"/>
        <v>2</v>
      </c>
      <c r="BF251" s="59">
        <f t="shared" si="390"/>
        <v>9.0987654320987659</v>
      </c>
      <c r="BG251" s="55">
        <f t="shared" si="391"/>
        <v>20</v>
      </c>
      <c r="BH251" s="56">
        <f t="shared" si="392"/>
        <v>8.4351851851851851</v>
      </c>
      <c r="BI251" s="55">
        <f t="shared" si="393"/>
        <v>35</v>
      </c>
      <c r="BJ251" s="55">
        <f t="shared" si="394"/>
        <v>35</v>
      </c>
      <c r="BK251" s="73" t="str">
        <f t="shared" si="395"/>
        <v>Rattrapage</v>
      </c>
    </row>
    <row r="252" spans="1:65" ht="20.25" customHeight="1">
      <c r="A252" s="251">
        <v>28</v>
      </c>
      <c r="B252" s="234" t="s">
        <v>1008</v>
      </c>
      <c r="C252" s="234" t="s">
        <v>56</v>
      </c>
      <c r="D252" s="234" t="s">
        <v>1009</v>
      </c>
      <c r="E252" s="234" t="s">
        <v>1010</v>
      </c>
      <c r="F252" s="234" t="s">
        <v>244</v>
      </c>
      <c r="G252" s="36">
        <f>SaisieNote!K187</f>
        <v>12</v>
      </c>
      <c r="H252" s="37">
        <f t="shared" si="357"/>
        <v>5</v>
      </c>
      <c r="I252" s="36">
        <f>SaisieNote!N187</f>
        <v>15</v>
      </c>
      <c r="J252" s="37">
        <f t="shared" si="358"/>
        <v>5</v>
      </c>
      <c r="K252" s="36">
        <f>SaisieNote!Q187</f>
        <v>9.6666666666666661</v>
      </c>
      <c r="L252" s="37">
        <f t="shared" si="359"/>
        <v>0</v>
      </c>
      <c r="M252" s="53">
        <f t="shared" si="360"/>
        <v>12.222222222222221</v>
      </c>
      <c r="N252" s="39">
        <f t="shared" si="361"/>
        <v>15</v>
      </c>
      <c r="O252" s="36">
        <f>SaisieNote!S187</f>
        <v>12.5</v>
      </c>
      <c r="P252" s="37">
        <f t="shared" si="362"/>
        <v>3</v>
      </c>
      <c r="Q252" s="36">
        <f>SaisieNote!U187</f>
        <v>10</v>
      </c>
      <c r="R252" s="37">
        <f t="shared" si="363"/>
        <v>3</v>
      </c>
      <c r="S252" s="36">
        <f>SaisieNote!W187</f>
        <v>6</v>
      </c>
      <c r="T252" s="37">
        <f t="shared" si="364"/>
        <v>0</v>
      </c>
      <c r="U252" s="53">
        <f t="shared" si="365"/>
        <v>9.5</v>
      </c>
      <c r="V252" s="39">
        <f t="shared" si="366"/>
        <v>6</v>
      </c>
      <c r="W252" s="36">
        <f>SaisieNote!Y187</f>
        <v>8</v>
      </c>
      <c r="X252" s="37">
        <f t="shared" si="367"/>
        <v>0</v>
      </c>
      <c r="Y252" s="36">
        <f>SaisieNote!AA187</f>
        <v>4.5</v>
      </c>
      <c r="Z252" s="37">
        <f t="shared" si="368"/>
        <v>0</v>
      </c>
      <c r="AA252" s="36">
        <f>SaisieNote!AC187</f>
        <v>8</v>
      </c>
      <c r="AB252" s="37">
        <f t="shared" si="369"/>
        <v>0</v>
      </c>
      <c r="AC252" s="53">
        <f t="shared" si="370"/>
        <v>6.833333333333333</v>
      </c>
      <c r="AD252" s="39">
        <f t="shared" si="371"/>
        <v>0</v>
      </c>
      <c r="AE252" s="138">
        <f t="shared" si="372"/>
        <v>10.117283950617283</v>
      </c>
      <c r="AF252" s="40">
        <f t="shared" si="373"/>
        <v>30</v>
      </c>
      <c r="AG252" s="73" t="str">
        <f t="shared" si="374"/>
        <v>Admis(e)</v>
      </c>
      <c r="AH252" s="52">
        <f>SaisieNote!AG187</f>
        <v>7.5</v>
      </c>
      <c r="AI252" s="263">
        <f t="shared" si="375"/>
        <v>0</v>
      </c>
      <c r="AJ252" s="52">
        <f>SaisieNote!AJ187</f>
        <v>14.166666666666666</v>
      </c>
      <c r="AK252" s="263">
        <f t="shared" si="376"/>
        <v>5</v>
      </c>
      <c r="AL252" s="52">
        <f>SaisieNote!AM187</f>
        <v>12.666666666666666</v>
      </c>
      <c r="AM252" s="75">
        <f t="shared" si="377"/>
        <v>5</v>
      </c>
      <c r="AN252" s="38">
        <f t="shared" si="378"/>
        <v>11.444444444444443</v>
      </c>
      <c r="AO252" s="76">
        <f t="shared" si="379"/>
        <v>15</v>
      </c>
      <c r="AP252" s="167">
        <f>SaisieNote!AO187</f>
        <v>7</v>
      </c>
      <c r="AQ252" s="262">
        <f t="shared" si="380"/>
        <v>0</v>
      </c>
      <c r="AR252" s="167">
        <f>SaisieNote!AQ187</f>
        <v>8</v>
      </c>
      <c r="AS252" s="262">
        <f t="shared" si="381"/>
        <v>0</v>
      </c>
      <c r="AT252" s="167">
        <f>SaisieNote!AS187</f>
        <v>11</v>
      </c>
      <c r="AU252" s="75">
        <f t="shared" si="382"/>
        <v>3</v>
      </c>
      <c r="AV252" s="38">
        <f t="shared" si="383"/>
        <v>8.6666666666666661</v>
      </c>
      <c r="AW252" s="76">
        <f t="shared" si="384"/>
        <v>3</v>
      </c>
      <c r="AX252" s="61">
        <f>SaisieNote!AU187</f>
        <v>12</v>
      </c>
      <c r="AY252" s="75">
        <f t="shared" si="385"/>
        <v>2</v>
      </c>
      <c r="AZ252" s="61">
        <f>SaisieNote!AW187</f>
        <v>8</v>
      </c>
      <c r="BA252" s="75">
        <f t="shared" si="386"/>
        <v>0</v>
      </c>
      <c r="BB252" s="61">
        <f>SaisieNote!AY187</f>
        <v>13</v>
      </c>
      <c r="BC252" s="75">
        <f t="shared" si="387"/>
        <v>2</v>
      </c>
      <c r="BD252" s="38">
        <f t="shared" si="388"/>
        <v>11</v>
      </c>
      <c r="BE252" s="76">
        <f t="shared" si="389"/>
        <v>6</v>
      </c>
      <c r="BF252" s="59">
        <f t="shared" si="390"/>
        <v>10.419753086419753</v>
      </c>
      <c r="BG252" s="55">
        <f t="shared" si="391"/>
        <v>30</v>
      </c>
      <c r="BH252" s="56">
        <f t="shared" si="392"/>
        <v>10.268518518518519</v>
      </c>
      <c r="BI252" s="55">
        <f t="shared" si="393"/>
        <v>60</v>
      </c>
      <c r="BJ252" s="55">
        <f t="shared" si="394"/>
        <v>180</v>
      </c>
      <c r="BK252" s="73" t="str">
        <f t="shared" si="395"/>
        <v>Admis(e)</v>
      </c>
    </row>
    <row r="253" spans="1:65" s="11" customFormat="1" ht="19.5" customHeight="1">
      <c r="A253" s="43"/>
      <c r="B253" s="72"/>
      <c r="C253" s="63"/>
      <c r="D253" s="63"/>
      <c r="E253" s="62"/>
      <c r="F253" s="62"/>
      <c r="G253" s="64"/>
      <c r="H253" s="62"/>
      <c r="I253" s="64"/>
      <c r="J253" s="62"/>
      <c r="K253" s="64"/>
      <c r="L253" s="62"/>
      <c r="M253" s="64"/>
      <c r="N253" s="62"/>
      <c r="O253" s="64"/>
      <c r="P253" s="62"/>
      <c r="Q253" s="64"/>
      <c r="R253" s="62"/>
      <c r="S253" s="64"/>
      <c r="T253" s="62"/>
      <c r="U253" s="64"/>
      <c r="V253" s="62"/>
      <c r="W253" s="64"/>
      <c r="X253" s="62"/>
      <c r="Y253" s="64"/>
      <c r="Z253" s="62"/>
      <c r="AA253" s="64"/>
      <c r="AB253" s="62"/>
      <c r="AC253" s="64"/>
      <c r="AD253" s="62"/>
      <c r="AE253" s="64"/>
      <c r="AF253" s="65"/>
      <c r="AG253" s="65"/>
      <c r="AH253" s="64"/>
      <c r="AI253" s="71"/>
      <c r="AJ253" s="70"/>
      <c r="AK253" s="71"/>
      <c r="AL253" s="70"/>
      <c r="AM253" s="71"/>
      <c r="AN253" s="64"/>
      <c r="AO253" s="71"/>
      <c r="AP253" s="70"/>
      <c r="AQ253" s="71"/>
      <c r="AR253" s="70"/>
      <c r="AS253" s="71"/>
      <c r="AT253" s="70"/>
      <c r="AU253" s="71"/>
      <c r="AV253" s="64"/>
      <c r="AW253" s="71"/>
      <c r="AX253" s="70"/>
      <c r="AY253" s="71"/>
      <c r="AZ253" s="70"/>
      <c r="BA253" s="71"/>
      <c r="BB253" s="70"/>
      <c r="BC253" s="71"/>
      <c r="BD253" s="64"/>
      <c r="BE253" s="71"/>
      <c r="BF253" s="64"/>
      <c r="BG253" s="63"/>
      <c r="BH253" s="68"/>
      <c r="BI253" s="63"/>
      <c r="BJ253" s="63"/>
      <c r="BK253" s="69"/>
    </row>
    <row r="254" spans="1:65" s="11" customFormat="1" ht="19.5" customHeight="1">
      <c r="A254" s="43"/>
      <c r="B254" s="72"/>
      <c r="C254" s="63"/>
      <c r="D254" s="63"/>
      <c r="E254" s="62"/>
      <c r="F254" s="62"/>
      <c r="G254" s="64"/>
      <c r="H254" s="62"/>
      <c r="I254" s="64"/>
      <c r="J254" s="62"/>
      <c r="K254" s="64"/>
      <c r="L254" s="62"/>
      <c r="M254" s="64"/>
      <c r="N254" s="62"/>
      <c r="O254" s="64"/>
      <c r="P254" s="62"/>
      <c r="Q254" s="64"/>
      <c r="R254" s="62"/>
      <c r="S254" s="64"/>
      <c r="T254" s="62"/>
      <c r="U254" s="64"/>
      <c r="V254" s="62"/>
      <c r="W254" s="64"/>
      <c r="X254" s="62"/>
      <c r="Y254" s="64"/>
      <c r="Z254" s="62"/>
      <c r="AA254" s="64"/>
      <c r="AB254" s="62"/>
      <c r="AC254" s="66"/>
      <c r="AD254" s="62"/>
      <c r="AE254" s="323"/>
      <c r="AF254" s="323"/>
      <c r="AG254" s="69"/>
      <c r="AH254" s="64"/>
      <c r="AI254" s="71"/>
      <c r="AJ254" s="70"/>
      <c r="AK254" s="71"/>
      <c r="AL254" s="70"/>
      <c r="AM254" s="71"/>
      <c r="AN254" s="64"/>
      <c r="AO254" s="71"/>
      <c r="AP254" s="70"/>
      <c r="AQ254" s="71"/>
      <c r="AR254" s="70"/>
      <c r="AS254" s="71"/>
      <c r="AT254" s="70"/>
      <c r="AU254" s="71"/>
      <c r="AV254" s="64"/>
      <c r="AW254" s="71"/>
      <c r="AX254" s="70"/>
      <c r="AY254" s="71"/>
      <c r="AZ254" s="66"/>
      <c r="BA254" s="5"/>
      <c r="BB254" s="317" t="s">
        <v>1303</v>
      </c>
      <c r="BC254" s="317"/>
      <c r="BD254" s="317"/>
      <c r="BE254" s="317"/>
      <c r="BF254" s="317"/>
      <c r="BG254" s="62"/>
      <c r="BH254" s="318">
        <f ca="1">TODAY()</f>
        <v>42192</v>
      </c>
      <c r="BI254" s="318"/>
      <c r="BJ254" s="318"/>
      <c r="BK254" s="69"/>
    </row>
    <row r="255" spans="1:65" s="11" customFormat="1" ht="19.5" customHeight="1">
      <c r="A255" s="43"/>
      <c r="B255" s="72"/>
      <c r="C255" s="63"/>
      <c r="D255" s="63"/>
      <c r="E255" s="62"/>
      <c r="F255" s="62"/>
      <c r="G255" s="64"/>
      <c r="H255" s="62"/>
      <c r="I255" s="64"/>
      <c r="J255" s="62"/>
      <c r="K255" s="64"/>
      <c r="L255" s="62"/>
      <c r="M255" s="64"/>
      <c r="N255" s="62"/>
      <c r="O255" s="64"/>
      <c r="P255" s="62"/>
      <c r="Q255" s="64"/>
      <c r="R255" s="62"/>
      <c r="S255" s="64"/>
      <c r="T255" s="62"/>
      <c r="U255" s="64"/>
      <c r="V255" s="62"/>
      <c r="W255" s="64"/>
      <c r="X255" s="62"/>
      <c r="Y255" s="64"/>
      <c r="Z255" s="62"/>
      <c r="AA255" s="64"/>
      <c r="AB255" s="62"/>
      <c r="AC255" s="66"/>
      <c r="AD255" s="62"/>
      <c r="AE255" s="66"/>
      <c r="AF255" s="315"/>
      <c r="AG255" s="315"/>
      <c r="AH255" s="64"/>
      <c r="AI255" s="71"/>
      <c r="AJ255" s="70"/>
      <c r="AK255" s="71"/>
      <c r="AL255" s="70"/>
      <c r="AM255" s="71"/>
      <c r="AN255" s="64"/>
      <c r="AO255" s="71"/>
      <c r="AP255" s="70"/>
      <c r="AQ255" s="71"/>
      <c r="AR255" s="70"/>
      <c r="AS255" s="71"/>
      <c r="AT255" s="70"/>
      <c r="AU255" s="71"/>
      <c r="AV255" s="64"/>
      <c r="AW255" s="71"/>
      <c r="AX255" s="70"/>
      <c r="AY255" s="71"/>
      <c r="AZ255" s="5"/>
      <c r="BA255" s="5"/>
      <c r="BB255" s="5"/>
      <c r="BC255" s="264"/>
      <c r="BD255" s="64" t="s">
        <v>1308</v>
      </c>
      <c r="BE255" s="62"/>
      <c r="BF255" s="66"/>
      <c r="BG255" s="62"/>
      <c r="BH255" s="66"/>
      <c r="BI255" s="315"/>
      <c r="BJ255" s="315"/>
      <c r="BK255" s="209"/>
      <c r="BL255" s="121"/>
      <c r="BM255" s="141"/>
    </row>
    <row r="256" spans="1:65">
      <c r="B256" s="35"/>
      <c r="I256" s="1" t="s">
        <v>81</v>
      </c>
      <c r="J256" s="1"/>
      <c r="K256" s="1"/>
      <c r="L256" s="1"/>
      <c r="M256" s="2"/>
      <c r="N256" s="2"/>
      <c r="O256" s="2"/>
      <c r="P256" s="2"/>
    </row>
    <row r="257" spans="1:63" ht="15.75">
      <c r="J257" s="21"/>
      <c r="K257" s="20" t="s">
        <v>82</v>
      </c>
      <c r="L257" s="20"/>
      <c r="M257" s="20"/>
      <c r="N257" s="20"/>
      <c r="O257" s="20"/>
      <c r="P257" s="20"/>
      <c r="Q257" s="20"/>
      <c r="AZ257" s="4"/>
    </row>
    <row r="258" spans="1:63" ht="15.75">
      <c r="B258" s="4"/>
      <c r="C258" s="4"/>
      <c r="D258" s="4"/>
      <c r="E258" s="4"/>
      <c r="F258" s="4"/>
      <c r="G258" s="4"/>
      <c r="H258" s="4"/>
      <c r="I258" s="4"/>
      <c r="M258" s="4" t="s">
        <v>83</v>
      </c>
    </row>
    <row r="259" spans="1:63" ht="15.75">
      <c r="A259" s="4" t="s">
        <v>84</v>
      </c>
      <c r="B259" s="4"/>
      <c r="C259" s="4"/>
      <c r="D259" s="4"/>
      <c r="E259" s="4"/>
      <c r="F259" s="4"/>
      <c r="G259" s="4"/>
      <c r="H259" s="4"/>
      <c r="I259" s="4"/>
      <c r="K259" s="4"/>
    </row>
    <row r="260" spans="1:63" ht="15.75">
      <c r="A260" s="4" t="s">
        <v>1290</v>
      </c>
      <c r="B260" s="4"/>
      <c r="C260" s="4"/>
      <c r="D260" s="4"/>
      <c r="E260" s="4"/>
      <c r="F260" s="4"/>
      <c r="G260" s="4"/>
      <c r="H260" s="4"/>
      <c r="I260" s="5"/>
      <c r="J260" s="6"/>
      <c r="K260" s="4"/>
    </row>
    <row r="261" spans="1:63" ht="15.75">
      <c r="C261" s="4"/>
      <c r="D261" s="4"/>
      <c r="E261" s="4"/>
      <c r="F261" s="4"/>
      <c r="G261" s="4"/>
      <c r="H261" s="4"/>
      <c r="K261" s="4"/>
      <c r="L261" s="4"/>
    </row>
    <row r="262" spans="1:63" ht="36.75" customHeight="1">
      <c r="B262" s="4" t="s">
        <v>117</v>
      </c>
      <c r="D262" s="316" t="s">
        <v>1306</v>
      </c>
      <c r="E262" s="316"/>
      <c r="F262" s="316"/>
      <c r="G262" s="316"/>
      <c r="H262" s="316"/>
      <c r="I262" s="316"/>
      <c r="J262" s="316"/>
      <c r="K262" s="316"/>
      <c r="L262" s="316"/>
      <c r="M262" s="316"/>
      <c r="N262" s="316"/>
      <c r="O262" s="316"/>
      <c r="P262" s="316"/>
      <c r="Q262" s="316"/>
      <c r="R262" s="316"/>
      <c r="S262" s="316"/>
      <c r="T262" s="316"/>
      <c r="U262" s="316"/>
      <c r="V262" s="316"/>
      <c r="W262" s="316"/>
      <c r="X262" s="316"/>
      <c r="Y262" s="316"/>
      <c r="Z262" s="316"/>
      <c r="AA262" s="316"/>
      <c r="AB262" s="316"/>
      <c r="AC262" s="316"/>
      <c r="AD262" s="316"/>
      <c r="AE262" s="316"/>
      <c r="AF262" s="316"/>
      <c r="AG262" s="316"/>
      <c r="AH262" s="316"/>
      <c r="AI262" s="316"/>
      <c r="AJ262" s="316"/>
      <c r="AK262" s="316"/>
      <c r="AL262" s="316"/>
      <c r="AM262" s="316"/>
      <c r="AN262" s="316"/>
      <c r="AO262" s="316"/>
      <c r="AP262" s="316"/>
      <c r="AQ262" s="316"/>
      <c r="AR262" s="316"/>
      <c r="AS262" s="316"/>
      <c r="AT262" s="316"/>
      <c r="AU262" s="316"/>
      <c r="AV262" s="316"/>
      <c r="AW262" s="316"/>
      <c r="AX262" s="316"/>
      <c r="AY262" s="316"/>
      <c r="AZ262" s="316"/>
    </row>
    <row r="263" spans="1:63" ht="15.75">
      <c r="B263" s="4" t="s">
        <v>88</v>
      </c>
    </row>
    <row r="264" spans="1:63" ht="15.75">
      <c r="B264" s="4"/>
    </row>
    <row r="265" spans="1:63" ht="21.75" customHeight="1">
      <c r="G265" s="320" t="s">
        <v>169</v>
      </c>
      <c r="H265" s="321"/>
      <c r="I265" s="321"/>
      <c r="J265" s="321"/>
      <c r="K265" s="321"/>
      <c r="L265" s="321"/>
      <c r="M265" s="321"/>
      <c r="N265" s="322"/>
      <c r="O265" s="320" t="s">
        <v>168</v>
      </c>
      <c r="P265" s="321"/>
      <c r="Q265" s="321"/>
      <c r="R265" s="321"/>
      <c r="S265" s="321"/>
      <c r="T265" s="321"/>
      <c r="U265" s="321"/>
      <c r="V265" s="322"/>
      <c r="W265" s="319" t="s">
        <v>96</v>
      </c>
      <c r="X265" s="319"/>
      <c r="Y265" s="319"/>
      <c r="Z265" s="319"/>
      <c r="AA265" s="319"/>
      <c r="AB265" s="319"/>
      <c r="AC265" s="319"/>
      <c r="AD265" s="45"/>
      <c r="AE265" s="9"/>
      <c r="AF265" s="9"/>
      <c r="AG265" s="9"/>
      <c r="AH265" s="320" t="s">
        <v>169</v>
      </c>
      <c r="AI265" s="321"/>
      <c r="AJ265" s="321"/>
      <c r="AK265" s="321"/>
      <c r="AL265" s="321"/>
      <c r="AM265" s="321"/>
      <c r="AN265" s="321"/>
      <c r="AO265" s="322"/>
      <c r="AP265" s="320" t="s">
        <v>168</v>
      </c>
      <c r="AQ265" s="321"/>
      <c r="AR265" s="321"/>
      <c r="AS265" s="321"/>
      <c r="AT265" s="321"/>
      <c r="AU265" s="321"/>
      <c r="AV265" s="321"/>
      <c r="AW265" s="322"/>
      <c r="AX265" s="319" t="s">
        <v>96</v>
      </c>
      <c r="AY265" s="319"/>
      <c r="AZ265" s="319"/>
      <c r="BA265" s="319"/>
      <c r="BB265" s="319"/>
      <c r="BC265" s="319"/>
      <c r="BD265" s="319"/>
      <c r="BE265" s="46"/>
    </row>
    <row r="266" spans="1:63" s="51" customFormat="1" ht="21" customHeight="1">
      <c r="A266" s="47" t="s">
        <v>17</v>
      </c>
      <c r="B266" s="47" t="s">
        <v>18</v>
      </c>
      <c r="C266" s="47" t="s">
        <v>1</v>
      </c>
      <c r="D266" s="47" t="s">
        <v>2</v>
      </c>
      <c r="E266" s="47" t="s">
        <v>120</v>
      </c>
      <c r="F266" s="47" t="s">
        <v>121</v>
      </c>
      <c r="G266" s="47" t="s">
        <v>90</v>
      </c>
      <c r="H266" s="47" t="s">
        <v>3</v>
      </c>
      <c r="I266" s="47" t="s">
        <v>97</v>
      </c>
      <c r="J266" s="47" t="s">
        <v>3</v>
      </c>
      <c r="K266" s="47" t="s">
        <v>91</v>
      </c>
      <c r="L266" s="47" t="s">
        <v>3</v>
      </c>
      <c r="M266" s="139" t="s">
        <v>98</v>
      </c>
      <c r="N266" s="49" t="s">
        <v>99</v>
      </c>
      <c r="O266" s="47" t="s">
        <v>100</v>
      </c>
      <c r="P266" s="47" t="s">
        <v>3</v>
      </c>
      <c r="Q266" s="47" t="s">
        <v>92</v>
      </c>
      <c r="R266" s="47" t="s">
        <v>3</v>
      </c>
      <c r="S266" s="47" t="s">
        <v>110</v>
      </c>
      <c r="T266" s="47" t="s">
        <v>3</v>
      </c>
      <c r="U266" s="139" t="s">
        <v>104</v>
      </c>
      <c r="V266" s="49" t="s">
        <v>99</v>
      </c>
      <c r="W266" s="47" t="s">
        <v>102</v>
      </c>
      <c r="X266" s="47" t="s">
        <v>3</v>
      </c>
      <c r="Y266" s="47" t="s">
        <v>170</v>
      </c>
      <c r="Z266" s="47" t="s">
        <v>3</v>
      </c>
      <c r="AA266" s="47" t="s">
        <v>171</v>
      </c>
      <c r="AB266" s="47" t="s">
        <v>3</v>
      </c>
      <c r="AC266" s="139" t="s">
        <v>115</v>
      </c>
      <c r="AD266" s="49" t="s">
        <v>99</v>
      </c>
      <c r="AE266" s="137" t="s">
        <v>114</v>
      </c>
      <c r="AF266" s="58" t="s">
        <v>172</v>
      </c>
      <c r="AG266" s="47" t="s">
        <v>109</v>
      </c>
      <c r="AH266" s="47" t="s">
        <v>105</v>
      </c>
      <c r="AI266" s="47" t="s">
        <v>3</v>
      </c>
      <c r="AJ266" s="47" t="s">
        <v>111</v>
      </c>
      <c r="AK266" s="47" t="s">
        <v>3</v>
      </c>
      <c r="AL266" s="47" t="s">
        <v>106</v>
      </c>
      <c r="AM266" s="47" t="s">
        <v>3</v>
      </c>
      <c r="AN266" s="47" t="s">
        <v>98</v>
      </c>
      <c r="AO266" s="47" t="s">
        <v>99</v>
      </c>
      <c r="AP266" s="47" t="s">
        <v>4</v>
      </c>
      <c r="AQ266" s="47" t="s">
        <v>3</v>
      </c>
      <c r="AR266" s="47" t="s">
        <v>112</v>
      </c>
      <c r="AS266" s="47" t="s">
        <v>3</v>
      </c>
      <c r="AT266" s="47" t="s">
        <v>93</v>
      </c>
      <c r="AU266" s="47" t="s">
        <v>3</v>
      </c>
      <c r="AV266" s="47" t="s">
        <v>101</v>
      </c>
      <c r="AW266" s="47" t="s">
        <v>99</v>
      </c>
      <c r="AX266" s="47" t="s">
        <v>94</v>
      </c>
      <c r="AY266" s="47" t="s">
        <v>3</v>
      </c>
      <c r="AZ266" s="47" t="s">
        <v>107</v>
      </c>
      <c r="BA266" s="47" t="s">
        <v>3</v>
      </c>
      <c r="BB266" s="47" t="s">
        <v>113</v>
      </c>
      <c r="BC266" s="47" t="s">
        <v>3</v>
      </c>
      <c r="BD266" s="47" t="s">
        <v>115</v>
      </c>
      <c r="BE266" s="47" t="s">
        <v>99</v>
      </c>
      <c r="BF266" s="47" t="s">
        <v>116</v>
      </c>
      <c r="BG266" s="50" t="s">
        <v>172</v>
      </c>
      <c r="BH266" s="47" t="s">
        <v>108</v>
      </c>
      <c r="BI266" s="47" t="s">
        <v>103</v>
      </c>
      <c r="BJ266" s="47" t="s">
        <v>543</v>
      </c>
      <c r="BK266" s="47" t="s">
        <v>109</v>
      </c>
    </row>
    <row r="267" spans="1:63" ht="20.25" customHeight="1">
      <c r="A267" s="251">
        <v>1</v>
      </c>
      <c r="B267" s="241" t="s">
        <v>1011</v>
      </c>
      <c r="C267" s="241" t="s">
        <v>56</v>
      </c>
      <c r="D267" s="241" t="s">
        <v>1012</v>
      </c>
      <c r="E267" s="241" t="s">
        <v>1013</v>
      </c>
      <c r="F267" s="241" t="s">
        <v>7</v>
      </c>
      <c r="G267" s="152">
        <f>SaisieNote!K188</f>
        <v>12.333333333333334</v>
      </c>
      <c r="H267" s="153">
        <f t="shared" ref="H267" si="396">IF(G267&gt;=9.995,5,0)</f>
        <v>5</v>
      </c>
      <c r="I267" s="152">
        <f>SaisieNote!N188</f>
        <v>14.333333333333334</v>
      </c>
      <c r="J267" s="153">
        <f t="shared" ref="J267:L267" si="397">IF(I267&gt;=9.995,5,0)</f>
        <v>5</v>
      </c>
      <c r="K267" s="152">
        <f>SaisieNote!Q188</f>
        <v>13.666666666666666</v>
      </c>
      <c r="L267" s="153">
        <f t="shared" si="397"/>
        <v>5</v>
      </c>
      <c r="M267" s="53">
        <f t="shared" ref="M267" si="398">((G267*4)+(I267*4)+(K267*4))/12</f>
        <v>13.444444444444445</v>
      </c>
      <c r="N267" s="153">
        <f t="shared" ref="N267" si="399">IF(M267&gt;=9.995,15,H267+J267+L267)</f>
        <v>15</v>
      </c>
      <c r="O267" s="152">
        <f>SaisieNote!S188</f>
        <v>10</v>
      </c>
      <c r="P267" s="153">
        <f t="shared" ref="P267:T267" si="400">IF(O267&gt;=9.995,3,0)</f>
        <v>3</v>
      </c>
      <c r="Q267" s="152">
        <f>SaisieNote!U188</f>
        <v>13</v>
      </c>
      <c r="R267" s="153">
        <f t="shared" si="400"/>
        <v>3</v>
      </c>
      <c r="S267" s="152">
        <f>SaisieNote!W188</f>
        <v>7.5</v>
      </c>
      <c r="T267" s="153">
        <f t="shared" si="400"/>
        <v>0</v>
      </c>
      <c r="U267" s="53">
        <f t="shared" ref="U267" si="401">((O267*3)+(Q267*3)+(S267*3))/9</f>
        <v>10.166666666666666</v>
      </c>
      <c r="V267" s="153">
        <f t="shared" ref="V267" si="402">IF(U267&gt;=9.995,9,P267+R267+T267)</f>
        <v>9</v>
      </c>
      <c r="W267" s="152">
        <f>SaisieNote!Y188</f>
        <v>10</v>
      </c>
      <c r="X267" s="153">
        <f t="shared" ref="X267:AB267" si="403">IF(W267&gt;=9.995,2,0)</f>
        <v>2</v>
      </c>
      <c r="Y267" s="152">
        <f>SaisieNote!AA188</f>
        <v>9.5</v>
      </c>
      <c r="Z267" s="153">
        <f t="shared" si="403"/>
        <v>0</v>
      </c>
      <c r="AA267" s="152">
        <f>SaisieNote!AC188</f>
        <v>10</v>
      </c>
      <c r="AB267" s="153">
        <f t="shared" si="403"/>
        <v>2</v>
      </c>
      <c r="AC267" s="53">
        <f t="shared" ref="AC267" si="404">((W267*2)+(Y267*2)+(AA267*2))/6</f>
        <v>9.8333333333333339</v>
      </c>
      <c r="AD267" s="153">
        <f t="shared" ref="AD267" si="405">IF(AC267&gt;=9.995,6,X267+Z267+AB267)</f>
        <v>4</v>
      </c>
      <c r="AE267" s="138">
        <f t="shared" ref="AE267" si="406">((M267*12)+(U267*9)+(AC267*6))/27</f>
        <v>11.549382716049385</v>
      </c>
      <c r="AF267" s="40">
        <f t="shared" ref="AF267" si="407">IF(AE267&gt;=9.995,30,N267+V267+AD267)</f>
        <v>30</v>
      </c>
      <c r="AG267" s="154" t="str">
        <f t="shared" ref="AG267" si="408">IF(AE267&gt;=9.995,"Admis(e)","Rattrapage")</f>
        <v>Admis(e)</v>
      </c>
      <c r="AH267" s="167">
        <f>SaisieNote!AG188</f>
        <v>11.333333333333334</v>
      </c>
      <c r="AI267" s="168">
        <f t="shared" ref="AI267:AM267" si="409">IF(AH267&gt;=9.995,5,0)</f>
        <v>5</v>
      </c>
      <c r="AJ267" s="169">
        <f>SaisieNote!AJ188</f>
        <v>10.333333333333334</v>
      </c>
      <c r="AK267" s="168">
        <f t="shared" si="409"/>
        <v>5</v>
      </c>
      <c r="AL267" s="169">
        <f>SaisieNote!AM188</f>
        <v>12.333333333333334</v>
      </c>
      <c r="AM267" s="155">
        <f t="shared" si="409"/>
        <v>5</v>
      </c>
      <c r="AN267" s="38">
        <f t="shared" ref="AN267" si="410">((AH267*4)+(AJ267*4)+(AL267*4))/12</f>
        <v>11.333333333333334</v>
      </c>
      <c r="AO267" s="157">
        <f t="shared" ref="AO267" si="411">IF(AN267&gt;=9.995,15,AI267+AK267+AM267)</f>
        <v>15</v>
      </c>
      <c r="AP267" s="167">
        <f>SaisieNote!AO188</f>
        <v>8.5</v>
      </c>
      <c r="AQ267" s="262">
        <f t="shared" ref="AQ267:AU267" si="412">IF(AP267&gt;=9.995,3,0)</f>
        <v>0</v>
      </c>
      <c r="AR267" s="167">
        <f>SaisieNote!AQ188</f>
        <v>8</v>
      </c>
      <c r="AS267" s="262">
        <f t="shared" si="412"/>
        <v>0</v>
      </c>
      <c r="AT267" s="167">
        <f>SaisieNote!AS188</f>
        <v>12</v>
      </c>
      <c r="AU267" s="155">
        <f t="shared" si="412"/>
        <v>3</v>
      </c>
      <c r="AV267" s="38">
        <f t="shared" ref="AV267" si="413">((AP267*3)+(AR267*3)+(AT267*3))/9</f>
        <v>9.5</v>
      </c>
      <c r="AW267" s="157">
        <f t="shared" ref="AW267" si="414">IF(AV267&gt;=9.995,9,AQ267+AS267+AU267)</f>
        <v>3</v>
      </c>
      <c r="AX267" s="156">
        <f>SaisieNote!AU188</f>
        <v>11.5</v>
      </c>
      <c r="AY267" s="155">
        <f t="shared" ref="AY267:BC267" si="415">IF(AX267&gt;=9.995,2,0)</f>
        <v>2</v>
      </c>
      <c r="AZ267" s="156">
        <f>SaisieNote!AW188</f>
        <v>8</v>
      </c>
      <c r="BA267" s="155">
        <f t="shared" si="415"/>
        <v>0</v>
      </c>
      <c r="BB267" s="156">
        <f>SaisieNote!AY188</f>
        <v>11.5</v>
      </c>
      <c r="BC267" s="155">
        <f t="shared" si="415"/>
        <v>2</v>
      </c>
      <c r="BD267" s="38">
        <f t="shared" ref="BD267" si="416">((AX267*2)+(AZ267*2)+(BB267*2))/6</f>
        <v>10.333333333333334</v>
      </c>
      <c r="BE267" s="157">
        <f t="shared" ref="BE267" si="417">IF(BD267&gt;=9.995,6,AY267+BA267+BC267)</f>
        <v>6</v>
      </c>
      <c r="BF267" s="59">
        <f t="shared" ref="BF267" si="418">((AN267*12)+(AV267*9)+(BD267*6))/27</f>
        <v>10.5</v>
      </c>
      <c r="BG267" s="55">
        <f t="shared" ref="BG267" si="419">IF(BF267&gt;=9.995,30,AO267+AW267+BE267)</f>
        <v>30</v>
      </c>
      <c r="BH267" s="56">
        <f t="shared" ref="BH267" si="420">(AE267+BF267)/2</f>
        <v>11.024691358024693</v>
      </c>
      <c r="BI267" s="55">
        <f t="shared" ref="BI267" si="421">IF(BH267&gt;=9.995,60,AF267+BG267)</f>
        <v>60</v>
      </c>
      <c r="BJ267" s="55">
        <f t="shared" ref="BJ267" si="422">IF(BK267="Admis(e)",180, BI267)</f>
        <v>180</v>
      </c>
      <c r="BK267" s="73" t="str">
        <f t="shared" ref="BK267" si="423">IF(BH267&gt;=9.995,"Admis(e)","Rattrapage")</f>
        <v>Admis(e)</v>
      </c>
    </row>
    <row r="268" spans="1:63" ht="20.25" customHeight="1">
      <c r="A268" s="251">
        <v>2</v>
      </c>
      <c r="B268" s="234" t="s">
        <v>1014</v>
      </c>
      <c r="C268" s="234" t="s">
        <v>1015</v>
      </c>
      <c r="D268" s="234" t="s">
        <v>1016</v>
      </c>
      <c r="E268" s="234" t="s">
        <v>1017</v>
      </c>
      <c r="F268" s="234" t="s">
        <v>244</v>
      </c>
      <c r="G268" s="152">
        <f>SaisieNote!K189</f>
        <v>9</v>
      </c>
      <c r="H268" s="153">
        <f t="shared" ref="H268:H294" si="424">IF(G268&gt;=9.995,5,0)</f>
        <v>0</v>
      </c>
      <c r="I268" s="152">
        <f>SaisieNote!N189</f>
        <v>9</v>
      </c>
      <c r="J268" s="153">
        <f t="shared" ref="J268:J294" si="425">IF(I268&gt;=9.995,5,0)</f>
        <v>0</v>
      </c>
      <c r="K268" s="152">
        <f>SaisieNote!Q189</f>
        <v>3.6666666666666665</v>
      </c>
      <c r="L268" s="153">
        <f t="shared" ref="L268:L294" si="426">IF(K268&gt;=9.995,5,0)</f>
        <v>0</v>
      </c>
      <c r="M268" s="53">
        <f t="shared" ref="M268:M294" si="427">((G268*4)+(I268*4)+(K268*4))/12</f>
        <v>7.2222222222222223</v>
      </c>
      <c r="N268" s="153">
        <f t="shared" ref="N268:N294" si="428">IF(M268&gt;=9.995,15,H268+J268+L268)</f>
        <v>0</v>
      </c>
      <c r="O268" s="152">
        <f>SaisieNote!S189</f>
        <v>8</v>
      </c>
      <c r="P268" s="153">
        <f t="shared" ref="P268:P294" si="429">IF(O268&gt;=9.995,3,0)</f>
        <v>0</v>
      </c>
      <c r="Q268" s="152">
        <f>SaisieNote!U189</f>
        <v>14</v>
      </c>
      <c r="R268" s="153">
        <f t="shared" ref="R268:R294" si="430">IF(Q268&gt;=9.995,3,0)</f>
        <v>3</v>
      </c>
      <c r="S268" s="152">
        <f>SaisieNote!W189</f>
        <v>6.5</v>
      </c>
      <c r="T268" s="153">
        <f t="shared" ref="T268:T294" si="431">IF(S268&gt;=9.995,3,0)</f>
        <v>0</v>
      </c>
      <c r="U268" s="53">
        <f t="shared" ref="U268:U294" si="432">((O268*3)+(Q268*3)+(S268*3))/9</f>
        <v>9.5</v>
      </c>
      <c r="V268" s="153">
        <f t="shared" ref="V268:V294" si="433">IF(U268&gt;=9.995,9,P268+R268+T268)</f>
        <v>3</v>
      </c>
      <c r="W268" s="152">
        <f>SaisieNote!Y189</f>
        <v>4</v>
      </c>
      <c r="X268" s="153">
        <f t="shared" ref="X268:X294" si="434">IF(W268&gt;=9.995,2,0)</f>
        <v>0</v>
      </c>
      <c r="Y268" s="152">
        <f>SaisieNote!AA189</f>
        <v>9.5</v>
      </c>
      <c r="Z268" s="153">
        <f t="shared" ref="Z268:Z294" si="435">IF(Y268&gt;=9.995,2,0)</f>
        <v>0</v>
      </c>
      <c r="AA268" s="152">
        <f>SaisieNote!AC189</f>
        <v>6</v>
      </c>
      <c r="AB268" s="153">
        <f t="shared" ref="AB268:AB294" si="436">IF(AA268&gt;=9.995,2,0)</f>
        <v>0</v>
      </c>
      <c r="AC268" s="53">
        <f t="shared" ref="AC268:AC294" si="437">((W268*2)+(Y268*2)+(AA268*2))/6</f>
        <v>6.5</v>
      </c>
      <c r="AD268" s="153">
        <f t="shared" ref="AD268:AD294" si="438">IF(AC268&gt;=9.995,6,X268+Z268+AB268)</f>
        <v>0</v>
      </c>
      <c r="AE268" s="138">
        <f t="shared" ref="AE268:AE294" si="439">((M268*12)+(U268*9)+(AC268*6))/27</f>
        <v>7.8209876543209882</v>
      </c>
      <c r="AF268" s="40">
        <f t="shared" ref="AF268:AF294" si="440">IF(AE268&gt;=9.995,30,N268+V268+AD268)</f>
        <v>3</v>
      </c>
      <c r="AG268" s="154" t="str">
        <f t="shared" ref="AG268:AG294" si="441">IF(AE268&gt;=9.995,"Admis(e)","Rattrapage")</f>
        <v>Rattrapage</v>
      </c>
      <c r="AH268" s="167">
        <f>SaisieNote!AG189</f>
        <v>10.833333333333334</v>
      </c>
      <c r="AI268" s="168">
        <f t="shared" ref="AI268:AI294" si="442">IF(AH268&gt;=9.995,5,0)</f>
        <v>5</v>
      </c>
      <c r="AJ268" s="169">
        <f>SaisieNote!AJ189</f>
        <v>7.666666666666667</v>
      </c>
      <c r="AK268" s="168">
        <f t="shared" ref="AK268:AK294" si="443">IF(AJ268&gt;=9.995,5,0)</f>
        <v>0</v>
      </c>
      <c r="AL268" s="169">
        <f>SaisieNote!AM189</f>
        <v>10.666666666666666</v>
      </c>
      <c r="AM268" s="155">
        <f t="shared" ref="AM268:AM294" si="444">IF(AL268&gt;=9.995,5,0)</f>
        <v>5</v>
      </c>
      <c r="AN268" s="38">
        <f t="shared" ref="AN268:AN294" si="445">((AH268*4)+(AJ268*4)+(AL268*4))/12</f>
        <v>9.7222222222222214</v>
      </c>
      <c r="AO268" s="157">
        <f t="shared" ref="AO268:AO294" si="446">IF(AN268&gt;=9.995,15,AI268+AK268+AM268)</f>
        <v>10</v>
      </c>
      <c r="AP268" s="167">
        <f>SaisieNote!AO189</f>
        <v>8.5</v>
      </c>
      <c r="AQ268" s="262">
        <f t="shared" ref="AQ268:AQ294" si="447">IF(AP268&gt;=9.995,3,0)</f>
        <v>0</v>
      </c>
      <c r="AR268" s="167">
        <f>SaisieNote!AQ189</f>
        <v>8</v>
      </c>
      <c r="AS268" s="262">
        <f t="shared" ref="AS268:AS294" si="448">IF(AR268&gt;=9.995,3,0)</f>
        <v>0</v>
      </c>
      <c r="AT268" s="167">
        <f>SaisieNote!AS189</f>
        <v>6.5</v>
      </c>
      <c r="AU268" s="155">
        <f t="shared" ref="AU268:AU294" si="449">IF(AT268&gt;=9.995,3,0)</f>
        <v>0</v>
      </c>
      <c r="AV268" s="38">
        <f t="shared" ref="AV268:AV294" si="450">((AP268*3)+(AR268*3)+(AT268*3))/9</f>
        <v>7.666666666666667</v>
      </c>
      <c r="AW268" s="157">
        <f t="shared" ref="AW268:AW294" si="451">IF(AV268&gt;=9.995,9,AQ268+AS268+AU268)</f>
        <v>0</v>
      </c>
      <c r="AX268" s="156">
        <f>SaisieNote!AU189</f>
        <v>8.5</v>
      </c>
      <c r="AY268" s="155">
        <f t="shared" ref="AY268:AY294" si="452">IF(AX268&gt;=9.995,2,0)</f>
        <v>0</v>
      </c>
      <c r="AZ268" s="156">
        <f>SaisieNote!AW189</f>
        <v>3</v>
      </c>
      <c r="BA268" s="155">
        <f t="shared" ref="BA268:BA294" si="453">IF(AZ268&gt;=9.995,2,0)</f>
        <v>0</v>
      </c>
      <c r="BB268" s="156">
        <f>SaisieNote!AY189</f>
        <v>10.5</v>
      </c>
      <c r="BC268" s="155">
        <f t="shared" ref="BC268:BC294" si="454">IF(BB268&gt;=9.995,2,0)</f>
        <v>2</v>
      </c>
      <c r="BD268" s="38">
        <f t="shared" ref="BD268:BD294" si="455">((AX268*2)+(AZ268*2)+(BB268*2))/6</f>
        <v>7.333333333333333</v>
      </c>
      <c r="BE268" s="157">
        <f t="shared" ref="BE268:BE294" si="456">IF(BD268&gt;=9.995,6,AY268+BA268+BC268)</f>
        <v>2</v>
      </c>
      <c r="BF268" s="59">
        <f t="shared" ref="BF268:BF294" si="457">((AN268*12)+(AV268*9)+(BD268*6))/27</f>
        <v>8.5061728395061724</v>
      </c>
      <c r="BG268" s="55">
        <f t="shared" ref="BG268:BG294" si="458">IF(BF268&gt;=9.995,30,AO268+AW268+BE268)</f>
        <v>12</v>
      </c>
      <c r="BH268" s="56">
        <f t="shared" ref="BH268:BH294" si="459">(AE268+BF268)/2</f>
        <v>8.1635802469135808</v>
      </c>
      <c r="BI268" s="55">
        <f t="shared" ref="BI268:BI294" si="460">IF(BH268&gt;=9.995,60,AF268+BG268)</f>
        <v>15</v>
      </c>
      <c r="BJ268" s="55">
        <f t="shared" ref="BJ268:BJ294" si="461">IF(BK268="Admis(e)",180, BI268)</f>
        <v>15</v>
      </c>
      <c r="BK268" s="73" t="str">
        <f t="shared" ref="BK268:BK294" si="462">IF(BH268&gt;=9.995,"Admis(e)","Rattrapage")</f>
        <v>Rattrapage</v>
      </c>
    </row>
    <row r="269" spans="1:63" ht="20.25" customHeight="1">
      <c r="A269" s="251">
        <v>3</v>
      </c>
      <c r="B269" s="234" t="s">
        <v>1018</v>
      </c>
      <c r="C269" s="234" t="s">
        <v>272</v>
      </c>
      <c r="D269" s="234" t="s">
        <v>10</v>
      </c>
      <c r="E269" s="234" t="s">
        <v>1019</v>
      </c>
      <c r="F269" s="234" t="s">
        <v>8</v>
      </c>
      <c r="G269" s="152">
        <f>SaisieNote!K190</f>
        <v>12.166666666666666</v>
      </c>
      <c r="H269" s="153">
        <f t="shared" si="424"/>
        <v>5</v>
      </c>
      <c r="I269" s="152">
        <f>SaisieNote!N190</f>
        <v>15.333333333333334</v>
      </c>
      <c r="J269" s="153">
        <f t="shared" si="425"/>
        <v>5</v>
      </c>
      <c r="K269" s="152">
        <f>SaisieNote!Q190</f>
        <v>11.5</v>
      </c>
      <c r="L269" s="153">
        <f t="shared" si="426"/>
        <v>5</v>
      </c>
      <c r="M269" s="53">
        <f t="shared" si="427"/>
        <v>13</v>
      </c>
      <c r="N269" s="153">
        <f t="shared" si="428"/>
        <v>15</v>
      </c>
      <c r="O269" s="152">
        <f>SaisieNote!S190</f>
        <v>14.5</v>
      </c>
      <c r="P269" s="153">
        <f t="shared" si="429"/>
        <v>3</v>
      </c>
      <c r="Q269" s="152">
        <f>SaisieNote!U190</f>
        <v>11</v>
      </c>
      <c r="R269" s="153">
        <f t="shared" si="430"/>
        <v>3</v>
      </c>
      <c r="S269" s="152">
        <f>SaisieNote!W190</f>
        <v>11</v>
      </c>
      <c r="T269" s="153">
        <f t="shared" si="431"/>
        <v>3</v>
      </c>
      <c r="U269" s="53">
        <f t="shared" si="432"/>
        <v>12.166666666666666</v>
      </c>
      <c r="V269" s="153">
        <f t="shared" si="433"/>
        <v>9</v>
      </c>
      <c r="W269" s="152">
        <f>SaisieNote!Y190</f>
        <v>11.5</v>
      </c>
      <c r="X269" s="153">
        <f t="shared" si="434"/>
        <v>2</v>
      </c>
      <c r="Y269" s="152">
        <f>SaisieNote!AA190</f>
        <v>5</v>
      </c>
      <c r="Z269" s="153">
        <f t="shared" si="435"/>
        <v>0</v>
      </c>
      <c r="AA269" s="152">
        <f>SaisieNote!AC190</f>
        <v>8</v>
      </c>
      <c r="AB269" s="153">
        <f t="shared" si="436"/>
        <v>0</v>
      </c>
      <c r="AC269" s="53">
        <f t="shared" si="437"/>
        <v>8.1666666666666661</v>
      </c>
      <c r="AD269" s="153">
        <f t="shared" si="438"/>
        <v>2</v>
      </c>
      <c r="AE269" s="138">
        <f t="shared" si="439"/>
        <v>11.648148148148149</v>
      </c>
      <c r="AF269" s="40">
        <f t="shared" si="440"/>
        <v>30</v>
      </c>
      <c r="AG269" s="154" t="str">
        <f t="shared" si="441"/>
        <v>Admis(e)</v>
      </c>
      <c r="AH269" s="167">
        <f>SaisieNote!AG190</f>
        <v>11.333333333333334</v>
      </c>
      <c r="AI269" s="168">
        <f t="shared" si="442"/>
        <v>5</v>
      </c>
      <c r="AJ269" s="169">
        <f>SaisieNote!AJ190</f>
        <v>13.666666666666666</v>
      </c>
      <c r="AK269" s="168">
        <f t="shared" si="443"/>
        <v>5</v>
      </c>
      <c r="AL269" s="169">
        <f>SaisieNote!AM190</f>
        <v>13</v>
      </c>
      <c r="AM269" s="155">
        <f t="shared" si="444"/>
        <v>5</v>
      </c>
      <c r="AN269" s="38">
        <f t="shared" si="445"/>
        <v>12.666666666666666</v>
      </c>
      <c r="AO269" s="157">
        <f t="shared" si="446"/>
        <v>15</v>
      </c>
      <c r="AP269" s="167">
        <f>SaisieNote!AO190</f>
        <v>7</v>
      </c>
      <c r="AQ269" s="262">
        <f t="shared" si="447"/>
        <v>0</v>
      </c>
      <c r="AR269" s="167">
        <f>SaisieNote!AQ190</f>
        <v>14</v>
      </c>
      <c r="AS269" s="262">
        <f t="shared" si="448"/>
        <v>3</v>
      </c>
      <c r="AT269" s="167">
        <f>SaisieNote!AS190</f>
        <v>10.5</v>
      </c>
      <c r="AU269" s="155">
        <f t="shared" si="449"/>
        <v>3</v>
      </c>
      <c r="AV269" s="38">
        <f t="shared" si="450"/>
        <v>10.5</v>
      </c>
      <c r="AW269" s="157">
        <f t="shared" si="451"/>
        <v>9</v>
      </c>
      <c r="AX269" s="156">
        <f>SaisieNote!AU190</f>
        <v>13</v>
      </c>
      <c r="AY269" s="155">
        <f t="shared" si="452"/>
        <v>2</v>
      </c>
      <c r="AZ269" s="156">
        <f>SaisieNote!AW190</f>
        <v>13.5</v>
      </c>
      <c r="BA269" s="155">
        <f t="shared" si="453"/>
        <v>2</v>
      </c>
      <c r="BB269" s="156">
        <f>SaisieNote!AY190</f>
        <v>15</v>
      </c>
      <c r="BC269" s="155">
        <f t="shared" si="454"/>
        <v>2</v>
      </c>
      <c r="BD269" s="38">
        <f t="shared" si="455"/>
        <v>13.833333333333334</v>
      </c>
      <c r="BE269" s="157">
        <f t="shared" si="456"/>
        <v>6</v>
      </c>
      <c r="BF269" s="59">
        <f t="shared" si="457"/>
        <v>12.203703703703704</v>
      </c>
      <c r="BG269" s="55">
        <f t="shared" si="458"/>
        <v>30</v>
      </c>
      <c r="BH269" s="56">
        <f t="shared" si="459"/>
        <v>11.925925925925927</v>
      </c>
      <c r="BI269" s="55">
        <f t="shared" si="460"/>
        <v>60</v>
      </c>
      <c r="BJ269" s="55">
        <f t="shared" si="461"/>
        <v>180</v>
      </c>
      <c r="BK269" s="73" t="str">
        <f t="shared" si="462"/>
        <v>Admis(e)</v>
      </c>
    </row>
    <row r="270" spans="1:63" ht="20.25" customHeight="1">
      <c r="A270" s="251">
        <v>4</v>
      </c>
      <c r="B270" s="234" t="s">
        <v>1020</v>
      </c>
      <c r="C270" s="234" t="s">
        <v>1021</v>
      </c>
      <c r="D270" s="234" t="s">
        <v>1022</v>
      </c>
      <c r="E270" s="234" t="s">
        <v>1023</v>
      </c>
      <c r="F270" s="234" t="s">
        <v>1024</v>
      </c>
      <c r="G270" s="152">
        <f>SaisieNote!K191</f>
        <v>9</v>
      </c>
      <c r="H270" s="153">
        <f t="shared" si="424"/>
        <v>0</v>
      </c>
      <c r="I270" s="152">
        <f>SaisieNote!N191</f>
        <v>9</v>
      </c>
      <c r="J270" s="153">
        <f t="shared" si="425"/>
        <v>0</v>
      </c>
      <c r="K270" s="152">
        <f>SaisieNote!Q191</f>
        <v>6.5</v>
      </c>
      <c r="L270" s="153">
        <f t="shared" si="426"/>
        <v>0</v>
      </c>
      <c r="M270" s="53">
        <f t="shared" si="427"/>
        <v>8.1666666666666661</v>
      </c>
      <c r="N270" s="153">
        <f t="shared" si="428"/>
        <v>0</v>
      </c>
      <c r="O270" s="152">
        <f>SaisieNote!S191</f>
        <v>8</v>
      </c>
      <c r="P270" s="153">
        <f t="shared" si="429"/>
        <v>0</v>
      </c>
      <c r="Q270" s="152">
        <f>SaisieNote!U191</f>
        <v>8.5</v>
      </c>
      <c r="R270" s="153">
        <f t="shared" si="430"/>
        <v>0</v>
      </c>
      <c r="S270" s="152">
        <f>SaisieNote!W191</f>
        <v>4</v>
      </c>
      <c r="T270" s="153">
        <f t="shared" si="431"/>
        <v>0</v>
      </c>
      <c r="U270" s="53">
        <f t="shared" si="432"/>
        <v>6.833333333333333</v>
      </c>
      <c r="V270" s="153">
        <f t="shared" si="433"/>
        <v>0</v>
      </c>
      <c r="W270" s="152">
        <f>SaisieNote!Y191</f>
        <v>0</v>
      </c>
      <c r="X270" s="153">
        <f t="shared" si="434"/>
        <v>0</v>
      </c>
      <c r="Y270" s="152">
        <f>SaisieNote!AA191</f>
        <v>7.5</v>
      </c>
      <c r="Z270" s="153">
        <f t="shared" si="435"/>
        <v>0</v>
      </c>
      <c r="AA270" s="152">
        <f>SaisieNote!AC191</f>
        <v>8.5</v>
      </c>
      <c r="AB270" s="153">
        <f t="shared" si="436"/>
        <v>0</v>
      </c>
      <c r="AC270" s="53">
        <f t="shared" si="437"/>
        <v>5.333333333333333</v>
      </c>
      <c r="AD270" s="153">
        <f t="shared" si="438"/>
        <v>0</v>
      </c>
      <c r="AE270" s="138">
        <f t="shared" si="439"/>
        <v>7.0925925925925926</v>
      </c>
      <c r="AF270" s="40">
        <f t="shared" si="440"/>
        <v>0</v>
      </c>
      <c r="AG270" s="154" t="str">
        <f t="shared" si="441"/>
        <v>Rattrapage</v>
      </c>
      <c r="AH270" s="167">
        <f>SaisieNote!AG191</f>
        <v>8.1666666666666661</v>
      </c>
      <c r="AI270" s="168">
        <f t="shared" si="442"/>
        <v>0</v>
      </c>
      <c r="AJ270" s="169">
        <f>SaisieNote!AJ191</f>
        <v>6</v>
      </c>
      <c r="AK270" s="168">
        <f t="shared" si="443"/>
        <v>0</v>
      </c>
      <c r="AL270" s="169">
        <f>SaisieNote!AM191</f>
        <v>9</v>
      </c>
      <c r="AM270" s="155">
        <f t="shared" si="444"/>
        <v>0</v>
      </c>
      <c r="AN270" s="38">
        <f t="shared" si="445"/>
        <v>7.7222222222222214</v>
      </c>
      <c r="AO270" s="157">
        <f t="shared" si="446"/>
        <v>0</v>
      </c>
      <c r="AP270" s="167">
        <f>SaisieNote!AO191</f>
        <v>13</v>
      </c>
      <c r="AQ270" s="262">
        <f t="shared" si="447"/>
        <v>3</v>
      </c>
      <c r="AR270" s="167">
        <f>SaisieNote!AQ191</f>
        <v>8</v>
      </c>
      <c r="AS270" s="262">
        <f t="shared" si="448"/>
        <v>0</v>
      </c>
      <c r="AT270" s="167">
        <f>SaisieNote!AS191</f>
        <v>9</v>
      </c>
      <c r="AU270" s="155">
        <f t="shared" si="449"/>
        <v>0</v>
      </c>
      <c r="AV270" s="38">
        <f t="shared" si="450"/>
        <v>10</v>
      </c>
      <c r="AW270" s="157">
        <f t="shared" si="451"/>
        <v>9</v>
      </c>
      <c r="AX270" s="156">
        <f>SaisieNote!AU191</f>
        <v>11</v>
      </c>
      <c r="AY270" s="155">
        <f t="shared" si="452"/>
        <v>2</v>
      </c>
      <c r="AZ270" s="156">
        <f>SaisieNote!AW191</f>
        <v>7.5</v>
      </c>
      <c r="BA270" s="155">
        <f t="shared" si="453"/>
        <v>0</v>
      </c>
      <c r="BB270" s="156">
        <f>SaisieNote!AY191</f>
        <v>5.5</v>
      </c>
      <c r="BC270" s="155">
        <f t="shared" si="454"/>
        <v>0</v>
      </c>
      <c r="BD270" s="38">
        <f t="shared" si="455"/>
        <v>8</v>
      </c>
      <c r="BE270" s="157">
        <f t="shared" si="456"/>
        <v>2</v>
      </c>
      <c r="BF270" s="59">
        <f t="shared" si="457"/>
        <v>8.5432098765432087</v>
      </c>
      <c r="BG270" s="55">
        <f t="shared" si="458"/>
        <v>11</v>
      </c>
      <c r="BH270" s="56">
        <f t="shared" si="459"/>
        <v>7.8179012345679002</v>
      </c>
      <c r="BI270" s="55">
        <f t="shared" si="460"/>
        <v>11</v>
      </c>
      <c r="BJ270" s="55">
        <f t="shared" si="461"/>
        <v>11</v>
      </c>
      <c r="BK270" s="73" t="str">
        <f t="shared" si="462"/>
        <v>Rattrapage</v>
      </c>
    </row>
    <row r="271" spans="1:63" ht="20.25" customHeight="1">
      <c r="A271" s="251">
        <v>5</v>
      </c>
      <c r="B271" s="234" t="s">
        <v>1025</v>
      </c>
      <c r="C271" s="234" t="s">
        <v>1026</v>
      </c>
      <c r="D271" s="234" t="s">
        <v>67</v>
      </c>
      <c r="E271" s="234" t="s">
        <v>1027</v>
      </c>
      <c r="F271" s="234" t="s">
        <v>8</v>
      </c>
      <c r="G271" s="152">
        <f>SaisieNote!K192</f>
        <v>7.666666666666667</v>
      </c>
      <c r="H271" s="153">
        <f t="shared" si="424"/>
        <v>0</v>
      </c>
      <c r="I271" s="152">
        <f>SaisieNote!N192</f>
        <v>11.833333333333334</v>
      </c>
      <c r="J271" s="153">
        <f t="shared" si="425"/>
        <v>5</v>
      </c>
      <c r="K271" s="152">
        <f>SaisieNote!Q192</f>
        <v>5.666666666666667</v>
      </c>
      <c r="L271" s="153">
        <f t="shared" si="426"/>
        <v>0</v>
      </c>
      <c r="M271" s="53">
        <f t="shared" si="427"/>
        <v>8.3888888888888893</v>
      </c>
      <c r="N271" s="153">
        <f t="shared" si="428"/>
        <v>5</v>
      </c>
      <c r="O271" s="152">
        <f>SaisieNote!S192</f>
        <v>6.5</v>
      </c>
      <c r="P271" s="153">
        <f t="shared" si="429"/>
        <v>0</v>
      </c>
      <c r="Q271" s="152">
        <f>SaisieNote!U192</f>
        <v>10</v>
      </c>
      <c r="R271" s="153">
        <f t="shared" si="430"/>
        <v>3</v>
      </c>
      <c r="S271" s="152">
        <f>SaisieNote!W192</f>
        <v>8.5</v>
      </c>
      <c r="T271" s="153">
        <f t="shared" si="431"/>
        <v>0</v>
      </c>
      <c r="U271" s="53">
        <f t="shared" si="432"/>
        <v>8.3333333333333339</v>
      </c>
      <c r="V271" s="153">
        <f t="shared" si="433"/>
        <v>3</v>
      </c>
      <c r="W271" s="152">
        <f>SaisieNote!Y192</f>
        <v>3.5</v>
      </c>
      <c r="X271" s="153">
        <f t="shared" si="434"/>
        <v>0</v>
      </c>
      <c r="Y271" s="152">
        <f>SaisieNote!AA192</f>
        <v>12</v>
      </c>
      <c r="Z271" s="153">
        <f t="shared" si="435"/>
        <v>2</v>
      </c>
      <c r="AA271" s="152">
        <f>SaisieNote!AC192</f>
        <v>7</v>
      </c>
      <c r="AB271" s="153">
        <f t="shared" si="436"/>
        <v>0</v>
      </c>
      <c r="AC271" s="53">
        <f t="shared" si="437"/>
        <v>7.5</v>
      </c>
      <c r="AD271" s="153">
        <f t="shared" si="438"/>
        <v>2</v>
      </c>
      <c r="AE271" s="138">
        <f t="shared" si="439"/>
        <v>8.1728395061728403</v>
      </c>
      <c r="AF271" s="40">
        <f t="shared" si="440"/>
        <v>10</v>
      </c>
      <c r="AG271" s="154" t="str">
        <f t="shared" si="441"/>
        <v>Rattrapage</v>
      </c>
      <c r="AH271" s="167">
        <f>SaisieNote!AG192</f>
        <v>8</v>
      </c>
      <c r="AI271" s="168">
        <f t="shared" si="442"/>
        <v>0</v>
      </c>
      <c r="AJ271" s="169">
        <f>SaisieNote!AJ192</f>
        <v>9.3333333333333339</v>
      </c>
      <c r="AK271" s="168">
        <f t="shared" si="443"/>
        <v>0</v>
      </c>
      <c r="AL271" s="169">
        <f>SaisieNote!AM192</f>
        <v>10</v>
      </c>
      <c r="AM271" s="155">
        <f t="shared" si="444"/>
        <v>5</v>
      </c>
      <c r="AN271" s="38">
        <f t="shared" si="445"/>
        <v>9.1111111111111125</v>
      </c>
      <c r="AO271" s="157">
        <f t="shared" si="446"/>
        <v>5</v>
      </c>
      <c r="AP271" s="167">
        <f>SaisieNote!AO192</f>
        <v>8.5</v>
      </c>
      <c r="AQ271" s="262">
        <f t="shared" si="447"/>
        <v>0</v>
      </c>
      <c r="AR271" s="167">
        <f>SaisieNote!AQ192</f>
        <v>4</v>
      </c>
      <c r="AS271" s="262">
        <f t="shared" si="448"/>
        <v>0</v>
      </c>
      <c r="AT271" s="167">
        <f>SaisieNote!AS192</f>
        <v>10.5</v>
      </c>
      <c r="AU271" s="155">
        <f t="shared" si="449"/>
        <v>3</v>
      </c>
      <c r="AV271" s="38">
        <f t="shared" si="450"/>
        <v>7.666666666666667</v>
      </c>
      <c r="AW271" s="157">
        <f t="shared" si="451"/>
        <v>3</v>
      </c>
      <c r="AX271" s="156">
        <f>SaisieNote!AU192</f>
        <v>13</v>
      </c>
      <c r="AY271" s="155">
        <f t="shared" si="452"/>
        <v>2</v>
      </c>
      <c r="AZ271" s="156">
        <f>SaisieNote!AW192</f>
        <v>7.5</v>
      </c>
      <c r="BA271" s="155">
        <f t="shared" si="453"/>
        <v>0</v>
      </c>
      <c r="BB271" s="156">
        <f>SaisieNote!AY192</f>
        <v>13.5</v>
      </c>
      <c r="BC271" s="155">
        <f t="shared" si="454"/>
        <v>2</v>
      </c>
      <c r="BD271" s="38">
        <f t="shared" si="455"/>
        <v>11.333333333333334</v>
      </c>
      <c r="BE271" s="157">
        <f t="shared" si="456"/>
        <v>6</v>
      </c>
      <c r="BF271" s="59">
        <f t="shared" si="457"/>
        <v>9.1234567901234573</v>
      </c>
      <c r="BG271" s="55">
        <f t="shared" si="458"/>
        <v>14</v>
      </c>
      <c r="BH271" s="56">
        <f t="shared" si="459"/>
        <v>8.6481481481481488</v>
      </c>
      <c r="BI271" s="55">
        <f t="shared" si="460"/>
        <v>24</v>
      </c>
      <c r="BJ271" s="55">
        <f t="shared" si="461"/>
        <v>24</v>
      </c>
      <c r="BK271" s="73" t="str">
        <f t="shared" si="462"/>
        <v>Rattrapage</v>
      </c>
    </row>
    <row r="272" spans="1:63" ht="20.25" customHeight="1">
      <c r="A272" s="251">
        <v>6</v>
      </c>
      <c r="B272" s="234" t="s">
        <v>1028</v>
      </c>
      <c r="C272" s="234" t="s">
        <v>1029</v>
      </c>
      <c r="D272" s="234" t="s">
        <v>1030</v>
      </c>
      <c r="E272" s="234" t="s">
        <v>1031</v>
      </c>
      <c r="F272" s="234" t="s">
        <v>244</v>
      </c>
      <c r="G272" s="152">
        <f>SaisieNote!K193</f>
        <v>11.5</v>
      </c>
      <c r="H272" s="153">
        <f t="shared" si="424"/>
        <v>5</v>
      </c>
      <c r="I272" s="152">
        <f>SaisieNote!N193</f>
        <v>13.333333333333334</v>
      </c>
      <c r="J272" s="153">
        <f t="shared" si="425"/>
        <v>5</v>
      </c>
      <c r="K272" s="152">
        <f>SaisieNote!Q193</f>
        <v>3.6666666666666665</v>
      </c>
      <c r="L272" s="153">
        <f t="shared" si="426"/>
        <v>0</v>
      </c>
      <c r="M272" s="53">
        <f t="shared" si="427"/>
        <v>9.5000000000000018</v>
      </c>
      <c r="N272" s="153">
        <f t="shared" si="428"/>
        <v>10</v>
      </c>
      <c r="O272" s="152">
        <f>SaisieNote!S193</f>
        <v>9</v>
      </c>
      <c r="P272" s="153">
        <f t="shared" si="429"/>
        <v>0</v>
      </c>
      <c r="Q272" s="152">
        <f>SaisieNote!U193</f>
        <v>2</v>
      </c>
      <c r="R272" s="153">
        <f t="shared" si="430"/>
        <v>0</v>
      </c>
      <c r="S272" s="152">
        <f>SaisieNote!W193</f>
        <v>4</v>
      </c>
      <c r="T272" s="153">
        <f t="shared" si="431"/>
        <v>0</v>
      </c>
      <c r="U272" s="53">
        <f t="shared" si="432"/>
        <v>5</v>
      </c>
      <c r="V272" s="153">
        <f t="shared" si="433"/>
        <v>0</v>
      </c>
      <c r="W272" s="152">
        <f>SaisieNote!Y193</f>
        <v>2</v>
      </c>
      <c r="X272" s="153">
        <f t="shared" si="434"/>
        <v>0</v>
      </c>
      <c r="Y272" s="152">
        <f>SaisieNote!AA193</f>
        <v>11</v>
      </c>
      <c r="Z272" s="153">
        <f t="shared" si="435"/>
        <v>2</v>
      </c>
      <c r="AA272" s="152">
        <f>SaisieNote!AC193</f>
        <v>7</v>
      </c>
      <c r="AB272" s="153">
        <f t="shared" si="436"/>
        <v>0</v>
      </c>
      <c r="AC272" s="53">
        <f t="shared" si="437"/>
        <v>6.666666666666667</v>
      </c>
      <c r="AD272" s="153">
        <f t="shared" si="438"/>
        <v>2</v>
      </c>
      <c r="AE272" s="138">
        <f t="shared" si="439"/>
        <v>7.3703703703703711</v>
      </c>
      <c r="AF272" s="40">
        <f t="shared" si="440"/>
        <v>12</v>
      </c>
      <c r="AG272" s="154" t="str">
        <f t="shared" si="441"/>
        <v>Rattrapage</v>
      </c>
      <c r="AH272" s="167">
        <f>SaisieNote!AG193</f>
        <v>10.833333333333334</v>
      </c>
      <c r="AI272" s="168">
        <f t="shared" si="442"/>
        <v>5</v>
      </c>
      <c r="AJ272" s="169">
        <f>SaisieNote!AJ193</f>
        <v>4.333333333333333</v>
      </c>
      <c r="AK272" s="168">
        <f t="shared" si="443"/>
        <v>0</v>
      </c>
      <c r="AL272" s="169">
        <f>SaisieNote!AM193</f>
        <v>11</v>
      </c>
      <c r="AM272" s="155">
        <f t="shared" si="444"/>
        <v>5</v>
      </c>
      <c r="AN272" s="38">
        <f t="shared" si="445"/>
        <v>8.7222222222222232</v>
      </c>
      <c r="AO272" s="157">
        <f t="shared" si="446"/>
        <v>10</v>
      </c>
      <c r="AP272" s="167">
        <f>SaisieNote!AO193</f>
        <v>6.5</v>
      </c>
      <c r="AQ272" s="262">
        <f t="shared" si="447"/>
        <v>0</v>
      </c>
      <c r="AR272" s="167" t="str">
        <f>SaisieNote!AQ193</f>
        <v>ABS</v>
      </c>
      <c r="AS272" s="262">
        <f t="shared" si="448"/>
        <v>3</v>
      </c>
      <c r="AT272" s="167">
        <f>SaisieNote!AS193</f>
        <v>6.5</v>
      </c>
      <c r="AU272" s="155">
        <f t="shared" si="449"/>
        <v>0</v>
      </c>
      <c r="AV272" s="38" t="e">
        <f t="shared" si="450"/>
        <v>#VALUE!</v>
      </c>
      <c r="AW272" s="157" t="e">
        <f t="shared" si="451"/>
        <v>#VALUE!</v>
      </c>
      <c r="AX272" s="156">
        <f>SaisieNote!AU193</f>
        <v>11</v>
      </c>
      <c r="AY272" s="155">
        <f t="shared" si="452"/>
        <v>2</v>
      </c>
      <c r="AZ272" s="156">
        <f>SaisieNote!AW193</f>
        <v>7</v>
      </c>
      <c r="BA272" s="155">
        <f t="shared" si="453"/>
        <v>0</v>
      </c>
      <c r="BB272" s="156">
        <f>SaisieNote!AY193</f>
        <v>7.5</v>
      </c>
      <c r="BC272" s="155">
        <f t="shared" si="454"/>
        <v>0</v>
      </c>
      <c r="BD272" s="38">
        <f t="shared" si="455"/>
        <v>8.5</v>
      </c>
      <c r="BE272" s="157">
        <f t="shared" si="456"/>
        <v>2</v>
      </c>
      <c r="BF272" s="59" t="e">
        <f t="shared" si="457"/>
        <v>#VALUE!</v>
      </c>
      <c r="BG272" s="55" t="e">
        <f t="shared" si="458"/>
        <v>#VALUE!</v>
      </c>
      <c r="BH272" s="56" t="e">
        <f t="shared" si="459"/>
        <v>#VALUE!</v>
      </c>
      <c r="BI272" s="55" t="e">
        <f t="shared" si="460"/>
        <v>#VALUE!</v>
      </c>
      <c r="BJ272" s="55" t="e">
        <f t="shared" si="461"/>
        <v>#VALUE!</v>
      </c>
      <c r="BK272" s="73" t="s">
        <v>1305</v>
      </c>
    </row>
    <row r="273" spans="1:63" ht="20.25" customHeight="1">
      <c r="A273" s="251">
        <v>7</v>
      </c>
      <c r="B273" s="234" t="s">
        <v>1032</v>
      </c>
      <c r="C273" s="234" t="s">
        <v>1033</v>
      </c>
      <c r="D273" s="234" t="s">
        <v>1034</v>
      </c>
      <c r="E273" s="234" t="s">
        <v>1035</v>
      </c>
      <c r="F273" s="234" t="s">
        <v>23</v>
      </c>
      <c r="G273" s="152">
        <f>SaisieNote!K194</f>
        <v>11.666666666666666</v>
      </c>
      <c r="H273" s="153">
        <f t="shared" si="424"/>
        <v>5</v>
      </c>
      <c r="I273" s="152">
        <f>SaisieNote!N194</f>
        <v>11.166666666666666</v>
      </c>
      <c r="J273" s="153">
        <f t="shared" si="425"/>
        <v>5</v>
      </c>
      <c r="K273" s="152">
        <f>SaisieNote!Q194</f>
        <v>4.5</v>
      </c>
      <c r="L273" s="153">
        <f t="shared" si="426"/>
        <v>0</v>
      </c>
      <c r="M273" s="53">
        <f t="shared" si="427"/>
        <v>9.1111111111111107</v>
      </c>
      <c r="N273" s="153">
        <f t="shared" si="428"/>
        <v>10</v>
      </c>
      <c r="O273" s="152">
        <f>SaisieNote!S194</f>
        <v>8</v>
      </c>
      <c r="P273" s="153">
        <f t="shared" si="429"/>
        <v>0</v>
      </c>
      <c r="Q273" s="152">
        <f>SaisieNote!U194</f>
        <v>8</v>
      </c>
      <c r="R273" s="153">
        <f t="shared" si="430"/>
        <v>0</v>
      </c>
      <c r="S273" s="152">
        <f>SaisieNote!W194</f>
        <v>10</v>
      </c>
      <c r="T273" s="153">
        <f t="shared" si="431"/>
        <v>3</v>
      </c>
      <c r="U273" s="53">
        <f t="shared" si="432"/>
        <v>8.6666666666666661</v>
      </c>
      <c r="V273" s="153">
        <f t="shared" si="433"/>
        <v>3</v>
      </c>
      <c r="W273" s="152">
        <f>SaisieNote!Y194</f>
        <v>5</v>
      </c>
      <c r="X273" s="153">
        <f t="shared" si="434"/>
        <v>0</v>
      </c>
      <c r="Y273" s="152">
        <f>SaisieNote!AA194</f>
        <v>12.5</v>
      </c>
      <c r="Z273" s="153">
        <f t="shared" si="435"/>
        <v>2</v>
      </c>
      <c r="AA273" s="152">
        <f>SaisieNote!AC194</f>
        <v>4.5</v>
      </c>
      <c r="AB273" s="153">
        <f t="shared" si="436"/>
        <v>0</v>
      </c>
      <c r="AC273" s="53">
        <f t="shared" si="437"/>
        <v>7.333333333333333</v>
      </c>
      <c r="AD273" s="153">
        <f t="shared" si="438"/>
        <v>2</v>
      </c>
      <c r="AE273" s="138">
        <f t="shared" si="439"/>
        <v>8.5679012345679002</v>
      </c>
      <c r="AF273" s="40">
        <f t="shared" si="440"/>
        <v>15</v>
      </c>
      <c r="AG273" s="154" t="str">
        <f t="shared" si="441"/>
        <v>Rattrapage</v>
      </c>
      <c r="AH273" s="167">
        <f>SaisieNote!AG194</f>
        <v>11.166666666666666</v>
      </c>
      <c r="AI273" s="168">
        <f t="shared" si="442"/>
        <v>5</v>
      </c>
      <c r="AJ273" s="169">
        <f>SaisieNote!AJ194</f>
        <v>14.166666666666666</v>
      </c>
      <c r="AK273" s="168">
        <f t="shared" si="443"/>
        <v>5</v>
      </c>
      <c r="AL273" s="169">
        <f>SaisieNote!AM194</f>
        <v>12.666666666666666</v>
      </c>
      <c r="AM273" s="155">
        <f t="shared" si="444"/>
        <v>5</v>
      </c>
      <c r="AN273" s="38">
        <f t="shared" si="445"/>
        <v>12.666666666666666</v>
      </c>
      <c r="AO273" s="157">
        <f t="shared" si="446"/>
        <v>15</v>
      </c>
      <c r="AP273" s="167">
        <f>SaisieNote!AO194</f>
        <v>10</v>
      </c>
      <c r="AQ273" s="262">
        <f t="shared" si="447"/>
        <v>3</v>
      </c>
      <c r="AR273" s="167">
        <f>SaisieNote!AQ194</f>
        <v>8.5</v>
      </c>
      <c r="AS273" s="262">
        <f t="shared" si="448"/>
        <v>0</v>
      </c>
      <c r="AT273" s="167">
        <f>SaisieNote!AS194</f>
        <v>10</v>
      </c>
      <c r="AU273" s="155">
        <f t="shared" si="449"/>
        <v>3</v>
      </c>
      <c r="AV273" s="38">
        <f t="shared" si="450"/>
        <v>9.5</v>
      </c>
      <c r="AW273" s="157">
        <f t="shared" si="451"/>
        <v>6</v>
      </c>
      <c r="AX273" s="156">
        <f>SaisieNote!AU194</f>
        <v>10</v>
      </c>
      <c r="AY273" s="155">
        <f t="shared" si="452"/>
        <v>2</v>
      </c>
      <c r="AZ273" s="156">
        <f>SaisieNote!AW194</f>
        <v>6</v>
      </c>
      <c r="BA273" s="155">
        <f t="shared" si="453"/>
        <v>0</v>
      </c>
      <c r="BB273" s="156">
        <f>SaisieNote!AY194</f>
        <v>12.5</v>
      </c>
      <c r="BC273" s="155">
        <f t="shared" si="454"/>
        <v>2</v>
      </c>
      <c r="BD273" s="38">
        <f t="shared" si="455"/>
        <v>9.5</v>
      </c>
      <c r="BE273" s="157">
        <f t="shared" si="456"/>
        <v>4</v>
      </c>
      <c r="BF273" s="59">
        <f t="shared" si="457"/>
        <v>10.907407407407407</v>
      </c>
      <c r="BG273" s="55">
        <f t="shared" si="458"/>
        <v>30</v>
      </c>
      <c r="BH273" s="56">
        <f t="shared" si="459"/>
        <v>9.7376543209876534</v>
      </c>
      <c r="BI273" s="55">
        <f t="shared" si="460"/>
        <v>45</v>
      </c>
      <c r="BJ273" s="55">
        <f t="shared" si="461"/>
        <v>45</v>
      </c>
      <c r="BK273" s="73" t="str">
        <f t="shared" si="462"/>
        <v>Rattrapage</v>
      </c>
    </row>
    <row r="274" spans="1:63" ht="20.25" customHeight="1">
      <c r="A274" s="251">
        <v>8</v>
      </c>
      <c r="B274" s="234" t="s">
        <v>1036</v>
      </c>
      <c r="C274" s="234" t="s">
        <v>275</v>
      </c>
      <c r="D274" s="234" t="s">
        <v>450</v>
      </c>
      <c r="E274" s="234" t="s">
        <v>1037</v>
      </c>
      <c r="F274" s="234"/>
      <c r="G274" s="152">
        <f>SaisieNote!K195</f>
        <v>12.666666666666666</v>
      </c>
      <c r="H274" s="153">
        <f t="shared" si="424"/>
        <v>5</v>
      </c>
      <c r="I274" s="152">
        <f>SaisieNote!N195</f>
        <v>12.833333333333334</v>
      </c>
      <c r="J274" s="153">
        <f t="shared" si="425"/>
        <v>5</v>
      </c>
      <c r="K274" s="152">
        <f>SaisieNote!Q195</f>
        <v>4.833333333333333</v>
      </c>
      <c r="L274" s="153">
        <f t="shared" si="426"/>
        <v>0</v>
      </c>
      <c r="M274" s="53">
        <f t="shared" si="427"/>
        <v>10.111111111111111</v>
      </c>
      <c r="N274" s="153">
        <f t="shared" si="428"/>
        <v>15</v>
      </c>
      <c r="O274" s="152">
        <f>SaisieNote!S195</f>
        <v>11</v>
      </c>
      <c r="P274" s="153">
        <f t="shared" si="429"/>
        <v>3</v>
      </c>
      <c r="Q274" s="152">
        <f>SaisieNote!U195</f>
        <v>12</v>
      </c>
      <c r="R274" s="153">
        <f t="shared" si="430"/>
        <v>3</v>
      </c>
      <c r="S274" s="152">
        <f>SaisieNote!W195</f>
        <v>6.5</v>
      </c>
      <c r="T274" s="153">
        <f t="shared" si="431"/>
        <v>0</v>
      </c>
      <c r="U274" s="53">
        <f t="shared" si="432"/>
        <v>9.8333333333333339</v>
      </c>
      <c r="V274" s="153">
        <f t="shared" si="433"/>
        <v>6</v>
      </c>
      <c r="W274" s="152">
        <f>SaisieNote!Y195</f>
        <v>11.5</v>
      </c>
      <c r="X274" s="153">
        <f t="shared" si="434"/>
        <v>2</v>
      </c>
      <c r="Y274" s="152">
        <f>SaisieNote!AA195</f>
        <v>7</v>
      </c>
      <c r="Z274" s="153">
        <f t="shared" si="435"/>
        <v>0</v>
      </c>
      <c r="AA274" s="152">
        <f>SaisieNote!AC195</f>
        <v>8.5</v>
      </c>
      <c r="AB274" s="153">
        <f t="shared" si="436"/>
        <v>0</v>
      </c>
      <c r="AC274" s="53">
        <f t="shared" si="437"/>
        <v>9</v>
      </c>
      <c r="AD274" s="153">
        <f t="shared" si="438"/>
        <v>2</v>
      </c>
      <c r="AE274" s="138">
        <f t="shared" si="439"/>
        <v>9.7716049382716044</v>
      </c>
      <c r="AF274" s="40">
        <f t="shared" si="440"/>
        <v>23</v>
      </c>
      <c r="AG274" s="154" t="str">
        <f t="shared" si="441"/>
        <v>Rattrapage</v>
      </c>
      <c r="AH274" s="167">
        <f>SaisieNote!AG195</f>
        <v>14.166666666666666</v>
      </c>
      <c r="AI274" s="168">
        <f t="shared" si="442"/>
        <v>5</v>
      </c>
      <c r="AJ274" s="169">
        <f>SaisieNote!AJ195</f>
        <v>14.833333333333334</v>
      </c>
      <c r="AK274" s="168">
        <f t="shared" si="443"/>
        <v>5</v>
      </c>
      <c r="AL274" s="169">
        <f>SaisieNote!AM195</f>
        <v>10.333333333333334</v>
      </c>
      <c r="AM274" s="155">
        <f t="shared" si="444"/>
        <v>5</v>
      </c>
      <c r="AN274" s="38">
        <f t="shared" si="445"/>
        <v>13.111111111111112</v>
      </c>
      <c r="AO274" s="157">
        <f t="shared" si="446"/>
        <v>15</v>
      </c>
      <c r="AP274" s="167">
        <f>SaisieNote!AO195</f>
        <v>11.5</v>
      </c>
      <c r="AQ274" s="262">
        <f t="shared" si="447"/>
        <v>3</v>
      </c>
      <c r="AR274" s="167">
        <f>SaisieNote!AQ195</f>
        <v>9.5</v>
      </c>
      <c r="AS274" s="262">
        <f t="shared" si="448"/>
        <v>0</v>
      </c>
      <c r="AT274" s="167">
        <f>SaisieNote!AS195</f>
        <v>10</v>
      </c>
      <c r="AU274" s="155">
        <f t="shared" si="449"/>
        <v>3</v>
      </c>
      <c r="AV274" s="38">
        <f t="shared" si="450"/>
        <v>10.333333333333334</v>
      </c>
      <c r="AW274" s="157">
        <f t="shared" si="451"/>
        <v>9</v>
      </c>
      <c r="AX274" s="156">
        <f>SaisieNote!AU195</f>
        <v>14.5</v>
      </c>
      <c r="AY274" s="155">
        <f t="shared" si="452"/>
        <v>2</v>
      </c>
      <c r="AZ274" s="156">
        <f>SaisieNote!AW195</f>
        <v>6.5</v>
      </c>
      <c r="BA274" s="155">
        <f t="shared" si="453"/>
        <v>0</v>
      </c>
      <c r="BB274" s="156">
        <f>SaisieNote!AY195</f>
        <v>13</v>
      </c>
      <c r="BC274" s="155">
        <f t="shared" si="454"/>
        <v>2</v>
      </c>
      <c r="BD274" s="38">
        <f t="shared" si="455"/>
        <v>11.333333333333334</v>
      </c>
      <c r="BE274" s="157">
        <f t="shared" si="456"/>
        <v>6</v>
      </c>
      <c r="BF274" s="59">
        <f t="shared" si="457"/>
        <v>11.790123456790125</v>
      </c>
      <c r="BG274" s="55">
        <f t="shared" si="458"/>
        <v>30</v>
      </c>
      <c r="BH274" s="56">
        <f t="shared" si="459"/>
        <v>10.780864197530864</v>
      </c>
      <c r="BI274" s="55">
        <f t="shared" si="460"/>
        <v>60</v>
      </c>
      <c r="BJ274" s="55">
        <f t="shared" si="461"/>
        <v>180</v>
      </c>
      <c r="BK274" s="73" t="str">
        <f t="shared" si="462"/>
        <v>Admis(e)</v>
      </c>
    </row>
    <row r="275" spans="1:63" ht="20.25" customHeight="1">
      <c r="A275" s="251">
        <v>9</v>
      </c>
      <c r="B275" s="234" t="s">
        <v>1038</v>
      </c>
      <c r="C275" s="234" t="s">
        <v>275</v>
      </c>
      <c r="D275" s="234" t="s">
        <v>42</v>
      </c>
      <c r="E275" s="234" t="s">
        <v>1039</v>
      </c>
      <c r="F275" s="234" t="s">
        <v>23</v>
      </c>
      <c r="G275" s="152">
        <f>SaisieNote!K196</f>
        <v>13.333333333333334</v>
      </c>
      <c r="H275" s="153">
        <f t="shared" si="424"/>
        <v>5</v>
      </c>
      <c r="I275" s="152">
        <f>SaisieNote!N196</f>
        <v>10.666666666666666</v>
      </c>
      <c r="J275" s="153">
        <f t="shared" si="425"/>
        <v>5</v>
      </c>
      <c r="K275" s="152">
        <f>SaisieNote!Q196</f>
        <v>5.666666666666667</v>
      </c>
      <c r="L275" s="153">
        <f t="shared" si="426"/>
        <v>0</v>
      </c>
      <c r="M275" s="53">
        <f t="shared" si="427"/>
        <v>9.8888888888888893</v>
      </c>
      <c r="N275" s="153">
        <f t="shared" si="428"/>
        <v>10</v>
      </c>
      <c r="O275" s="152">
        <f>SaisieNote!S196</f>
        <v>11</v>
      </c>
      <c r="P275" s="153">
        <f t="shared" si="429"/>
        <v>3</v>
      </c>
      <c r="Q275" s="152">
        <f>SaisieNote!U196</f>
        <v>10</v>
      </c>
      <c r="R275" s="153">
        <f t="shared" si="430"/>
        <v>3</v>
      </c>
      <c r="S275" s="152">
        <f>SaisieNote!W196</f>
        <v>7.5</v>
      </c>
      <c r="T275" s="153">
        <f t="shared" si="431"/>
        <v>0</v>
      </c>
      <c r="U275" s="53">
        <f t="shared" si="432"/>
        <v>9.5</v>
      </c>
      <c r="V275" s="153">
        <f t="shared" si="433"/>
        <v>6</v>
      </c>
      <c r="W275" s="152">
        <f>SaisieNote!Y196</f>
        <v>5</v>
      </c>
      <c r="X275" s="153">
        <f t="shared" si="434"/>
        <v>0</v>
      </c>
      <c r="Y275" s="152">
        <f>SaisieNote!AA196</f>
        <v>17.5</v>
      </c>
      <c r="Z275" s="153">
        <f t="shared" si="435"/>
        <v>2</v>
      </c>
      <c r="AA275" s="152">
        <f>SaisieNote!AC196</f>
        <v>7.5</v>
      </c>
      <c r="AB275" s="153">
        <f t="shared" si="436"/>
        <v>0</v>
      </c>
      <c r="AC275" s="53">
        <f t="shared" si="437"/>
        <v>10</v>
      </c>
      <c r="AD275" s="153">
        <f t="shared" si="438"/>
        <v>6</v>
      </c>
      <c r="AE275" s="138">
        <f t="shared" si="439"/>
        <v>9.783950617283951</v>
      </c>
      <c r="AF275" s="40">
        <f t="shared" si="440"/>
        <v>22</v>
      </c>
      <c r="AG275" s="154" t="str">
        <f t="shared" si="441"/>
        <v>Rattrapage</v>
      </c>
      <c r="AH275" s="167">
        <f>SaisieNote!AG196</f>
        <v>11.833333333333334</v>
      </c>
      <c r="AI275" s="168">
        <f t="shared" si="442"/>
        <v>5</v>
      </c>
      <c r="AJ275" s="169">
        <f>SaisieNote!AJ196</f>
        <v>14.333333333333334</v>
      </c>
      <c r="AK275" s="168">
        <f t="shared" si="443"/>
        <v>5</v>
      </c>
      <c r="AL275" s="169">
        <f>SaisieNote!AM196</f>
        <v>12.166666666666666</v>
      </c>
      <c r="AM275" s="155">
        <f t="shared" si="444"/>
        <v>5</v>
      </c>
      <c r="AN275" s="38">
        <f t="shared" si="445"/>
        <v>12.777777777777779</v>
      </c>
      <c r="AO275" s="157">
        <f t="shared" si="446"/>
        <v>15</v>
      </c>
      <c r="AP275" s="167">
        <f>SaisieNote!AO196</f>
        <v>8.5</v>
      </c>
      <c r="AQ275" s="262">
        <f t="shared" si="447"/>
        <v>0</v>
      </c>
      <c r="AR275" s="167">
        <f>SaisieNote!AQ196</f>
        <v>8</v>
      </c>
      <c r="AS275" s="262">
        <f t="shared" si="448"/>
        <v>0</v>
      </c>
      <c r="AT275" s="167">
        <f>SaisieNote!AS196</f>
        <v>9</v>
      </c>
      <c r="AU275" s="155">
        <f t="shared" si="449"/>
        <v>0</v>
      </c>
      <c r="AV275" s="38">
        <f t="shared" si="450"/>
        <v>8.5</v>
      </c>
      <c r="AW275" s="157">
        <f t="shared" si="451"/>
        <v>0</v>
      </c>
      <c r="AX275" s="156">
        <f>SaisieNote!AU196</f>
        <v>12.5</v>
      </c>
      <c r="AY275" s="155">
        <f t="shared" si="452"/>
        <v>2</v>
      </c>
      <c r="AZ275" s="156">
        <f>SaisieNote!AW196</f>
        <v>13</v>
      </c>
      <c r="BA275" s="155">
        <f t="shared" si="453"/>
        <v>2</v>
      </c>
      <c r="BB275" s="156">
        <f>SaisieNote!AY196</f>
        <v>9</v>
      </c>
      <c r="BC275" s="155">
        <f t="shared" si="454"/>
        <v>0</v>
      </c>
      <c r="BD275" s="38">
        <f t="shared" si="455"/>
        <v>11.5</v>
      </c>
      <c r="BE275" s="157">
        <f t="shared" si="456"/>
        <v>6</v>
      </c>
      <c r="BF275" s="59">
        <f t="shared" si="457"/>
        <v>11.067901234567902</v>
      </c>
      <c r="BG275" s="55">
        <f t="shared" si="458"/>
        <v>30</v>
      </c>
      <c r="BH275" s="56">
        <f t="shared" si="459"/>
        <v>10.425925925925927</v>
      </c>
      <c r="BI275" s="55">
        <f t="shared" si="460"/>
        <v>60</v>
      </c>
      <c r="BJ275" s="55">
        <f t="shared" si="461"/>
        <v>180</v>
      </c>
      <c r="BK275" s="73" t="str">
        <f t="shared" si="462"/>
        <v>Admis(e)</v>
      </c>
    </row>
    <row r="276" spans="1:63" ht="20.25" customHeight="1">
      <c r="A276" s="251">
        <v>10</v>
      </c>
      <c r="B276" s="234" t="s">
        <v>274</v>
      </c>
      <c r="C276" s="234" t="s">
        <v>275</v>
      </c>
      <c r="D276" s="234" t="s">
        <v>70</v>
      </c>
      <c r="E276" s="234" t="s">
        <v>420</v>
      </c>
      <c r="F276" s="234" t="s">
        <v>276</v>
      </c>
      <c r="G276" s="152" t="e">
        <f>SaisieNote!K197</f>
        <v>#VALUE!</v>
      </c>
      <c r="H276" s="153" t="e">
        <f t="shared" si="424"/>
        <v>#VALUE!</v>
      </c>
      <c r="I276" s="152">
        <f>SaisieNote!N197</f>
        <v>4.166666666666667</v>
      </c>
      <c r="J276" s="153">
        <f t="shared" si="425"/>
        <v>0</v>
      </c>
      <c r="K276" s="152">
        <f>SaisieNote!Q197</f>
        <v>2.3333333333333335</v>
      </c>
      <c r="L276" s="153">
        <f t="shared" si="426"/>
        <v>0</v>
      </c>
      <c r="M276" s="53" t="e">
        <f t="shared" si="427"/>
        <v>#VALUE!</v>
      </c>
      <c r="N276" s="153" t="e">
        <f t="shared" si="428"/>
        <v>#VALUE!</v>
      </c>
      <c r="O276" s="152">
        <f>SaisieNote!S197</f>
        <v>7</v>
      </c>
      <c r="P276" s="153">
        <f t="shared" si="429"/>
        <v>0</v>
      </c>
      <c r="Q276" s="152">
        <f>SaisieNote!U197</f>
        <v>10</v>
      </c>
      <c r="R276" s="153">
        <f t="shared" si="430"/>
        <v>3</v>
      </c>
      <c r="S276" s="152">
        <f>SaisieNote!W197</f>
        <v>4</v>
      </c>
      <c r="T276" s="153">
        <f t="shared" si="431"/>
        <v>0</v>
      </c>
      <c r="U276" s="53">
        <f t="shared" si="432"/>
        <v>7</v>
      </c>
      <c r="V276" s="153">
        <f t="shared" si="433"/>
        <v>3</v>
      </c>
      <c r="W276" s="152">
        <f>SaisieNote!Y197</f>
        <v>0</v>
      </c>
      <c r="X276" s="153">
        <f t="shared" si="434"/>
        <v>0</v>
      </c>
      <c r="Y276" s="152">
        <f>SaisieNote!AA197</f>
        <v>1</v>
      </c>
      <c r="Z276" s="153">
        <f t="shared" si="435"/>
        <v>0</v>
      </c>
      <c r="AA276" s="152" t="str">
        <f>SaisieNote!AC197</f>
        <v>\</v>
      </c>
      <c r="AB276" s="153">
        <f t="shared" si="436"/>
        <v>2</v>
      </c>
      <c r="AC276" s="53" t="e">
        <f t="shared" si="437"/>
        <v>#VALUE!</v>
      </c>
      <c r="AD276" s="153" t="e">
        <f t="shared" si="438"/>
        <v>#VALUE!</v>
      </c>
      <c r="AE276" s="138" t="e">
        <f t="shared" si="439"/>
        <v>#VALUE!</v>
      </c>
      <c r="AF276" s="40" t="e">
        <f t="shared" si="440"/>
        <v>#VALUE!</v>
      </c>
      <c r="AG276" s="259" t="s">
        <v>1305</v>
      </c>
      <c r="AH276" s="167">
        <f>SaisieNote!AG197</f>
        <v>10.67</v>
      </c>
      <c r="AI276" s="168">
        <f t="shared" si="442"/>
        <v>5</v>
      </c>
      <c r="AJ276" s="169">
        <f>SaisieNote!AJ197</f>
        <v>5.333333333333333</v>
      </c>
      <c r="AK276" s="168">
        <f t="shared" si="443"/>
        <v>0</v>
      </c>
      <c r="AL276" s="169">
        <f>SaisieNote!AM197</f>
        <v>5.166666666666667</v>
      </c>
      <c r="AM276" s="155">
        <f t="shared" si="444"/>
        <v>0</v>
      </c>
      <c r="AN276" s="38">
        <f t="shared" si="445"/>
        <v>7.0566666666666675</v>
      </c>
      <c r="AO276" s="157">
        <f t="shared" si="446"/>
        <v>5</v>
      </c>
      <c r="AP276" s="167">
        <f>SaisieNote!AO197</f>
        <v>3.5</v>
      </c>
      <c r="AQ276" s="262">
        <f t="shared" si="447"/>
        <v>0</v>
      </c>
      <c r="AR276" s="167">
        <f>SaisieNote!AQ197</f>
        <v>10</v>
      </c>
      <c r="AS276" s="262">
        <f t="shared" si="448"/>
        <v>3</v>
      </c>
      <c r="AT276" s="167">
        <f>SaisieNote!AS197</f>
        <v>1.5</v>
      </c>
      <c r="AU276" s="155">
        <f t="shared" si="449"/>
        <v>0</v>
      </c>
      <c r="AV276" s="38">
        <f t="shared" si="450"/>
        <v>5</v>
      </c>
      <c r="AW276" s="157">
        <f t="shared" si="451"/>
        <v>3</v>
      </c>
      <c r="AX276" s="156">
        <f>SaisieNote!AU197</f>
        <v>10</v>
      </c>
      <c r="AY276" s="155">
        <f t="shared" si="452"/>
        <v>2</v>
      </c>
      <c r="AZ276" s="156">
        <f>SaisieNote!AW197</f>
        <v>2</v>
      </c>
      <c r="BA276" s="155">
        <f t="shared" si="453"/>
        <v>0</v>
      </c>
      <c r="BB276" s="156">
        <f>SaisieNote!AY197</f>
        <v>5</v>
      </c>
      <c r="BC276" s="155">
        <f t="shared" si="454"/>
        <v>0</v>
      </c>
      <c r="BD276" s="38">
        <f t="shared" si="455"/>
        <v>5.666666666666667</v>
      </c>
      <c r="BE276" s="157">
        <f t="shared" si="456"/>
        <v>2</v>
      </c>
      <c r="BF276" s="59">
        <f t="shared" si="457"/>
        <v>6.0622222222222222</v>
      </c>
      <c r="BG276" s="55">
        <f t="shared" si="458"/>
        <v>10</v>
      </c>
      <c r="BH276" s="56" t="e">
        <f t="shared" si="459"/>
        <v>#VALUE!</v>
      </c>
      <c r="BI276" s="55" t="e">
        <f t="shared" si="460"/>
        <v>#VALUE!</v>
      </c>
      <c r="BJ276" s="55" t="e">
        <f t="shared" si="461"/>
        <v>#VALUE!</v>
      </c>
      <c r="BK276" s="73" t="s">
        <v>1305</v>
      </c>
    </row>
    <row r="277" spans="1:63" ht="20.25" customHeight="1">
      <c r="A277" s="251">
        <v>11</v>
      </c>
      <c r="B277" s="234" t="s">
        <v>1040</v>
      </c>
      <c r="C277" s="234" t="s">
        <v>275</v>
      </c>
      <c r="D277" s="234" t="s">
        <v>1041</v>
      </c>
      <c r="E277" s="234" t="s">
        <v>1042</v>
      </c>
      <c r="F277" s="234" t="s">
        <v>1043</v>
      </c>
      <c r="G277" s="152">
        <f>SaisieNote!K198</f>
        <v>11.5</v>
      </c>
      <c r="H277" s="153">
        <f t="shared" si="424"/>
        <v>5</v>
      </c>
      <c r="I277" s="152">
        <f>SaisieNote!N198</f>
        <v>11.166666666666666</v>
      </c>
      <c r="J277" s="153">
        <f t="shared" si="425"/>
        <v>5</v>
      </c>
      <c r="K277" s="152">
        <f>SaisieNote!Q198</f>
        <v>4.333333333333333</v>
      </c>
      <c r="L277" s="153">
        <f t="shared" si="426"/>
        <v>0</v>
      </c>
      <c r="M277" s="53">
        <f t="shared" si="427"/>
        <v>8.9999999999999982</v>
      </c>
      <c r="N277" s="153">
        <f t="shared" si="428"/>
        <v>10</v>
      </c>
      <c r="O277" s="152">
        <f>SaisieNote!S198</f>
        <v>11.5</v>
      </c>
      <c r="P277" s="153">
        <f t="shared" si="429"/>
        <v>3</v>
      </c>
      <c r="Q277" s="152">
        <f>SaisieNote!U198</f>
        <v>12.5</v>
      </c>
      <c r="R277" s="153">
        <f t="shared" si="430"/>
        <v>3</v>
      </c>
      <c r="S277" s="152">
        <f>SaisieNote!W198</f>
        <v>6.5</v>
      </c>
      <c r="T277" s="153">
        <f t="shared" si="431"/>
        <v>0</v>
      </c>
      <c r="U277" s="53">
        <f t="shared" si="432"/>
        <v>10.166666666666666</v>
      </c>
      <c r="V277" s="153">
        <f t="shared" si="433"/>
        <v>9</v>
      </c>
      <c r="W277" s="152">
        <f>SaisieNote!Y198</f>
        <v>5</v>
      </c>
      <c r="X277" s="153">
        <f t="shared" si="434"/>
        <v>0</v>
      </c>
      <c r="Y277" s="152">
        <f>SaisieNote!AA198</f>
        <v>11</v>
      </c>
      <c r="Z277" s="153">
        <f t="shared" si="435"/>
        <v>2</v>
      </c>
      <c r="AA277" s="152">
        <f>SaisieNote!AC198</f>
        <v>10</v>
      </c>
      <c r="AB277" s="153">
        <f t="shared" si="436"/>
        <v>2</v>
      </c>
      <c r="AC277" s="53">
        <f t="shared" si="437"/>
        <v>8.6666666666666661</v>
      </c>
      <c r="AD277" s="153">
        <f t="shared" si="438"/>
        <v>4</v>
      </c>
      <c r="AE277" s="138">
        <f t="shared" si="439"/>
        <v>9.3148148148148131</v>
      </c>
      <c r="AF277" s="40">
        <f t="shared" si="440"/>
        <v>23</v>
      </c>
      <c r="AG277" s="154" t="str">
        <f t="shared" si="441"/>
        <v>Rattrapage</v>
      </c>
      <c r="AH277" s="167">
        <f>SaisieNote!AG198</f>
        <v>11.333333333333334</v>
      </c>
      <c r="AI277" s="168">
        <f t="shared" si="442"/>
        <v>5</v>
      </c>
      <c r="AJ277" s="169">
        <f>SaisieNote!AJ198</f>
        <v>8.1666666666666661</v>
      </c>
      <c r="AK277" s="168">
        <f t="shared" si="443"/>
        <v>0</v>
      </c>
      <c r="AL277" s="169">
        <f>SaisieNote!AM198</f>
        <v>12</v>
      </c>
      <c r="AM277" s="155">
        <f t="shared" si="444"/>
        <v>5</v>
      </c>
      <c r="AN277" s="38">
        <f t="shared" si="445"/>
        <v>10.5</v>
      </c>
      <c r="AO277" s="157">
        <f t="shared" si="446"/>
        <v>15</v>
      </c>
      <c r="AP277" s="167">
        <f>SaisieNote!AO198</f>
        <v>10</v>
      </c>
      <c r="AQ277" s="262">
        <f t="shared" si="447"/>
        <v>3</v>
      </c>
      <c r="AR277" s="167">
        <f>SaisieNote!AQ198</f>
        <v>1.5</v>
      </c>
      <c r="AS277" s="262">
        <f t="shared" si="448"/>
        <v>0</v>
      </c>
      <c r="AT277" s="167">
        <f>SaisieNote!AS198</f>
        <v>8.5</v>
      </c>
      <c r="AU277" s="155">
        <f t="shared" si="449"/>
        <v>0</v>
      </c>
      <c r="AV277" s="38">
        <f t="shared" si="450"/>
        <v>6.666666666666667</v>
      </c>
      <c r="AW277" s="157">
        <f t="shared" si="451"/>
        <v>3</v>
      </c>
      <c r="AX277" s="156">
        <f>SaisieNote!AU198</f>
        <v>7</v>
      </c>
      <c r="AY277" s="155">
        <f t="shared" si="452"/>
        <v>0</v>
      </c>
      <c r="AZ277" s="156">
        <f>SaisieNote!AW198</f>
        <v>2</v>
      </c>
      <c r="BA277" s="155">
        <f t="shared" si="453"/>
        <v>0</v>
      </c>
      <c r="BB277" s="156">
        <f>SaisieNote!AY198</f>
        <v>5.5</v>
      </c>
      <c r="BC277" s="155">
        <f t="shared" si="454"/>
        <v>0</v>
      </c>
      <c r="BD277" s="38">
        <f t="shared" si="455"/>
        <v>4.833333333333333</v>
      </c>
      <c r="BE277" s="157">
        <f t="shared" si="456"/>
        <v>0</v>
      </c>
      <c r="BF277" s="59">
        <f t="shared" si="457"/>
        <v>7.9629629629629628</v>
      </c>
      <c r="BG277" s="55">
        <f t="shared" si="458"/>
        <v>18</v>
      </c>
      <c r="BH277" s="56">
        <f t="shared" si="459"/>
        <v>8.6388888888888875</v>
      </c>
      <c r="BI277" s="55">
        <f t="shared" si="460"/>
        <v>41</v>
      </c>
      <c r="BJ277" s="55">
        <f t="shared" si="461"/>
        <v>41</v>
      </c>
      <c r="BK277" s="73" t="str">
        <f t="shared" si="462"/>
        <v>Rattrapage</v>
      </c>
    </row>
    <row r="278" spans="1:63" ht="20.25" customHeight="1">
      <c r="A278" s="251">
        <v>12</v>
      </c>
      <c r="B278" s="234" t="s">
        <v>1044</v>
      </c>
      <c r="C278" s="234" t="s">
        <v>1045</v>
      </c>
      <c r="D278" s="234" t="s">
        <v>1046</v>
      </c>
      <c r="E278" s="234" t="s">
        <v>1047</v>
      </c>
      <c r="F278" s="234" t="s">
        <v>1043</v>
      </c>
      <c r="G278" s="152">
        <f>SaisieNote!K199</f>
        <v>9.3333333333333339</v>
      </c>
      <c r="H278" s="153">
        <f t="shared" si="424"/>
        <v>0</v>
      </c>
      <c r="I278" s="152">
        <f>SaisieNote!N199</f>
        <v>9.3333333333333339</v>
      </c>
      <c r="J278" s="153">
        <f t="shared" si="425"/>
        <v>0</v>
      </c>
      <c r="K278" s="152">
        <f>SaisieNote!Q199</f>
        <v>4.666666666666667</v>
      </c>
      <c r="L278" s="153">
        <f t="shared" si="426"/>
        <v>0</v>
      </c>
      <c r="M278" s="53">
        <f t="shared" si="427"/>
        <v>7.7777777777777786</v>
      </c>
      <c r="N278" s="153">
        <f t="shared" si="428"/>
        <v>0</v>
      </c>
      <c r="O278" s="152">
        <f>SaisieNote!S199</f>
        <v>13</v>
      </c>
      <c r="P278" s="153">
        <f t="shared" si="429"/>
        <v>3</v>
      </c>
      <c r="Q278" s="152">
        <f>SaisieNote!U199</f>
        <v>8</v>
      </c>
      <c r="R278" s="153">
        <f t="shared" si="430"/>
        <v>0</v>
      </c>
      <c r="S278" s="152">
        <f>SaisieNote!W199</f>
        <v>5</v>
      </c>
      <c r="T278" s="153">
        <f t="shared" si="431"/>
        <v>0</v>
      </c>
      <c r="U278" s="53">
        <f t="shared" si="432"/>
        <v>8.6666666666666661</v>
      </c>
      <c r="V278" s="153">
        <f t="shared" si="433"/>
        <v>3</v>
      </c>
      <c r="W278" s="152">
        <f>SaisieNote!Y199</f>
        <v>7</v>
      </c>
      <c r="X278" s="153">
        <f t="shared" si="434"/>
        <v>0</v>
      </c>
      <c r="Y278" s="152">
        <f>SaisieNote!AA199</f>
        <v>5</v>
      </c>
      <c r="Z278" s="153">
        <f t="shared" si="435"/>
        <v>0</v>
      </c>
      <c r="AA278" s="152">
        <f>SaisieNote!AC199</f>
        <v>8</v>
      </c>
      <c r="AB278" s="153">
        <f t="shared" si="436"/>
        <v>0</v>
      </c>
      <c r="AC278" s="53">
        <f t="shared" si="437"/>
        <v>6.666666666666667</v>
      </c>
      <c r="AD278" s="153">
        <f t="shared" si="438"/>
        <v>0</v>
      </c>
      <c r="AE278" s="138">
        <f t="shared" si="439"/>
        <v>7.8271604938271606</v>
      </c>
      <c r="AF278" s="40">
        <f t="shared" si="440"/>
        <v>3</v>
      </c>
      <c r="AG278" s="154" t="str">
        <f t="shared" si="441"/>
        <v>Rattrapage</v>
      </c>
      <c r="AH278" s="167">
        <f>SaisieNote!AG199</f>
        <v>13.166666666666666</v>
      </c>
      <c r="AI278" s="168">
        <f t="shared" si="442"/>
        <v>5</v>
      </c>
      <c r="AJ278" s="169">
        <f>SaisieNote!AJ199</f>
        <v>12.166666666666666</v>
      </c>
      <c r="AK278" s="168">
        <f t="shared" si="443"/>
        <v>5</v>
      </c>
      <c r="AL278" s="169">
        <f>SaisieNote!AM199</f>
        <v>10.666666666666666</v>
      </c>
      <c r="AM278" s="155">
        <f t="shared" si="444"/>
        <v>5</v>
      </c>
      <c r="AN278" s="38">
        <f t="shared" si="445"/>
        <v>12</v>
      </c>
      <c r="AO278" s="157">
        <f t="shared" si="446"/>
        <v>15</v>
      </c>
      <c r="AP278" s="167">
        <f>SaisieNote!AO199</f>
        <v>7</v>
      </c>
      <c r="AQ278" s="262">
        <f t="shared" si="447"/>
        <v>0</v>
      </c>
      <c r="AR278" s="167">
        <f>SaisieNote!AQ199</f>
        <v>5</v>
      </c>
      <c r="AS278" s="262">
        <f t="shared" si="448"/>
        <v>0</v>
      </c>
      <c r="AT278" s="167">
        <f>SaisieNote!AS199</f>
        <v>13.5</v>
      </c>
      <c r="AU278" s="155">
        <f t="shared" si="449"/>
        <v>3</v>
      </c>
      <c r="AV278" s="38">
        <f t="shared" si="450"/>
        <v>8.5</v>
      </c>
      <c r="AW278" s="157">
        <f t="shared" si="451"/>
        <v>3</v>
      </c>
      <c r="AX278" s="156">
        <f>SaisieNote!AU199</f>
        <v>15.5</v>
      </c>
      <c r="AY278" s="155">
        <f t="shared" si="452"/>
        <v>2</v>
      </c>
      <c r="AZ278" s="156">
        <f>SaisieNote!AW199</f>
        <v>8</v>
      </c>
      <c r="BA278" s="155">
        <f t="shared" si="453"/>
        <v>0</v>
      </c>
      <c r="BB278" s="156">
        <f>SaisieNote!AY199</f>
        <v>13</v>
      </c>
      <c r="BC278" s="155">
        <f t="shared" si="454"/>
        <v>2</v>
      </c>
      <c r="BD278" s="38">
        <f t="shared" si="455"/>
        <v>12.166666666666666</v>
      </c>
      <c r="BE278" s="157">
        <f t="shared" si="456"/>
        <v>6</v>
      </c>
      <c r="BF278" s="59">
        <f t="shared" si="457"/>
        <v>10.87037037037037</v>
      </c>
      <c r="BG278" s="55">
        <f t="shared" si="458"/>
        <v>30</v>
      </c>
      <c r="BH278" s="56">
        <f t="shared" si="459"/>
        <v>9.3487654320987659</v>
      </c>
      <c r="BI278" s="55">
        <f t="shared" si="460"/>
        <v>33</v>
      </c>
      <c r="BJ278" s="55">
        <f t="shared" si="461"/>
        <v>33</v>
      </c>
      <c r="BK278" s="73" t="str">
        <f t="shared" si="462"/>
        <v>Rattrapage</v>
      </c>
    </row>
    <row r="279" spans="1:63" ht="20.25" customHeight="1">
      <c r="A279" s="251">
        <v>13</v>
      </c>
      <c r="B279" s="234" t="s">
        <v>1048</v>
      </c>
      <c r="C279" s="234" t="s">
        <v>1049</v>
      </c>
      <c r="D279" s="234" t="s">
        <v>403</v>
      </c>
      <c r="E279" s="234" t="s">
        <v>1050</v>
      </c>
      <c r="F279" s="234" t="s">
        <v>9</v>
      </c>
      <c r="G279" s="152">
        <f>SaisieNote!K200</f>
        <v>8.6666666666666661</v>
      </c>
      <c r="H279" s="153">
        <f t="shared" si="424"/>
        <v>0</v>
      </c>
      <c r="I279" s="152">
        <f>SaisieNote!N200</f>
        <v>4.833333333333333</v>
      </c>
      <c r="J279" s="153">
        <f t="shared" si="425"/>
        <v>0</v>
      </c>
      <c r="K279" s="152">
        <f>SaisieNote!Q200</f>
        <v>6.666666666666667</v>
      </c>
      <c r="L279" s="153">
        <f t="shared" si="426"/>
        <v>0</v>
      </c>
      <c r="M279" s="53">
        <f t="shared" si="427"/>
        <v>6.7222222222222223</v>
      </c>
      <c r="N279" s="153">
        <f t="shared" si="428"/>
        <v>0</v>
      </c>
      <c r="O279" s="152">
        <f>SaisieNote!S200</f>
        <v>7.5</v>
      </c>
      <c r="P279" s="153">
        <f t="shared" si="429"/>
        <v>0</v>
      </c>
      <c r="Q279" s="152">
        <f>SaisieNote!U200</f>
        <v>10</v>
      </c>
      <c r="R279" s="153">
        <f t="shared" si="430"/>
        <v>3</v>
      </c>
      <c r="S279" s="152">
        <f>SaisieNote!W200</f>
        <v>6</v>
      </c>
      <c r="T279" s="153">
        <f t="shared" si="431"/>
        <v>0</v>
      </c>
      <c r="U279" s="53">
        <f t="shared" si="432"/>
        <v>7.833333333333333</v>
      </c>
      <c r="V279" s="153">
        <f t="shared" si="433"/>
        <v>3</v>
      </c>
      <c r="W279" s="152">
        <f>SaisieNote!Y200</f>
        <v>4</v>
      </c>
      <c r="X279" s="153">
        <f t="shared" si="434"/>
        <v>0</v>
      </c>
      <c r="Y279" s="152">
        <f>SaisieNote!AA200</f>
        <v>0</v>
      </c>
      <c r="Z279" s="153">
        <f t="shared" si="435"/>
        <v>0</v>
      </c>
      <c r="AA279" s="152">
        <f>SaisieNote!AC200</f>
        <v>4.5</v>
      </c>
      <c r="AB279" s="153">
        <f t="shared" si="436"/>
        <v>0</v>
      </c>
      <c r="AC279" s="53">
        <f t="shared" si="437"/>
        <v>2.8333333333333335</v>
      </c>
      <c r="AD279" s="153">
        <f t="shared" si="438"/>
        <v>0</v>
      </c>
      <c r="AE279" s="138">
        <f t="shared" si="439"/>
        <v>6.2283950617283956</v>
      </c>
      <c r="AF279" s="40">
        <f t="shared" si="440"/>
        <v>3</v>
      </c>
      <c r="AG279" s="154" t="str">
        <f t="shared" si="441"/>
        <v>Rattrapage</v>
      </c>
      <c r="AH279" s="167">
        <f>SaisieNote!AG200</f>
        <v>8</v>
      </c>
      <c r="AI279" s="168">
        <f t="shared" si="442"/>
        <v>0</v>
      </c>
      <c r="AJ279" s="169" t="e">
        <f>SaisieNote!AJ200</f>
        <v>#VALUE!</v>
      </c>
      <c r="AK279" s="168" t="e">
        <f t="shared" si="443"/>
        <v>#VALUE!</v>
      </c>
      <c r="AL279" s="169">
        <f>SaisieNote!AM200</f>
        <v>8.1666666666666661</v>
      </c>
      <c r="AM279" s="155">
        <f t="shared" si="444"/>
        <v>0</v>
      </c>
      <c r="AN279" s="38" t="e">
        <f t="shared" si="445"/>
        <v>#VALUE!</v>
      </c>
      <c r="AO279" s="157" t="e">
        <f t="shared" si="446"/>
        <v>#VALUE!</v>
      </c>
      <c r="AP279" s="167">
        <f>SaisieNote!AO200</f>
        <v>3</v>
      </c>
      <c r="AQ279" s="262">
        <f t="shared" si="447"/>
        <v>0</v>
      </c>
      <c r="AR279" s="167">
        <f>SaisieNote!AQ200</f>
        <v>12</v>
      </c>
      <c r="AS279" s="262">
        <f t="shared" si="448"/>
        <v>3</v>
      </c>
      <c r="AT279" s="167">
        <f>SaisieNote!AS200</f>
        <v>7</v>
      </c>
      <c r="AU279" s="155">
        <f t="shared" si="449"/>
        <v>0</v>
      </c>
      <c r="AV279" s="38">
        <f t="shared" si="450"/>
        <v>7.333333333333333</v>
      </c>
      <c r="AW279" s="157">
        <f t="shared" si="451"/>
        <v>3</v>
      </c>
      <c r="AX279" s="156">
        <f>SaisieNote!AU200</f>
        <v>10</v>
      </c>
      <c r="AY279" s="155">
        <f t="shared" si="452"/>
        <v>2</v>
      </c>
      <c r="AZ279" s="156">
        <f>SaisieNote!AW200</f>
        <v>3</v>
      </c>
      <c r="BA279" s="155">
        <f t="shared" si="453"/>
        <v>0</v>
      </c>
      <c r="BB279" s="156">
        <f>SaisieNote!AY200</f>
        <v>7</v>
      </c>
      <c r="BC279" s="155">
        <f t="shared" si="454"/>
        <v>0</v>
      </c>
      <c r="BD279" s="38">
        <f t="shared" si="455"/>
        <v>6.666666666666667</v>
      </c>
      <c r="BE279" s="157">
        <f t="shared" si="456"/>
        <v>2</v>
      </c>
      <c r="BF279" s="59" t="e">
        <f t="shared" si="457"/>
        <v>#VALUE!</v>
      </c>
      <c r="BG279" s="55" t="e">
        <f t="shared" si="458"/>
        <v>#VALUE!</v>
      </c>
      <c r="BH279" s="56" t="e">
        <f t="shared" si="459"/>
        <v>#VALUE!</v>
      </c>
      <c r="BI279" s="55" t="e">
        <f t="shared" si="460"/>
        <v>#VALUE!</v>
      </c>
      <c r="BJ279" s="55" t="e">
        <f t="shared" si="461"/>
        <v>#VALUE!</v>
      </c>
      <c r="BK279" s="73" t="s">
        <v>1305</v>
      </c>
    </row>
    <row r="280" spans="1:63" ht="20.25" customHeight="1">
      <c r="A280" s="251">
        <v>14</v>
      </c>
      <c r="B280" s="234" t="s">
        <v>1051</v>
      </c>
      <c r="C280" s="234" t="s">
        <v>1052</v>
      </c>
      <c r="D280" s="234" t="s">
        <v>31</v>
      </c>
      <c r="E280" s="234" t="s">
        <v>1053</v>
      </c>
      <c r="F280" s="234" t="s">
        <v>5</v>
      </c>
      <c r="G280" s="152">
        <f>SaisieNote!K201</f>
        <v>8.8333333333333339</v>
      </c>
      <c r="H280" s="153">
        <f t="shared" si="424"/>
        <v>0</v>
      </c>
      <c r="I280" s="152">
        <f>SaisieNote!N201</f>
        <v>8.6666666666666661</v>
      </c>
      <c r="J280" s="153">
        <f t="shared" si="425"/>
        <v>0</v>
      </c>
      <c r="K280" s="152">
        <f>SaisieNote!Q201</f>
        <v>5.666666666666667</v>
      </c>
      <c r="L280" s="153">
        <f t="shared" si="426"/>
        <v>0</v>
      </c>
      <c r="M280" s="53">
        <f t="shared" si="427"/>
        <v>7.7222222222222223</v>
      </c>
      <c r="N280" s="153">
        <f t="shared" si="428"/>
        <v>0</v>
      </c>
      <c r="O280" s="152">
        <f>SaisieNote!S201</f>
        <v>11</v>
      </c>
      <c r="P280" s="153">
        <f t="shared" si="429"/>
        <v>3</v>
      </c>
      <c r="Q280" s="152">
        <f>SaisieNote!U201</f>
        <v>10</v>
      </c>
      <c r="R280" s="153">
        <f t="shared" si="430"/>
        <v>3</v>
      </c>
      <c r="S280" s="152">
        <f>SaisieNote!W201</f>
        <v>5.5</v>
      </c>
      <c r="T280" s="153">
        <f t="shared" si="431"/>
        <v>0</v>
      </c>
      <c r="U280" s="53">
        <f t="shared" si="432"/>
        <v>8.8333333333333339</v>
      </c>
      <c r="V280" s="153">
        <f t="shared" si="433"/>
        <v>6</v>
      </c>
      <c r="W280" s="152">
        <f>SaisieNote!Y201</f>
        <v>1</v>
      </c>
      <c r="X280" s="153">
        <f t="shared" si="434"/>
        <v>0</v>
      </c>
      <c r="Y280" s="152">
        <f>SaisieNote!AA201</f>
        <v>8</v>
      </c>
      <c r="Z280" s="153">
        <f t="shared" si="435"/>
        <v>0</v>
      </c>
      <c r="AA280" s="152">
        <f>SaisieNote!AC201</f>
        <v>3</v>
      </c>
      <c r="AB280" s="153">
        <f t="shared" si="436"/>
        <v>0</v>
      </c>
      <c r="AC280" s="53">
        <f t="shared" si="437"/>
        <v>4</v>
      </c>
      <c r="AD280" s="153">
        <f t="shared" si="438"/>
        <v>0</v>
      </c>
      <c r="AE280" s="138">
        <f t="shared" si="439"/>
        <v>7.2654320987654328</v>
      </c>
      <c r="AF280" s="40">
        <f t="shared" si="440"/>
        <v>6</v>
      </c>
      <c r="AG280" s="154" t="str">
        <f t="shared" si="441"/>
        <v>Rattrapage</v>
      </c>
      <c r="AH280" s="167">
        <f>SaisieNote!AG201</f>
        <v>7.833333333333333</v>
      </c>
      <c r="AI280" s="168">
        <f t="shared" si="442"/>
        <v>0</v>
      </c>
      <c r="AJ280" s="169">
        <f>SaisieNote!AJ201</f>
        <v>14</v>
      </c>
      <c r="AK280" s="168">
        <f t="shared" si="443"/>
        <v>5</v>
      </c>
      <c r="AL280" s="169">
        <f>SaisieNote!AM201</f>
        <v>13</v>
      </c>
      <c r="AM280" s="155">
        <f t="shared" si="444"/>
        <v>5</v>
      </c>
      <c r="AN280" s="38">
        <f t="shared" si="445"/>
        <v>11.611111111111109</v>
      </c>
      <c r="AO280" s="157">
        <f t="shared" si="446"/>
        <v>15</v>
      </c>
      <c r="AP280" s="167">
        <f>SaisieNote!AO201</f>
        <v>10</v>
      </c>
      <c r="AQ280" s="262">
        <f t="shared" si="447"/>
        <v>3</v>
      </c>
      <c r="AR280" s="167">
        <f>SaisieNote!AQ201</f>
        <v>6.5</v>
      </c>
      <c r="AS280" s="262">
        <f t="shared" si="448"/>
        <v>0</v>
      </c>
      <c r="AT280" s="167">
        <f>SaisieNote!AS201</f>
        <v>11</v>
      </c>
      <c r="AU280" s="155">
        <f t="shared" si="449"/>
        <v>3</v>
      </c>
      <c r="AV280" s="38">
        <f t="shared" si="450"/>
        <v>9.1666666666666661</v>
      </c>
      <c r="AW280" s="157">
        <f t="shared" si="451"/>
        <v>6</v>
      </c>
      <c r="AX280" s="156">
        <f>SaisieNote!AU201</f>
        <v>13</v>
      </c>
      <c r="AY280" s="155">
        <f t="shared" si="452"/>
        <v>2</v>
      </c>
      <c r="AZ280" s="156">
        <f>SaisieNote!AW201</f>
        <v>6</v>
      </c>
      <c r="BA280" s="155">
        <f t="shared" si="453"/>
        <v>0</v>
      </c>
      <c r="BB280" s="156">
        <f>SaisieNote!AY201</f>
        <v>11.5</v>
      </c>
      <c r="BC280" s="155">
        <f t="shared" si="454"/>
        <v>2</v>
      </c>
      <c r="BD280" s="38">
        <f t="shared" si="455"/>
        <v>10.166666666666666</v>
      </c>
      <c r="BE280" s="157">
        <f t="shared" si="456"/>
        <v>6</v>
      </c>
      <c r="BF280" s="59">
        <f t="shared" si="457"/>
        <v>10.475308641975309</v>
      </c>
      <c r="BG280" s="55">
        <f t="shared" si="458"/>
        <v>30</v>
      </c>
      <c r="BH280" s="56">
        <f t="shared" si="459"/>
        <v>8.8703703703703702</v>
      </c>
      <c r="BI280" s="55">
        <f t="shared" si="460"/>
        <v>36</v>
      </c>
      <c r="BJ280" s="55">
        <f t="shared" si="461"/>
        <v>36</v>
      </c>
      <c r="BK280" s="73" t="str">
        <f t="shared" si="462"/>
        <v>Rattrapage</v>
      </c>
    </row>
    <row r="281" spans="1:63" ht="20.25" customHeight="1">
      <c r="A281" s="251">
        <v>15</v>
      </c>
      <c r="B281" s="234" t="s">
        <v>1054</v>
      </c>
      <c r="C281" s="234" t="s">
        <v>1055</v>
      </c>
      <c r="D281" s="234" t="s">
        <v>24</v>
      </c>
      <c r="E281" s="234" t="s">
        <v>1056</v>
      </c>
      <c r="F281" s="234" t="s">
        <v>23</v>
      </c>
      <c r="G281" s="152">
        <f>SaisieNote!K202</f>
        <v>9.8333333333333339</v>
      </c>
      <c r="H281" s="153">
        <f t="shared" si="424"/>
        <v>0</v>
      </c>
      <c r="I281" s="152">
        <f>SaisieNote!N202</f>
        <v>4.333333333333333</v>
      </c>
      <c r="J281" s="153">
        <f t="shared" si="425"/>
        <v>0</v>
      </c>
      <c r="K281" s="152">
        <f>SaisieNote!Q202</f>
        <v>2.5</v>
      </c>
      <c r="L281" s="153">
        <f t="shared" si="426"/>
        <v>0</v>
      </c>
      <c r="M281" s="53">
        <f t="shared" si="427"/>
        <v>5.5555555555555562</v>
      </c>
      <c r="N281" s="153">
        <f t="shared" si="428"/>
        <v>0</v>
      </c>
      <c r="O281" s="152">
        <f>SaisieNote!S202</f>
        <v>5</v>
      </c>
      <c r="P281" s="153">
        <f t="shared" si="429"/>
        <v>0</v>
      </c>
      <c r="Q281" s="152">
        <f>SaisieNote!U202</f>
        <v>2</v>
      </c>
      <c r="R281" s="153">
        <f t="shared" si="430"/>
        <v>0</v>
      </c>
      <c r="S281" s="152">
        <f>SaisieNote!W202</f>
        <v>10</v>
      </c>
      <c r="T281" s="153">
        <f t="shared" si="431"/>
        <v>3</v>
      </c>
      <c r="U281" s="53">
        <f t="shared" si="432"/>
        <v>5.666666666666667</v>
      </c>
      <c r="V281" s="153">
        <f t="shared" si="433"/>
        <v>3</v>
      </c>
      <c r="W281" s="152">
        <f>SaisieNote!Y202</f>
        <v>5</v>
      </c>
      <c r="X281" s="153">
        <f t="shared" si="434"/>
        <v>0</v>
      </c>
      <c r="Y281" s="152">
        <f>SaisieNote!AA202</f>
        <v>6.5</v>
      </c>
      <c r="Z281" s="153">
        <f t="shared" si="435"/>
        <v>0</v>
      </c>
      <c r="AA281" s="152">
        <f>SaisieNote!AC202</f>
        <v>7.5</v>
      </c>
      <c r="AB281" s="153">
        <f t="shared" si="436"/>
        <v>0</v>
      </c>
      <c r="AC281" s="53">
        <f t="shared" si="437"/>
        <v>6.333333333333333</v>
      </c>
      <c r="AD281" s="153">
        <f t="shared" si="438"/>
        <v>0</v>
      </c>
      <c r="AE281" s="138">
        <f t="shared" si="439"/>
        <v>5.7654320987654328</v>
      </c>
      <c r="AF281" s="40">
        <f t="shared" si="440"/>
        <v>3</v>
      </c>
      <c r="AG281" s="154" t="str">
        <f t="shared" si="441"/>
        <v>Rattrapage</v>
      </c>
      <c r="AH281" s="167">
        <f>SaisieNote!AG202</f>
        <v>6.5</v>
      </c>
      <c r="AI281" s="168">
        <f t="shared" si="442"/>
        <v>0</v>
      </c>
      <c r="AJ281" s="169">
        <f>SaisieNote!AJ202</f>
        <v>6.333333333333333</v>
      </c>
      <c r="AK281" s="168">
        <f t="shared" si="443"/>
        <v>0</v>
      </c>
      <c r="AL281" s="169">
        <f>SaisieNote!AM202</f>
        <v>11.166666666666666</v>
      </c>
      <c r="AM281" s="155">
        <f t="shared" si="444"/>
        <v>5</v>
      </c>
      <c r="AN281" s="38">
        <f t="shared" si="445"/>
        <v>8</v>
      </c>
      <c r="AO281" s="157">
        <f t="shared" si="446"/>
        <v>5</v>
      </c>
      <c r="AP281" s="167">
        <f>SaisieNote!AO202</f>
        <v>4.5</v>
      </c>
      <c r="AQ281" s="262">
        <f t="shared" si="447"/>
        <v>0</v>
      </c>
      <c r="AR281" s="167">
        <f>SaisieNote!AQ202</f>
        <v>5</v>
      </c>
      <c r="AS281" s="262">
        <f t="shared" si="448"/>
        <v>0</v>
      </c>
      <c r="AT281" s="167">
        <f>SaisieNote!AS202</f>
        <v>2.5</v>
      </c>
      <c r="AU281" s="155">
        <f t="shared" si="449"/>
        <v>0</v>
      </c>
      <c r="AV281" s="38">
        <f t="shared" si="450"/>
        <v>4</v>
      </c>
      <c r="AW281" s="157">
        <f t="shared" si="451"/>
        <v>0</v>
      </c>
      <c r="AX281" s="156">
        <f>SaisieNote!AU202</f>
        <v>10</v>
      </c>
      <c r="AY281" s="155">
        <f t="shared" si="452"/>
        <v>2</v>
      </c>
      <c r="AZ281" s="156">
        <f>SaisieNote!AW202</f>
        <v>5.5</v>
      </c>
      <c r="BA281" s="155">
        <f t="shared" si="453"/>
        <v>0</v>
      </c>
      <c r="BB281" s="156">
        <f>SaisieNote!AY202</f>
        <v>6.5</v>
      </c>
      <c r="BC281" s="155">
        <f t="shared" si="454"/>
        <v>0</v>
      </c>
      <c r="BD281" s="38">
        <f t="shared" si="455"/>
        <v>7.333333333333333</v>
      </c>
      <c r="BE281" s="157">
        <f t="shared" si="456"/>
        <v>2</v>
      </c>
      <c r="BF281" s="59">
        <f t="shared" si="457"/>
        <v>6.5185185185185182</v>
      </c>
      <c r="BG281" s="55">
        <f t="shared" si="458"/>
        <v>7</v>
      </c>
      <c r="BH281" s="56">
        <f t="shared" si="459"/>
        <v>6.1419753086419755</v>
      </c>
      <c r="BI281" s="55">
        <f t="shared" si="460"/>
        <v>10</v>
      </c>
      <c r="BJ281" s="55">
        <f t="shared" si="461"/>
        <v>10</v>
      </c>
      <c r="BK281" s="73" t="str">
        <f t="shared" si="462"/>
        <v>Rattrapage</v>
      </c>
    </row>
    <row r="282" spans="1:63" ht="20.25" customHeight="1">
      <c r="A282" s="251">
        <v>16</v>
      </c>
      <c r="B282" s="234" t="s">
        <v>1057</v>
      </c>
      <c r="C282" s="234" t="s">
        <v>1058</v>
      </c>
      <c r="D282" s="234" t="s">
        <v>12</v>
      </c>
      <c r="E282" s="234" t="s">
        <v>1059</v>
      </c>
      <c r="F282" s="234" t="s">
        <v>40</v>
      </c>
      <c r="G282" s="152">
        <f>SaisieNote!K203</f>
        <v>13.166666666666666</v>
      </c>
      <c r="H282" s="153">
        <f t="shared" si="424"/>
        <v>5</v>
      </c>
      <c r="I282" s="152">
        <f>SaisieNote!N203</f>
        <v>6.333333333333333</v>
      </c>
      <c r="J282" s="153">
        <f t="shared" si="425"/>
        <v>0</v>
      </c>
      <c r="K282" s="152">
        <f>SaisieNote!Q203</f>
        <v>12.5</v>
      </c>
      <c r="L282" s="153">
        <f t="shared" si="426"/>
        <v>5</v>
      </c>
      <c r="M282" s="53">
        <f t="shared" si="427"/>
        <v>10.666666666666666</v>
      </c>
      <c r="N282" s="153">
        <f t="shared" si="428"/>
        <v>15</v>
      </c>
      <c r="O282" s="152">
        <f>SaisieNote!S203</f>
        <v>7</v>
      </c>
      <c r="P282" s="153">
        <f t="shared" si="429"/>
        <v>0</v>
      </c>
      <c r="Q282" s="152">
        <f>SaisieNote!U203</f>
        <v>5</v>
      </c>
      <c r="R282" s="153">
        <f t="shared" si="430"/>
        <v>0</v>
      </c>
      <c r="S282" s="152">
        <f>SaisieNote!W203</f>
        <v>4.5</v>
      </c>
      <c r="T282" s="153">
        <f t="shared" si="431"/>
        <v>0</v>
      </c>
      <c r="U282" s="53">
        <f t="shared" si="432"/>
        <v>5.5</v>
      </c>
      <c r="V282" s="153">
        <f t="shared" si="433"/>
        <v>0</v>
      </c>
      <c r="W282" s="152">
        <f>SaisieNote!Y203</f>
        <v>7</v>
      </c>
      <c r="X282" s="153">
        <f t="shared" si="434"/>
        <v>0</v>
      </c>
      <c r="Y282" s="152">
        <f>SaisieNote!AA203</f>
        <v>5.5</v>
      </c>
      <c r="Z282" s="153">
        <f t="shared" si="435"/>
        <v>0</v>
      </c>
      <c r="AA282" s="152">
        <f>SaisieNote!AC203</f>
        <v>6.5</v>
      </c>
      <c r="AB282" s="153">
        <f t="shared" si="436"/>
        <v>0</v>
      </c>
      <c r="AC282" s="53">
        <f t="shared" si="437"/>
        <v>6.333333333333333</v>
      </c>
      <c r="AD282" s="153">
        <f t="shared" si="438"/>
        <v>0</v>
      </c>
      <c r="AE282" s="138">
        <f t="shared" si="439"/>
        <v>7.9814814814814818</v>
      </c>
      <c r="AF282" s="40">
        <f t="shared" si="440"/>
        <v>15</v>
      </c>
      <c r="AG282" s="154" t="str">
        <f t="shared" si="441"/>
        <v>Rattrapage</v>
      </c>
      <c r="AH282" s="167">
        <f>SaisieNote!AG203</f>
        <v>11.166666666666666</v>
      </c>
      <c r="AI282" s="168">
        <f t="shared" si="442"/>
        <v>5</v>
      </c>
      <c r="AJ282" s="169">
        <f>SaisieNote!AJ203</f>
        <v>10.666666666666666</v>
      </c>
      <c r="AK282" s="168">
        <f t="shared" si="443"/>
        <v>5</v>
      </c>
      <c r="AL282" s="169">
        <f>SaisieNote!AM203</f>
        <v>10.666666666666666</v>
      </c>
      <c r="AM282" s="155">
        <f t="shared" si="444"/>
        <v>5</v>
      </c>
      <c r="AN282" s="38">
        <f t="shared" si="445"/>
        <v>10.833333333333334</v>
      </c>
      <c r="AO282" s="157">
        <f t="shared" si="446"/>
        <v>15</v>
      </c>
      <c r="AP282" s="167">
        <f>SaisieNote!AO203</f>
        <v>10</v>
      </c>
      <c r="AQ282" s="262">
        <f t="shared" si="447"/>
        <v>3</v>
      </c>
      <c r="AR282" s="167">
        <f>SaisieNote!AQ203</f>
        <v>4</v>
      </c>
      <c r="AS282" s="262">
        <f t="shared" si="448"/>
        <v>0</v>
      </c>
      <c r="AT282" s="167">
        <f>SaisieNote!AS203</f>
        <v>6</v>
      </c>
      <c r="AU282" s="155">
        <f t="shared" si="449"/>
        <v>0</v>
      </c>
      <c r="AV282" s="38">
        <f t="shared" si="450"/>
        <v>6.666666666666667</v>
      </c>
      <c r="AW282" s="157">
        <f t="shared" si="451"/>
        <v>3</v>
      </c>
      <c r="AX282" s="156">
        <f>SaisieNote!AU203</f>
        <v>10</v>
      </c>
      <c r="AY282" s="155">
        <f t="shared" si="452"/>
        <v>2</v>
      </c>
      <c r="AZ282" s="156">
        <f>SaisieNote!AW203</f>
        <v>16</v>
      </c>
      <c r="BA282" s="155">
        <f t="shared" si="453"/>
        <v>2</v>
      </c>
      <c r="BB282" s="156">
        <f>SaisieNote!AY203</f>
        <v>13</v>
      </c>
      <c r="BC282" s="155">
        <f t="shared" si="454"/>
        <v>2</v>
      </c>
      <c r="BD282" s="38">
        <f t="shared" si="455"/>
        <v>13</v>
      </c>
      <c r="BE282" s="157">
        <f t="shared" si="456"/>
        <v>6</v>
      </c>
      <c r="BF282" s="59">
        <f t="shared" si="457"/>
        <v>9.9259259259259256</v>
      </c>
      <c r="BG282" s="55">
        <f t="shared" si="458"/>
        <v>24</v>
      </c>
      <c r="BH282" s="56">
        <f t="shared" si="459"/>
        <v>8.9537037037037042</v>
      </c>
      <c r="BI282" s="55">
        <f t="shared" si="460"/>
        <v>39</v>
      </c>
      <c r="BJ282" s="55">
        <f t="shared" si="461"/>
        <v>39</v>
      </c>
      <c r="BK282" s="73" t="str">
        <f t="shared" si="462"/>
        <v>Rattrapage</v>
      </c>
    </row>
    <row r="283" spans="1:63" ht="20.25" customHeight="1">
      <c r="A283" s="273">
        <v>17</v>
      </c>
      <c r="B283" s="266" t="s">
        <v>1060</v>
      </c>
      <c r="C283" s="266" t="s">
        <v>1061</v>
      </c>
      <c r="D283" s="266" t="s">
        <v>36</v>
      </c>
      <c r="E283" s="266" t="s">
        <v>1062</v>
      </c>
      <c r="F283" s="266" t="s">
        <v>1063</v>
      </c>
      <c r="G283" s="267">
        <f>SaisieNote!K204</f>
        <v>11</v>
      </c>
      <c r="H283" s="268">
        <f t="shared" si="424"/>
        <v>5</v>
      </c>
      <c r="I283" s="267">
        <f>SaisieNote!N204</f>
        <v>5.333333333333333</v>
      </c>
      <c r="J283" s="268">
        <f t="shared" si="425"/>
        <v>0</v>
      </c>
      <c r="K283" s="267">
        <f>SaisieNote!Q204</f>
        <v>6.5</v>
      </c>
      <c r="L283" s="268">
        <f t="shared" si="426"/>
        <v>0</v>
      </c>
      <c r="M283" s="269">
        <f t="shared" si="427"/>
        <v>7.6111111111111107</v>
      </c>
      <c r="N283" s="268">
        <f t="shared" si="428"/>
        <v>5</v>
      </c>
      <c r="O283" s="267">
        <f>SaisieNote!S204</f>
        <v>5</v>
      </c>
      <c r="P283" s="268">
        <f t="shared" si="429"/>
        <v>0</v>
      </c>
      <c r="Q283" s="267">
        <f>SaisieNote!U204</f>
        <v>13</v>
      </c>
      <c r="R283" s="268">
        <f t="shared" si="430"/>
        <v>3</v>
      </c>
      <c r="S283" s="267">
        <f>SaisieNote!W204</f>
        <v>7</v>
      </c>
      <c r="T283" s="268">
        <f t="shared" si="431"/>
        <v>0</v>
      </c>
      <c r="U283" s="269">
        <f t="shared" si="432"/>
        <v>8.3333333333333339</v>
      </c>
      <c r="V283" s="268">
        <f t="shared" si="433"/>
        <v>3</v>
      </c>
      <c r="W283" s="267">
        <f>SaisieNote!Y204</f>
        <v>2</v>
      </c>
      <c r="X283" s="268">
        <f t="shared" si="434"/>
        <v>0</v>
      </c>
      <c r="Y283" s="267">
        <f>SaisieNote!AA204</f>
        <v>11.5</v>
      </c>
      <c r="Z283" s="268">
        <f t="shared" si="435"/>
        <v>2</v>
      </c>
      <c r="AA283" s="267">
        <f>SaisieNote!AC204</f>
        <v>5.5</v>
      </c>
      <c r="AB283" s="268">
        <f t="shared" si="436"/>
        <v>0</v>
      </c>
      <c r="AC283" s="269">
        <f t="shared" si="437"/>
        <v>6.333333333333333</v>
      </c>
      <c r="AD283" s="268">
        <f t="shared" si="438"/>
        <v>2</v>
      </c>
      <c r="AE283" s="269">
        <f t="shared" si="439"/>
        <v>7.5679012345679002</v>
      </c>
      <c r="AF283" s="270">
        <f t="shared" si="440"/>
        <v>10</v>
      </c>
      <c r="AG283" s="271" t="str">
        <f t="shared" si="441"/>
        <v>Rattrapage</v>
      </c>
      <c r="AH283" s="269">
        <f>SaisieNote!AG204</f>
        <v>10.833333333333334</v>
      </c>
      <c r="AI283" s="279">
        <f t="shared" si="442"/>
        <v>5</v>
      </c>
      <c r="AJ283" s="277">
        <f>SaisieNote!AJ204</f>
        <v>13</v>
      </c>
      <c r="AK283" s="279">
        <f t="shared" si="443"/>
        <v>5</v>
      </c>
      <c r="AL283" s="277">
        <f>SaisieNote!AM204</f>
        <v>11.333333333333334</v>
      </c>
      <c r="AM283" s="273">
        <f t="shared" si="444"/>
        <v>5</v>
      </c>
      <c r="AN283" s="267">
        <f t="shared" si="445"/>
        <v>11.722222222222223</v>
      </c>
      <c r="AO283" s="274">
        <f t="shared" si="446"/>
        <v>15</v>
      </c>
      <c r="AP283" s="269">
        <f>SaisieNote!AO204</f>
        <v>7.5</v>
      </c>
      <c r="AQ283" s="272">
        <f t="shared" si="447"/>
        <v>0</v>
      </c>
      <c r="AR283" s="269">
        <f>SaisieNote!AQ204</f>
        <v>4</v>
      </c>
      <c r="AS283" s="272">
        <f t="shared" si="448"/>
        <v>0</v>
      </c>
      <c r="AT283" s="269">
        <f>SaisieNote!AS204</f>
        <v>8</v>
      </c>
      <c r="AU283" s="273">
        <f t="shared" si="449"/>
        <v>0</v>
      </c>
      <c r="AV283" s="267">
        <f t="shared" si="450"/>
        <v>6.5</v>
      </c>
      <c r="AW283" s="274">
        <f t="shared" si="451"/>
        <v>0</v>
      </c>
      <c r="AX283" s="275">
        <f>SaisieNote!AU204</f>
        <v>8.5</v>
      </c>
      <c r="AY283" s="273">
        <f t="shared" si="452"/>
        <v>0</v>
      </c>
      <c r="AZ283" s="275">
        <f>SaisieNote!AW204</f>
        <v>3</v>
      </c>
      <c r="BA283" s="273">
        <f t="shared" si="453"/>
        <v>0</v>
      </c>
      <c r="BB283" s="275">
        <f>SaisieNote!AY204</f>
        <v>10</v>
      </c>
      <c r="BC283" s="273">
        <f t="shared" si="454"/>
        <v>2</v>
      </c>
      <c r="BD283" s="267">
        <f t="shared" si="455"/>
        <v>7.166666666666667</v>
      </c>
      <c r="BE283" s="274">
        <f t="shared" si="456"/>
        <v>2</v>
      </c>
      <c r="BF283" s="267">
        <f t="shared" si="457"/>
        <v>8.9691358024691361</v>
      </c>
      <c r="BG283" s="276">
        <f t="shared" si="458"/>
        <v>17</v>
      </c>
      <c r="BH283" s="277">
        <f t="shared" si="459"/>
        <v>8.268518518518519</v>
      </c>
      <c r="BI283" s="276">
        <f t="shared" si="460"/>
        <v>27</v>
      </c>
      <c r="BJ283" s="276">
        <f t="shared" si="461"/>
        <v>27</v>
      </c>
      <c r="BK283" s="271" t="str">
        <f t="shared" si="462"/>
        <v>Rattrapage</v>
      </c>
    </row>
    <row r="284" spans="1:63" ht="20.25" customHeight="1">
      <c r="A284" s="251">
        <v>18</v>
      </c>
      <c r="B284" s="234" t="s">
        <v>421</v>
      </c>
      <c r="C284" s="234" t="s">
        <v>422</v>
      </c>
      <c r="D284" s="234" t="s">
        <v>34</v>
      </c>
      <c r="E284" s="234" t="s">
        <v>408</v>
      </c>
      <c r="F284" s="234" t="s">
        <v>8</v>
      </c>
      <c r="G284" s="152">
        <f>SaisieNote!K205</f>
        <v>12</v>
      </c>
      <c r="H284" s="153">
        <f t="shared" si="424"/>
        <v>5</v>
      </c>
      <c r="I284" s="152">
        <f>SaisieNote!N205</f>
        <v>8.6666666666666661</v>
      </c>
      <c r="J284" s="153">
        <f t="shared" si="425"/>
        <v>0</v>
      </c>
      <c r="K284" s="152">
        <f>SaisieNote!Q205</f>
        <v>11.67</v>
      </c>
      <c r="L284" s="153">
        <f t="shared" si="426"/>
        <v>5</v>
      </c>
      <c r="M284" s="53">
        <f t="shared" si="427"/>
        <v>10.778888888888888</v>
      </c>
      <c r="N284" s="153">
        <f t="shared" si="428"/>
        <v>15</v>
      </c>
      <c r="O284" s="152">
        <f>SaisieNote!S205</f>
        <v>13</v>
      </c>
      <c r="P284" s="153">
        <f t="shared" si="429"/>
        <v>3</v>
      </c>
      <c r="Q284" s="152">
        <f>SaisieNote!U205</f>
        <v>8</v>
      </c>
      <c r="R284" s="153">
        <f t="shared" si="430"/>
        <v>0</v>
      </c>
      <c r="S284" s="152">
        <f>SaisieNote!W205</f>
        <v>12</v>
      </c>
      <c r="T284" s="153">
        <f t="shared" si="431"/>
        <v>3</v>
      </c>
      <c r="U284" s="53">
        <f t="shared" si="432"/>
        <v>11</v>
      </c>
      <c r="V284" s="153">
        <f t="shared" si="433"/>
        <v>9</v>
      </c>
      <c r="W284" s="152">
        <f>SaisieNote!Y205</f>
        <v>9</v>
      </c>
      <c r="X284" s="153">
        <f t="shared" si="434"/>
        <v>0</v>
      </c>
      <c r="Y284" s="152">
        <f>SaisieNote!AA205</f>
        <v>13</v>
      </c>
      <c r="Z284" s="153">
        <f t="shared" si="435"/>
        <v>2</v>
      </c>
      <c r="AA284" s="152">
        <f>SaisieNote!AC205</f>
        <v>2.5</v>
      </c>
      <c r="AB284" s="153">
        <f t="shared" si="436"/>
        <v>0</v>
      </c>
      <c r="AC284" s="53">
        <f t="shared" si="437"/>
        <v>8.1666666666666661</v>
      </c>
      <c r="AD284" s="153">
        <f t="shared" si="438"/>
        <v>2</v>
      </c>
      <c r="AE284" s="138">
        <f t="shared" si="439"/>
        <v>10.2720987654321</v>
      </c>
      <c r="AF284" s="40">
        <f t="shared" si="440"/>
        <v>30</v>
      </c>
      <c r="AG284" s="154" t="str">
        <f t="shared" si="441"/>
        <v>Admis(e)</v>
      </c>
      <c r="AH284" s="167">
        <f>SaisieNote!AG205</f>
        <v>10.17</v>
      </c>
      <c r="AI284" s="168">
        <f t="shared" si="442"/>
        <v>5</v>
      </c>
      <c r="AJ284" s="169">
        <f>SaisieNote!AJ205</f>
        <v>11.17</v>
      </c>
      <c r="AK284" s="168">
        <f t="shared" si="443"/>
        <v>5</v>
      </c>
      <c r="AL284" s="169">
        <f>SaisieNote!AM205</f>
        <v>12</v>
      </c>
      <c r="AM284" s="155">
        <f t="shared" si="444"/>
        <v>5</v>
      </c>
      <c r="AN284" s="38">
        <f t="shared" si="445"/>
        <v>11.113333333333335</v>
      </c>
      <c r="AO284" s="157">
        <f t="shared" si="446"/>
        <v>15</v>
      </c>
      <c r="AP284" s="167">
        <f>SaisieNote!AO205</f>
        <v>10</v>
      </c>
      <c r="AQ284" s="262">
        <f t="shared" si="447"/>
        <v>3</v>
      </c>
      <c r="AR284" s="167">
        <f>SaisieNote!AQ205</f>
        <v>6</v>
      </c>
      <c r="AS284" s="262">
        <f t="shared" si="448"/>
        <v>0</v>
      </c>
      <c r="AT284" s="167">
        <f>SaisieNote!AS205</f>
        <v>7</v>
      </c>
      <c r="AU284" s="155">
        <f t="shared" si="449"/>
        <v>0</v>
      </c>
      <c r="AV284" s="38">
        <f t="shared" si="450"/>
        <v>7.666666666666667</v>
      </c>
      <c r="AW284" s="157">
        <f t="shared" si="451"/>
        <v>3</v>
      </c>
      <c r="AX284" s="156">
        <f>SaisieNote!AU205</f>
        <v>11.5</v>
      </c>
      <c r="AY284" s="155">
        <f t="shared" si="452"/>
        <v>2</v>
      </c>
      <c r="AZ284" s="156">
        <f>SaisieNote!AW205</f>
        <v>10.5</v>
      </c>
      <c r="BA284" s="155">
        <f t="shared" si="453"/>
        <v>2</v>
      </c>
      <c r="BB284" s="156">
        <f>SaisieNote!AY205</f>
        <v>12</v>
      </c>
      <c r="BC284" s="155">
        <f t="shared" si="454"/>
        <v>2</v>
      </c>
      <c r="BD284" s="38">
        <f t="shared" si="455"/>
        <v>11.333333333333334</v>
      </c>
      <c r="BE284" s="157">
        <f t="shared" si="456"/>
        <v>6</v>
      </c>
      <c r="BF284" s="59">
        <f t="shared" si="457"/>
        <v>10.013333333333334</v>
      </c>
      <c r="BG284" s="55">
        <f t="shared" si="458"/>
        <v>30</v>
      </c>
      <c r="BH284" s="56">
        <f t="shared" si="459"/>
        <v>10.142716049382717</v>
      </c>
      <c r="BI284" s="55">
        <f t="shared" si="460"/>
        <v>60</v>
      </c>
      <c r="BJ284" s="55">
        <f t="shared" si="461"/>
        <v>180</v>
      </c>
      <c r="BK284" s="73" t="str">
        <f t="shared" si="462"/>
        <v>Admis(e)</v>
      </c>
    </row>
    <row r="285" spans="1:63" ht="20.25" customHeight="1">
      <c r="A285" s="251">
        <v>19</v>
      </c>
      <c r="B285" s="234" t="s">
        <v>1064</v>
      </c>
      <c r="C285" s="234" t="s">
        <v>1065</v>
      </c>
      <c r="D285" s="234" t="s">
        <v>10</v>
      </c>
      <c r="E285" s="234" t="s">
        <v>1066</v>
      </c>
      <c r="F285" s="234" t="s">
        <v>49</v>
      </c>
      <c r="G285" s="152">
        <f>SaisieNote!K206</f>
        <v>10.5</v>
      </c>
      <c r="H285" s="153">
        <f t="shared" si="424"/>
        <v>5</v>
      </c>
      <c r="I285" s="152">
        <f>SaisieNote!N206</f>
        <v>9.3333333333333339</v>
      </c>
      <c r="J285" s="153">
        <f t="shared" si="425"/>
        <v>0</v>
      </c>
      <c r="K285" s="152">
        <f>SaisieNote!Q206</f>
        <v>5.333333333333333</v>
      </c>
      <c r="L285" s="153">
        <f t="shared" si="426"/>
        <v>0</v>
      </c>
      <c r="M285" s="53">
        <f t="shared" si="427"/>
        <v>8.3888888888888893</v>
      </c>
      <c r="N285" s="153">
        <f t="shared" si="428"/>
        <v>5</v>
      </c>
      <c r="O285" s="152">
        <f>SaisieNote!S206</f>
        <v>7</v>
      </c>
      <c r="P285" s="153">
        <f t="shared" si="429"/>
        <v>0</v>
      </c>
      <c r="Q285" s="152">
        <f>SaisieNote!U206</f>
        <v>10.5</v>
      </c>
      <c r="R285" s="153">
        <f t="shared" si="430"/>
        <v>3</v>
      </c>
      <c r="S285" s="152">
        <f>SaisieNote!W206</f>
        <v>9</v>
      </c>
      <c r="T285" s="153">
        <f t="shared" si="431"/>
        <v>0</v>
      </c>
      <c r="U285" s="53">
        <f t="shared" si="432"/>
        <v>8.8333333333333339</v>
      </c>
      <c r="V285" s="153">
        <f t="shared" si="433"/>
        <v>3</v>
      </c>
      <c r="W285" s="152">
        <f>SaisieNote!Y206</f>
        <v>2</v>
      </c>
      <c r="X285" s="153">
        <f t="shared" si="434"/>
        <v>0</v>
      </c>
      <c r="Y285" s="152">
        <f>SaisieNote!AA206</f>
        <v>3.5</v>
      </c>
      <c r="Z285" s="153">
        <f t="shared" si="435"/>
        <v>0</v>
      </c>
      <c r="AA285" s="152">
        <f>SaisieNote!AC206</f>
        <v>6</v>
      </c>
      <c r="AB285" s="153">
        <f t="shared" si="436"/>
        <v>0</v>
      </c>
      <c r="AC285" s="53">
        <f t="shared" si="437"/>
        <v>3.8333333333333335</v>
      </c>
      <c r="AD285" s="153">
        <f t="shared" si="438"/>
        <v>0</v>
      </c>
      <c r="AE285" s="138">
        <f t="shared" si="439"/>
        <v>7.5246913580246924</v>
      </c>
      <c r="AF285" s="40">
        <f t="shared" si="440"/>
        <v>8</v>
      </c>
      <c r="AG285" s="154" t="str">
        <f t="shared" si="441"/>
        <v>Rattrapage</v>
      </c>
      <c r="AH285" s="167">
        <f>SaisieNote!AG206</f>
        <v>13</v>
      </c>
      <c r="AI285" s="168">
        <f t="shared" si="442"/>
        <v>5</v>
      </c>
      <c r="AJ285" s="169">
        <f>SaisieNote!AJ206</f>
        <v>8</v>
      </c>
      <c r="AK285" s="168">
        <f t="shared" si="443"/>
        <v>0</v>
      </c>
      <c r="AL285" s="169">
        <f>SaisieNote!AM206</f>
        <v>10.666666666666666</v>
      </c>
      <c r="AM285" s="155">
        <f t="shared" si="444"/>
        <v>5</v>
      </c>
      <c r="AN285" s="38">
        <f t="shared" si="445"/>
        <v>10.555555555555555</v>
      </c>
      <c r="AO285" s="157">
        <f t="shared" si="446"/>
        <v>15</v>
      </c>
      <c r="AP285" s="167">
        <f>SaisieNote!AO206</f>
        <v>10</v>
      </c>
      <c r="AQ285" s="262">
        <f t="shared" si="447"/>
        <v>3</v>
      </c>
      <c r="AR285" s="167">
        <f>SaisieNote!AQ206</f>
        <v>8.5</v>
      </c>
      <c r="AS285" s="262">
        <f t="shared" si="448"/>
        <v>0</v>
      </c>
      <c r="AT285" s="167">
        <f>SaisieNote!AS206</f>
        <v>3.5</v>
      </c>
      <c r="AU285" s="155">
        <f t="shared" si="449"/>
        <v>0</v>
      </c>
      <c r="AV285" s="38">
        <f t="shared" si="450"/>
        <v>7.333333333333333</v>
      </c>
      <c r="AW285" s="157">
        <f t="shared" si="451"/>
        <v>3</v>
      </c>
      <c r="AX285" s="156">
        <f>SaisieNote!AU206</f>
        <v>14.5</v>
      </c>
      <c r="AY285" s="155">
        <f t="shared" si="452"/>
        <v>2</v>
      </c>
      <c r="AZ285" s="156">
        <f>SaisieNote!AW206</f>
        <v>8.5</v>
      </c>
      <c r="BA285" s="155">
        <f t="shared" si="453"/>
        <v>0</v>
      </c>
      <c r="BB285" s="156">
        <f>SaisieNote!AY206</f>
        <v>11</v>
      </c>
      <c r="BC285" s="155">
        <f t="shared" si="454"/>
        <v>2</v>
      </c>
      <c r="BD285" s="38">
        <f t="shared" si="455"/>
        <v>11.333333333333334</v>
      </c>
      <c r="BE285" s="157">
        <f t="shared" si="456"/>
        <v>6</v>
      </c>
      <c r="BF285" s="59">
        <f t="shared" si="457"/>
        <v>9.6543209876543195</v>
      </c>
      <c r="BG285" s="55">
        <f t="shared" si="458"/>
        <v>24</v>
      </c>
      <c r="BH285" s="56">
        <f t="shared" si="459"/>
        <v>8.5895061728395063</v>
      </c>
      <c r="BI285" s="55">
        <f t="shared" si="460"/>
        <v>32</v>
      </c>
      <c r="BJ285" s="55">
        <f t="shared" si="461"/>
        <v>32</v>
      </c>
      <c r="BK285" s="73" t="str">
        <f t="shared" si="462"/>
        <v>Rattrapage</v>
      </c>
    </row>
    <row r="286" spans="1:63" s="210" customFormat="1" ht="20.25" customHeight="1">
      <c r="A286" s="251">
        <v>20</v>
      </c>
      <c r="B286" s="234" t="s">
        <v>1067</v>
      </c>
      <c r="C286" s="234" t="s">
        <v>1068</v>
      </c>
      <c r="D286" s="234" t="s">
        <v>1069</v>
      </c>
      <c r="E286" s="234" t="s">
        <v>1070</v>
      </c>
      <c r="F286" s="234" t="s">
        <v>872</v>
      </c>
      <c r="G286" s="152">
        <f>SaisieNote!K207</f>
        <v>10</v>
      </c>
      <c r="H286" s="153">
        <f t="shared" si="424"/>
        <v>5</v>
      </c>
      <c r="I286" s="152">
        <f>SaisieNote!N207</f>
        <v>13.666666666666666</v>
      </c>
      <c r="J286" s="153">
        <f t="shared" si="425"/>
        <v>5</v>
      </c>
      <c r="K286" s="152">
        <f>SaisieNote!Q207</f>
        <v>11.5</v>
      </c>
      <c r="L286" s="153">
        <f t="shared" si="426"/>
        <v>5</v>
      </c>
      <c r="M286" s="53">
        <f t="shared" si="427"/>
        <v>11.722222222222221</v>
      </c>
      <c r="N286" s="153">
        <f t="shared" si="428"/>
        <v>15</v>
      </c>
      <c r="O286" s="152">
        <f>SaisieNote!S207</f>
        <v>9</v>
      </c>
      <c r="P286" s="153">
        <f t="shared" si="429"/>
        <v>0</v>
      </c>
      <c r="Q286" s="152">
        <f>SaisieNote!U207</f>
        <v>12</v>
      </c>
      <c r="R286" s="153">
        <f t="shared" si="430"/>
        <v>3</v>
      </c>
      <c r="S286" s="152">
        <f>SaisieNote!W207</f>
        <v>14</v>
      </c>
      <c r="T286" s="153">
        <f t="shared" si="431"/>
        <v>3</v>
      </c>
      <c r="U286" s="53">
        <f t="shared" si="432"/>
        <v>11.666666666666666</v>
      </c>
      <c r="V286" s="153">
        <f t="shared" si="433"/>
        <v>9</v>
      </c>
      <c r="W286" s="152">
        <f>SaisieNote!Y207</f>
        <v>6</v>
      </c>
      <c r="X286" s="153">
        <f t="shared" si="434"/>
        <v>0</v>
      </c>
      <c r="Y286" s="152">
        <f>SaisieNote!AA207</f>
        <v>8</v>
      </c>
      <c r="Z286" s="153">
        <f t="shared" si="435"/>
        <v>0</v>
      </c>
      <c r="AA286" s="152">
        <f>SaisieNote!AC207</f>
        <v>6.5</v>
      </c>
      <c r="AB286" s="153">
        <f t="shared" si="436"/>
        <v>0</v>
      </c>
      <c r="AC286" s="53">
        <f t="shared" si="437"/>
        <v>6.833333333333333</v>
      </c>
      <c r="AD286" s="153">
        <f t="shared" si="438"/>
        <v>0</v>
      </c>
      <c r="AE286" s="138">
        <f t="shared" si="439"/>
        <v>10.617283950617283</v>
      </c>
      <c r="AF286" s="40">
        <f t="shared" si="440"/>
        <v>30</v>
      </c>
      <c r="AG286" s="154" t="str">
        <f t="shared" si="441"/>
        <v>Admis(e)</v>
      </c>
      <c r="AH286" s="167">
        <f>SaisieNote!AG207</f>
        <v>8.8333333333333339</v>
      </c>
      <c r="AI286" s="168">
        <f t="shared" si="442"/>
        <v>0</v>
      </c>
      <c r="AJ286" s="169">
        <f>SaisieNote!AJ207</f>
        <v>14.833333333333334</v>
      </c>
      <c r="AK286" s="168">
        <f t="shared" si="443"/>
        <v>5</v>
      </c>
      <c r="AL286" s="169">
        <f>SaisieNote!AM207</f>
        <v>11.333333333333334</v>
      </c>
      <c r="AM286" s="155">
        <f t="shared" si="444"/>
        <v>5</v>
      </c>
      <c r="AN286" s="38">
        <f t="shared" si="445"/>
        <v>11.666666666666666</v>
      </c>
      <c r="AO286" s="157">
        <f t="shared" si="446"/>
        <v>15</v>
      </c>
      <c r="AP286" s="167">
        <f>SaisieNote!AO207</f>
        <v>8</v>
      </c>
      <c r="AQ286" s="262">
        <f t="shared" si="447"/>
        <v>0</v>
      </c>
      <c r="AR286" s="167">
        <f>SaisieNote!AQ207</f>
        <v>9</v>
      </c>
      <c r="AS286" s="262">
        <f t="shared" si="448"/>
        <v>0</v>
      </c>
      <c r="AT286" s="167">
        <f>SaisieNote!AS207</f>
        <v>10</v>
      </c>
      <c r="AU286" s="155">
        <f t="shared" si="449"/>
        <v>3</v>
      </c>
      <c r="AV286" s="38">
        <f t="shared" si="450"/>
        <v>9</v>
      </c>
      <c r="AW286" s="157">
        <f t="shared" si="451"/>
        <v>3</v>
      </c>
      <c r="AX286" s="156">
        <f>SaisieNote!AU207</f>
        <v>11</v>
      </c>
      <c r="AY286" s="155">
        <f t="shared" si="452"/>
        <v>2</v>
      </c>
      <c r="AZ286" s="156">
        <f>SaisieNote!AW207</f>
        <v>4</v>
      </c>
      <c r="BA286" s="155">
        <f t="shared" si="453"/>
        <v>0</v>
      </c>
      <c r="BB286" s="156">
        <f>SaisieNote!AY207</f>
        <v>13.5</v>
      </c>
      <c r="BC286" s="155">
        <f t="shared" si="454"/>
        <v>2</v>
      </c>
      <c r="BD286" s="38">
        <f t="shared" si="455"/>
        <v>9.5</v>
      </c>
      <c r="BE286" s="157">
        <f t="shared" si="456"/>
        <v>4</v>
      </c>
      <c r="BF286" s="59">
        <f t="shared" si="457"/>
        <v>10.296296296296296</v>
      </c>
      <c r="BG286" s="55">
        <f t="shared" si="458"/>
        <v>30</v>
      </c>
      <c r="BH286" s="56">
        <f t="shared" si="459"/>
        <v>10.456790123456789</v>
      </c>
      <c r="BI286" s="55">
        <f t="shared" si="460"/>
        <v>60</v>
      </c>
      <c r="BJ286" s="55">
        <f t="shared" si="461"/>
        <v>180</v>
      </c>
      <c r="BK286" s="73" t="str">
        <f t="shared" si="462"/>
        <v>Admis(e)</v>
      </c>
    </row>
    <row r="287" spans="1:63" ht="20.25" customHeight="1">
      <c r="A287" s="251">
        <v>21</v>
      </c>
      <c r="B287" s="234" t="s">
        <v>1071</v>
      </c>
      <c r="C287" s="234" t="s">
        <v>1072</v>
      </c>
      <c r="D287" s="234" t="s">
        <v>1073</v>
      </c>
      <c r="E287" s="234" t="s">
        <v>494</v>
      </c>
      <c r="F287" s="234" t="s">
        <v>5</v>
      </c>
      <c r="G287" s="152">
        <f>SaisieNote!K208</f>
        <v>13.333333333333334</v>
      </c>
      <c r="H287" s="153">
        <f t="shared" si="424"/>
        <v>5</v>
      </c>
      <c r="I287" s="152">
        <f>SaisieNote!N208</f>
        <v>5.333333333333333</v>
      </c>
      <c r="J287" s="153">
        <f t="shared" si="425"/>
        <v>0</v>
      </c>
      <c r="K287" s="152">
        <f>SaisieNote!Q208</f>
        <v>5.333333333333333</v>
      </c>
      <c r="L287" s="153">
        <f t="shared" si="426"/>
        <v>0</v>
      </c>
      <c r="M287" s="53">
        <f t="shared" si="427"/>
        <v>8</v>
      </c>
      <c r="N287" s="153">
        <f t="shared" si="428"/>
        <v>5</v>
      </c>
      <c r="O287" s="152">
        <f>SaisieNote!S208</f>
        <v>7</v>
      </c>
      <c r="P287" s="153">
        <f t="shared" si="429"/>
        <v>0</v>
      </c>
      <c r="Q287" s="152">
        <f>SaisieNote!U208</f>
        <v>14.5</v>
      </c>
      <c r="R287" s="153">
        <f t="shared" si="430"/>
        <v>3</v>
      </c>
      <c r="S287" s="152">
        <f>SaisieNote!W208</f>
        <v>10</v>
      </c>
      <c r="T287" s="153">
        <f t="shared" si="431"/>
        <v>3</v>
      </c>
      <c r="U287" s="53">
        <f t="shared" si="432"/>
        <v>10.5</v>
      </c>
      <c r="V287" s="153">
        <f t="shared" si="433"/>
        <v>9</v>
      </c>
      <c r="W287" s="152">
        <f>SaisieNote!Y208</f>
        <v>1</v>
      </c>
      <c r="X287" s="153">
        <f t="shared" si="434"/>
        <v>0</v>
      </c>
      <c r="Y287" s="152">
        <f>SaisieNote!AA208</f>
        <v>3</v>
      </c>
      <c r="Z287" s="153">
        <f t="shared" si="435"/>
        <v>0</v>
      </c>
      <c r="AA287" s="152">
        <f>SaisieNote!AC208</f>
        <v>5.5</v>
      </c>
      <c r="AB287" s="153">
        <f t="shared" si="436"/>
        <v>0</v>
      </c>
      <c r="AC287" s="53">
        <f t="shared" si="437"/>
        <v>3.1666666666666665</v>
      </c>
      <c r="AD287" s="153">
        <f t="shared" si="438"/>
        <v>0</v>
      </c>
      <c r="AE287" s="138">
        <f t="shared" si="439"/>
        <v>7.7592592592592595</v>
      </c>
      <c r="AF287" s="40">
        <f t="shared" si="440"/>
        <v>14</v>
      </c>
      <c r="AG287" s="154" t="str">
        <f t="shared" si="441"/>
        <v>Rattrapage</v>
      </c>
      <c r="AH287" s="167">
        <f>SaisieNote!AG208</f>
        <v>8.8333333333333339</v>
      </c>
      <c r="AI287" s="168">
        <f t="shared" si="442"/>
        <v>0</v>
      </c>
      <c r="AJ287" s="169">
        <f>SaisieNote!AJ208</f>
        <v>12.333333333333334</v>
      </c>
      <c r="AK287" s="168">
        <f t="shared" si="443"/>
        <v>5</v>
      </c>
      <c r="AL287" s="169">
        <f>SaisieNote!AM208</f>
        <v>11.333333333333334</v>
      </c>
      <c r="AM287" s="155">
        <f t="shared" si="444"/>
        <v>5</v>
      </c>
      <c r="AN287" s="38">
        <f t="shared" si="445"/>
        <v>10.833333333333334</v>
      </c>
      <c r="AO287" s="157">
        <f t="shared" si="446"/>
        <v>15</v>
      </c>
      <c r="AP287" s="167">
        <f>SaisieNote!AO208</f>
        <v>4</v>
      </c>
      <c r="AQ287" s="262">
        <f t="shared" si="447"/>
        <v>0</v>
      </c>
      <c r="AR287" s="167">
        <f>SaisieNote!AQ208</f>
        <v>11</v>
      </c>
      <c r="AS287" s="262">
        <f t="shared" si="448"/>
        <v>3</v>
      </c>
      <c r="AT287" s="167">
        <f>SaisieNote!AS208</f>
        <v>7.5</v>
      </c>
      <c r="AU287" s="155">
        <f t="shared" si="449"/>
        <v>0</v>
      </c>
      <c r="AV287" s="38">
        <f t="shared" si="450"/>
        <v>7.5</v>
      </c>
      <c r="AW287" s="157">
        <f t="shared" si="451"/>
        <v>3</v>
      </c>
      <c r="AX287" s="156">
        <f>SaisieNote!AU208</f>
        <v>10</v>
      </c>
      <c r="AY287" s="155">
        <f t="shared" si="452"/>
        <v>2</v>
      </c>
      <c r="AZ287" s="156" t="str">
        <f>SaisieNote!AW208</f>
        <v>ABS</v>
      </c>
      <c r="BA287" s="155">
        <f t="shared" si="453"/>
        <v>2</v>
      </c>
      <c r="BB287" s="156">
        <f>SaisieNote!AY208</f>
        <v>13</v>
      </c>
      <c r="BC287" s="155">
        <f t="shared" si="454"/>
        <v>2</v>
      </c>
      <c r="BD287" s="38" t="e">
        <f t="shared" si="455"/>
        <v>#VALUE!</v>
      </c>
      <c r="BE287" s="157" t="e">
        <f t="shared" si="456"/>
        <v>#VALUE!</v>
      </c>
      <c r="BF287" s="59" t="e">
        <f t="shared" si="457"/>
        <v>#VALUE!</v>
      </c>
      <c r="BG287" s="55" t="e">
        <f t="shared" si="458"/>
        <v>#VALUE!</v>
      </c>
      <c r="BH287" s="56" t="e">
        <f t="shared" si="459"/>
        <v>#VALUE!</v>
      </c>
      <c r="BI287" s="55" t="e">
        <f t="shared" si="460"/>
        <v>#VALUE!</v>
      </c>
      <c r="BJ287" s="55" t="e">
        <f t="shared" si="461"/>
        <v>#VALUE!</v>
      </c>
      <c r="BK287" s="73" t="s">
        <v>1305</v>
      </c>
    </row>
    <row r="288" spans="1:63" ht="20.25" customHeight="1">
      <c r="A288" s="251">
        <v>22</v>
      </c>
      <c r="B288" s="234" t="s">
        <v>1074</v>
      </c>
      <c r="C288" s="234" t="s">
        <v>1075</v>
      </c>
      <c r="D288" s="234" t="s">
        <v>680</v>
      </c>
      <c r="E288" s="234" t="s">
        <v>1076</v>
      </c>
      <c r="F288" s="234" t="s">
        <v>5</v>
      </c>
      <c r="G288" s="152">
        <f>SaisieNote!K209</f>
        <v>10.833333333333334</v>
      </c>
      <c r="H288" s="153">
        <f t="shared" si="424"/>
        <v>5</v>
      </c>
      <c r="I288" s="152">
        <f>SaisieNote!N209</f>
        <v>11.333333333333334</v>
      </c>
      <c r="J288" s="153">
        <f t="shared" si="425"/>
        <v>5</v>
      </c>
      <c r="K288" s="152">
        <f>SaisieNote!Q209</f>
        <v>5</v>
      </c>
      <c r="L288" s="153">
        <f t="shared" si="426"/>
        <v>0</v>
      </c>
      <c r="M288" s="53">
        <f t="shared" si="427"/>
        <v>9.0555555555555554</v>
      </c>
      <c r="N288" s="153">
        <f t="shared" si="428"/>
        <v>10</v>
      </c>
      <c r="O288" s="152">
        <f>SaisieNote!S209</f>
        <v>11.5</v>
      </c>
      <c r="P288" s="153">
        <f t="shared" si="429"/>
        <v>3</v>
      </c>
      <c r="Q288" s="152">
        <f>SaisieNote!U209</f>
        <v>8</v>
      </c>
      <c r="R288" s="153">
        <f t="shared" si="430"/>
        <v>0</v>
      </c>
      <c r="S288" s="152">
        <f>SaisieNote!W209</f>
        <v>8</v>
      </c>
      <c r="T288" s="153">
        <f t="shared" si="431"/>
        <v>0</v>
      </c>
      <c r="U288" s="53">
        <f t="shared" si="432"/>
        <v>9.1666666666666661</v>
      </c>
      <c r="V288" s="153">
        <f t="shared" si="433"/>
        <v>3</v>
      </c>
      <c r="W288" s="152">
        <f>SaisieNote!Y209</f>
        <v>5.5</v>
      </c>
      <c r="X288" s="153">
        <f t="shared" si="434"/>
        <v>0</v>
      </c>
      <c r="Y288" s="152">
        <f>SaisieNote!AA209</f>
        <v>7</v>
      </c>
      <c r="Z288" s="153">
        <f t="shared" si="435"/>
        <v>0</v>
      </c>
      <c r="AA288" s="152">
        <f>SaisieNote!AC209</f>
        <v>8</v>
      </c>
      <c r="AB288" s="153">
        <f t="shared" si="436"/>
        <v>0</v>
      </c>
      <c r="AC288" s="53">
        <f t="shared" si="437"/>
        <v>6.833333333333333</v>
      </c>
      <c r="AD288" s="153">
        <f t="shared" si="438"/>
        <v>0</v>
      </c>
      <c r="AE288" s="138">
        <f t="shared" si="439"/>
        <v>8.5987654320987659</v>
      </c>
      <c r="AF288" s="40">
        <f t="shared" si="440"/>
        <v>13</v>
      </c>
      <c r="AG288" s="154" t="str">
        <f t="shared" si="441"/>
        <v>Rattrapage</v>
      </c>
      <c r="AH288" s="167">
        <f>SaisieNote!AG209</f>
        <v>11.166666666666666</v>
      </c>
      <c r="AI288" s="168">
        <f t="shared" si="442"/>
        <v>5</v>
      </c>
      <c r="AJ288" s="169">
        <f>SaisieNote!AJ209</f>
        <v>8.6666666666666661</v>
      </c>
      <c r="AK288" s="168">
        <f t="shared" si="443"/>
        <v>0</v>
      </c>
      <c r="AL288" s="169">
        <f>SaisieNote!AM209</f>
        <v>10.333333333333334</v>
      </c>
      <c r="AM288" s="155">
        <f t="shared" si="444"/>
        <v>5</v>
      </c>
      <c r="AN288" s="38">
        <f t="shared" si="445"/>
        <v>10.055555555555555</v>
      </c>
      <c r="AO288" s="157">
        <f t="shared" si="446"/>
        <v>15</v>
      </c>
      <c r="AP288" s="167">
        <f>SaisieNote!AO209</f>
        <v>10</v>
      </c>
      <c r="AQ288" s="262">
        <f t="shared" si="447"/>
        <v>3</v>
      </c>
      <c r="AR288" s="167">
        <f>SaisieNote!AQ209</f>
        <v>5</v>
      </c>
      <c r="AS288" s="262">
        <f t="shared" si="448"/>
        <v>0</v>
      </c>
      <c r="AT288" s="167">
        <f>SaisieNote!AS209</f>
        <v>13</v>
      </c>
      <c r="AU288" s="155">
        <f t="shared" si="449"/>
        <v>3</v>
      </c>
      <c r="AV288" s="38">
        <f t="shared" si="450"/>
        <v>9.3333333333333339</v>
      </c>
      <c r="AW288" s="157">
        <f t="shared" si="451"/>
        <v>6</v>
      </c>
      <c r="AX288" s="156">
        <f>SaisieNote!AU209</f>
        <v>15.5</v>
      </c>
      <c r="AY288" s="155">
        <f t="shared" si="452"/>
        <v>2</v>
      </c>
      <c r="AZ288" s="156">
        <f>SaisieNote!AW209</f>
        <v>9</v>
      </c>
      <c r="BA288" s="155">
        <f t="shared" si="453"/>
        <v>0</v>
      </c>
      <c r="BB288" s="156">
        <f>SaisieNote!AY209</f>
        <v>10</v>
      </c>
      <c r="BC288" s="155">
        <f t="shared" si="454"/>
        <v>2</v>
      </c>
      <c r="BD288" s="38">
        <f t="shared" si="455"/>
        <v>11.5</v>
      </c>
      <c r="BE288" s="157">
        <f t="shared" si="456"/>
        <v>6</v>
      </c>
      <c r="BF288" s="59">
        <f t="shared" si="457"/>
        <v>10.1358024691358</v>
      </c>
      <c r="BG288" s="55">
        <f t="shared" si="458"/>
        <v>30</v>
      </c>
      <c r="BH288" s="56">
        <f t="shared" si="459"/>
        <v>9.3672839506172831</v>
      </c>
      <c r="BI288" s="55">
        <f t="shared" si="460"/>
        <v>43</v>
      </c>
      <c r="BJ288" s="55">
        <f t="shared" si="461"/>
        <v>43</v>
      </c>
      <c r="BK288" s="73" t="str">
        <f t="shared" si="462"/>
        <v>Rattrapage</v>
      </c>
    </row>
    <row r="289" spans="1:65" ht="20.25" customHeight="1">
      <c r="A289" s="273">
        <v>23</v>
      </c>
      <c r="B289" s="266" t="s">
        <v>1077</v>
      </c>
      <c r="C289" s="266" t="s">
        <v>1078</v>
      </c>
      <c r="D289" s="266" t="s">
        <v>1079</v>
      </c>
      <c r="E289" s="266" t="s">
        <v>1080</v>
      </c>
      <c r="F289" s="266" t="s">
        <v>45</v>
      </c>
      <c r="G289" s="267">
        <f>SaisieNote!K210</f>
        <v>7.666666666666667</v>
      </c>
      <c r="H289" s="268">
        <f t="shared" si="424"/>
        <v>0</v>
      </c>
      <c r="I289" s="267">
        <f>SaisieNote!N210</f>
        <v>11</v>
      </c>
      <c r="J289" s="268">
        <f t="shared" si="425"/>
        <v>5</v>
      </c>
      <c r="K289" s="267">
        <f>SaisieNote!Q210</f>
        <v>9.3333333333333339</v>
      </c>
      <c r="L289" s="268">
        <f t="shared" si="426"/>
        <v>0</v>
      </c>
      <c r="M289" s="269">
        <f t="shared" si="427"/>
        <v>9.3333333333333339</v>
      </c>
      <c r="N289" s="268">
        <f t="shared" si="428"/>
        <v>5</v>
      </c>
      <c r="O289" s="267">
        <f>SaisieNote!S210</f>
        <v>10</v>
      </c>
      <c r="P289" s="268">
        <f t="shared" si="429"/>
        <v>3</v>
      </c>
      <c r="Q289" s="267">
        <f>SaisieNote!U210</f>
        <v>11</v>
      </c>
      <c r="R289" s="268">
        <f t="shared" si="430"/>
        <v>3</v>
      </c>
      <c r="S289" s="267">
        <f>SaisieNote!W210</f>
        <v>5.5</v>
      </c>
      <c r="T289" s="268">
        <f t="shared" si="431"/>
        <v>0</v>
      </c>
      <c r="U289" s="269">
        <f t="shared" si="432"/>
        <v>8.8333333333333339</v>
      </c>
      <c r="V289" s="268">
        <f t="shared" si="433"/>
        <v>6</v>
      </c>
      <c r="W289" s="267">
        <f>SaisieNote!Y210</f>
        <v>5</v>
      </c>
      <c r="X289" s="268">
        <f t="shared" si="434"/>
        <v>0</v>
      </c>
      <c r="Y289" s="267">
        <f>SaisieNote!AA210</f>
        <v>14.5</v>
      </c>
      <c r="Z289" s="268">
        <f t="shared" si="435"/>
        <v>2</v>
      </c>
      <c r="AA289" s="267">
        <f>SaisieNote!AC210</f>
        <v>3</v>
      </c>
      <c r="AB289" s="268">
        <f t="shared" si="436"/>
        <v>0</v>
      </c>
      <c r="AC289" s="269">
        <f t="shared" si="437"/>
        <v>7.5</v>
      </c>
      <c r="AD289" s="268">
        <f t="shared" si="438"/>
        <v>2</v>
      </c>
      <c r="AE289" s="269">
        <f t="shared" si="439"/>
        <v>8.7592592592592595</v>
      </c>
      <c r="AF289" s="270">
        <f t="shared" si="440"/>
        <v>13</v>
      </c>
      <c r="AG289" s="271" t="str">
        <f t="shared" si="441"/>
        <v>Rattrapage</v>
      </c>
      <c r="AH289" s="269">
        <f>SaisieNote!AG210</f>
        <v>8.3333333333333339</v>
      </c>
      <c r="AI289" s="279">
        <f t="shared" si="442"/>
        <v>0</v>
      </c>
      <c r="AJ289" s="277">
        <f>SaisieNote!AJ210</f>
        <v>11.666666666666666</v>
      </c>
      <c r="AK289" s="279">
        <f t="shared" si="443"/>
        <v>5</v>
      </c>
      <c r="AL289" s="277">
        <f>SaisieNote!AM210</f>
        <v>10.833333333333334</v>
      </c>
      <c r="AM289" s="273">
        <f t="shared" si="444"/>
        <v>5</v>
      </c>
      <c r="AN289" s="267">
        <f t="shared" si="445"/>
        <v>10.277777777777779</v>
      </c>
      <c r="AO289" s="274">
        <f t="shared" si="446"/>
        <v>15</v>
      </c>
      <c r="AP289" s="269">
        <f>SaisieNote!AO210</f>
        <v>6.5</v>
      </c>
      <c r="AQ289" s="272">
        <f t="shared" si="447"/>
        <v>0</v>
      </c>
      <c r="AR289" s="269">
        <f>SaisieNote!AQ210</f>
        <v>12.5</v>
      </c>
      <c r="AS289" s="272">
        <f t="shared" si="448"/>
        <v>3</v>
      </c>
      <c r="AT289" s="269">
        <f>SaisieNote!AS210</f>
        <v>11.5</v>
      </c>
      <c r="AU289" s="273">
        <f t="shared" si="449"/>
        <v>3</v>
      </c>
      <c r="AV289" s="267">
        <f t="shared" si="450"/>
        <v>10.166666666666666</v>
      </c>
      <c r="AW289" s="274">
        <f t="shared" si="451"/>
        <v>9</v>
      </c>
      <c r="AX289" s="275">
        <f>SaisieNote!AU210</f>
        <v>10</v>
      </c>
      <c r="AY289" s="273">
        <f t="shared" si="452"/>
        <v>2</v>
      </c>
      <c r="AZ289" s="275">
        <f>SaisieNote!AW210</f>
        <v>8.5</v>
      </c>
      <c r="BA289" s="273">
        <f t="shared" si="453"/>
        <v>0</v>
      </c>
      <c r="BB289" s="275">
        <f>SaisieNote!AY210</f>
        <v>12</v>
      </c>
      <c r="BC289" s="273">
        <f t="shared" si="454"/>
        <v>2</v>
      </c>
      <c r="BD289" s="267">
        <f t="shared" si="455"/>
        <v>10.166666666666666</v>
      </c>
      <c r="BE289" s="274">
        <f t="shared" si="456"/>
        <v>6</v>
      </c>
      <c r="BF289" s="267">
        <f t="shared" si="457"/>
        <v>10.216049382716051</v>
      </c>
      <c r="BG289" s="276">
        <f t="shared" si="458"/>
        <v>30</v>
      </c>
      <c r="BH289" s="277">
        <f t="shared" si="459"/>
        <v>9.4876543209876552</v>
      </c>
      <c r="BI289" s="276">
        <f t="shared" si="460"/>
        <v>43</v>
      </c>
      <c r="BJ289" s="276">
        <f t="shared" si="461"/>
        <v>43</v>
      </c>
      <c r="BK289" s="271" t="str">
        <f t="shared" si="462"/>
        <v>Rattrapage</v>
      </c>
    </row>
    <row r="290" spans="1:65" ht="20.25" customHeight="1">
      <c r="A290" s="251">
        <v>24</v>
      </c>
      <c r="B290" s="234" t="s">
        <v>1081</v>
      </c>
      <c r="C290" s="234" t="s">
        <v>1082</v>
      </c>
      <c r="D290" s="234" t="s">
        <v>54</v>
      </c>
      <c r="E290" s="234" t="s">
        <v>1083</v>
      </c>
      <c r="F290" s="234" t="s">
        <v>59</v>
      </c>
      <c r="G290" s="152" t="e">
        <f>SaisieNote!K211</f>
        <v>#VALUE!</v>
      </c>
      <c r="H290" s="153" t="e">
        <f t="shared" si="424"/>
        <v>#VALUE!</v>
      </c>
      <c r="I290" s="152" t="e">
        <f>SaisieNote!N211</f>
        <v>#VALUE!</v>
      </c>
      <c r="J290" s="153" t="e">
        <f t="shared" si="425"/>
        <v>#VALUE!</v>
      </c>
      <c r="K290" s="152" t="e">
        <f>SaisieNote!Q211</f>
        <v>#VALUE!</v>
      </c>
      <c r="L290" s="153" t="e">
        <f t="shared" si="426"/>
        <v>#VALUE!</v>
      </c>
      <c r="M290" s="53" t="e">
        <f t="shared" si="427"/>
        <v>#VALUE!</v>
      </c>
      <c r="N290" s="153" t="e">
        <f t="shared" si="428"/>
        <v>#VALUE!</v>
      </c>
      <c r="O290" s="152" t="str">
        <f>SaisieNote!S211</f>
        <v>\</v>
      </c>
      <c r="P290" s="153">
        <f t="shared" si="429"/>
        <v>3</v>
      </c>
      <c r="Q290" s="152" t="str">
        <f>SaisieNote!U211</f>
        <v>\</v>
      </c>
      <c r="R290" s="153">
        <f t="shared" si="430"/>
        <v>3</v>
      </c>
      <c r="S290" s="152" t="str">
        <f>SaisieNote!W211</f>
        <v>\</v>
      </c>
      <c r="T290" s="153">
        <f t="shared" si="431"/>
        <v>3</v>
      </c>
      <c r="U290" s="53" t="e">
        <f t="shared" si="432"/>
        <v>#VALUE!</v>
      </c>
      <c r="V290" s="153" t="e">
        <f t="shared" si="433"/>
        <v>#VALUE!</v>
      </c>
      <c r="W290" s="152" t="str">
        <f>SaisieNote!Y211</f>
        <v>\</v>
      </c>
      <c r="X290" s="153">
        <f t="shared" si="434"/>
        <v>2</v>
      </c>
      <c r="Y290" s="152" t="str">
        <f>SaisieNote!AA211</f>
        <v>\</v>
      </c>
      <c r="Z290" s="153">
        <f t="shared" si="435"/>
        <v>2</v>
      </c>
      <c r="AA290" s="152" t="str">
        <f>SaisieNote!AC211</f>
        <v>\</v>
      </c>
      <c r="AB290" s="153">
        <f t="shared" si="436"/>
        <v>2</v>
      </c>
      <c r="AC290" s="53" t="e">
        <f t="shared" si="437"/>
        <v>#VALUE!</v>
      </c>
      <c r="AD290" s="153" t="e">
        <f t="shared" si="438"/>
        <v>#VALUE!</v>
      </c>
      <c r="AE290" s="138" t="e">
        <f t="shared" si="439"/>
        <v>#VALUE!</v>
      </c>
      <c r="AF290" s="40" t="e">
        <f t="shared" si="440"/>
        <v>#VALUE!</v>
      </c>
      <c r="AG290" s="154" t="e">
        <f t="shared" si="441"/>
        <v>#VALUE!</v>
      </c>
      <c r="AH290" s="167" t="e">
        <f>SaisieNote!AG211</f>
        <v>#VALUE!</v>
      </c>
      <c r="AI290" s="168" t="e">
        <f t="shared" si="442"/>
        <v>#VALUE!</v>
      </c>
      <c r="AJ290" s="169" t="e">
        <f>SaisieNote!AJ211</f>
        <v>#VALUE!</v>
      </c>
      <c r="AK290" s="168" t="e">
        <f t="shared" si="443"/>
        <v>#VALUE!</v>
      </c>
      <c r="AL290" s="169" t="e">
        <f>SaisieNote!AM211</f>
        <v>#VALUE!</v>
      </c>
      <c r="AM290" s="155" t="e">
        <f t="shared" si="444"/>
        <v>#VALUE!</v>
      </c>
      <c r="AN290" s="38" t="e">
        <f t="shared" si="445"/>
        <v>#VALUE!</v>
      </c>
      <c r="AO290" s="157" t="e">
        <f t="shared" si="446"/>
        <v>#VALUE!</v>
      </c>
      <c r="AP290" s="167" t="str">
        <f>SaisieNote!AO211</f>
        <v>\</v>
      </c>
      <c r="AQ290" s="262">
        <f t="shared" si="447"/>
        <v>3</v>
      </c>
      <c r="AR290" s="167" t="str">
        <f>SaisieNote!AQ211</f>
        <v>\</v>
      </c>
      <c r="AS290" s="262">
        <f t="shared" si="448"/>
        <v>3</v>
      </c>
      <c r="AT290" s="167" t="str">
        <f>SaisieNote!AS211</f>
        <v>\</v>
      </c>
      <c r="AU290" s="155">
        <f t="shared" si="449"/>
        <v>3</v>
      </c>
      <c r="AV290" s="38" t="e">
        <f t="shared" si="450"/>
        <v>#VALUE!</v>
      </c>
      <c r="AW290" s="157" t="e">
        <f t="shared" si="451"/>
        <v>#VALUE!</v>
      </c>
      <c r="AX290" s="156" t="str">
        <f>SaisieNote!AU211</f>
        <v>\</v>
      </c>
      <c r="AY290" s="155">
        <f t="shared" si="452"/>
        <v>2</v>
      </c>
      <c r="AZ290" s="156" t="str">
        <f>SaisieNote!AW211</f>
        <v>\</v>
      </c>
      <c r="BA290" s="155">
        <f t="shared" si="453"/>
        <v>2</v>
      </c>
      <c r="BB290" s="156" t="str">
        <f>SaisieNote!AY211</f>
        <v>\</v>
      </c>
      <c r="BC290" s="155">
        <f t="shared" si="454"/>
        <v>2</v>
      </c>
      <c r="BD290" s="38" t="e">
        <f t="shared" si="455"/>
        <v>#VALUE!</v>
      </c>
      <c r="BE290" s="157" t="e">
        <f t="shared" si="456"/>
        <v>#VALUE!</v>
      </c>
      <c r="BF290" s="59" t="e">
        <f t="shared" si="457"/>
        <v>#VALUE!</v>
      </c>
      <c r="BG290" s="55" t="e">
        <f t="shared" si="458"/>
        <v>#VALUE!</v>
      </c>
      <c r="BH290" s="56" t="e">
        <f t="shared" si="459"/>
        <v>#VALUE!</v>
      </c>
      <c r="BI290" s="55" t="e">
        <f t="shared" si="460"/>
        <v>#VALUE!</v>
      </c>
      <c r="BJ290" s="55" t="e">
        <f t="shared" si="461"/>
        <v>#VALUE!</v>
      </c>
      <c r="BK290" s="73" t="s">
        <v>1312</v>
      </c>
    </row>
    <row r="291" spans="1:65" ht="20.25" customHeight="1">
      <c r="A291" s="251">
        <v>25</v>
      </c>
      <c r="B291" s="234" t="s">
        <v>424</v>
      </c>
      <c r="C291" s="234" t="s">
        <v>426</v>
      </c>
      <c r="D291" s="234" t="s">
        <v>427</v>
      </c>
      <c r="E291" s="234" t="s">
        <v>425</v>
      </c>
      <c r="F291" s="234" t="s">
        <v>32</v>
      </c>
      <c r="G291" s="152">
        <f>SaisieNote!K212</f>
        <v>11.333333333333334</v>
      </c>
      <c r="H291" s="153">
        <f t="shared" si="424"/>
        <v>5</v>
      </c>
      <c r="I291" s="152">
        <f>SaisieNote!N212</f>
        <v>12.67</v>
      </c>
      <c r="J291" s="153">
        <f t="shared" si="425"/>
        <v>5</v>
      </c>
      <c r="K291" s="152">
        <f>SaisieNote!Q212</f>
        <v>8.1666666666666661</v>
      </c>
      <c r="L291" s="153">
        <f t="shared" si="426"/>
        <v>0</v>
      </c>
      <c r="M291" s="53">
        <f t="shared" si="427"/>
        <v>10.723333333333334</v>
      </c>
      <c r="N291" s="153">
        <f t="shared" si="428"/>
        <v>15</v>
      </c>
      <c r="O291" s="152">
        <f>SaisieNote!S212</f>
        <v>10</v>
      </c>
      <c r="P291" s="153">
        <f t="shared" si="429"/>
        <v>3</v>
      </c>
      <c r="Q291" s="152">
        <f>SaisieNote!U212</f>
        <v>12.5</v>
      </c>
      <c r="R291" s="153">
        <f t="shared" si="430"/>
        <v>3</v>
      </c>
      <c r="S291" s="152">
        <f>SaisieNote!W212</f>
        <v>11</v>
      </c>
      <c r="T291" s="153">
        <f t="shared" si="431"/>
        <v>3</v>
      </c>
      <c r="U291" s="53">
        <f t="shared" si="432"/>
        <v>11.166666666666666</v>
      </c>
      <c r="V291" s="153">
        <f t="shared" si="433"/>
        <v>9</v>
      </c>
      <c r="W291" s="152">
        <f>SaisieNote!Y212</f>
        <v>10</v>
      </c>
      <c r="X291" s="153">
        <f t="shared" si="434"/>
        <v>2</v>
      </c>
      <c r="Y291" s="152">
        <f>SaisieNote!AA212</f>
        <v>5</v>
      </c>
      <c r="Z291" s="153">
        <f t="shared" si="435"/>
        <v>0</v>
      </c>
      <c r="AA291" s="152">
        <f>SaisieNote!AC212</f>
        <v>6.5</v>
      </c>
      <c r="AB291" s="153">
        <f t="shared" si="436"/>
        <v>0</v>
      </c>
      <c r="AC291" s="53">
        <f t="shared" si="437"/>
        <v>7.166666666666667</v>
      </c>
      <c r="AD291" s="153">
        <f t="shared" si="438"/>
        <v>2</v>
      </c>
      <c r="AE291" s="138">
        <f t="shared" si="439"/>
        <v>10.08074074074074</v>
      </c>
      <c r="AF291" s="40">
        <f t="shared" si="440"/>
        <v>30</v>
      </c>
      <c r="AG291" s="154" t="str">
        <f t="shared" si="441"/>
        <v>Admis(e)</v>
      </c>
      <c r="AH291" s="167">
        <f>SaisieNote!AG212</f>
        <v>8.5</v>
      </c>
      <c r="AI291" s="168">
        <f t="shared" si="442"/>
        <v>0</v>
      </c>
      <c r="AJ291" s="169">
        <f>SaisieNote!AJ212</f>
        <v>15.5</v>
      </c>
      <c r="AK291" s="168">
        <f t="shared" si="443"/>
        <v>5</v>
      </c>
      <c r="AL291" s="169">
        <f>SaisieNote!AM212</f>
        <v>12.83</v>
      </c>
      <c r="AM291" s="155">
        <f t="shared" si="444"/>
        <v>5</v>
      </c>
      <c r="AN291" s="38">
        <f t="shared" si="445"/>
        <v>12.276666666666666</v>
      </c>
      <c r="AO291" s="157">
        <f t="shared" si="446"/>
        <v>15</v>
      </c>
      <c r="AP291" s="167">
        <f>SaisieNote!AO212</f>
        <v>10</v>
      </c>
      <c r="AQ291" s="262">
        <f t="shared" si="447"/>
        <v>3</v>
      </c>
      <c r="AR291" s="167">
        <f>SaisieNote!AQ212</f>
        <v>10</v>
      </c>
      <c r="AS291" s="262">
        <f t="shared" si="448"/>
        <v>3</v>
      </c>
      <c r="AT291" s="167">
        <f>SaisieNote!AS212</f>
        <v>8.5</v>
      </c>
      <c r="AU291" s="155">
        <f t="shared" si="449"/>
        <v>0</v>
      </c>
      <c r="AV291" s="38">
        <f t="shared" si="450"/>
        <v>9.5</v>
      </c>
      <c r="AW291" s="157">
        <f t="shared" si="451"/>
        <v>6</v>
      </c>
      <c r="AX291" s="156">
        <f>SaisieNote!AU212</f>
        <v>5.5</v>
      </c>
      <c r="AY291" s="155">
        <f t="shared" si="452"/>
        <v>0</v>
      </c>
      <c r="AZ291" s="156">
        <f>SaisieNote!AW212</f>
        <v>6</v>
      </c>
      <c r="BA291" s="155">
        <f t="shared" si="453"/>
        <v>0</v>
      </c>
      <c r="BB291" s="156">
        <f>SaisieNote!AY212</f>
        <v>12</v>
      </c>
      <c r="BC291" s="155">
        <f t="shared" si="454"/>
        <v>2</v>
      </c>
      <c r="BD291" s="38">
        <f t="shared" si="455"/>
        <v>7.833333333333333</v>
      </c>
      <c r="BE291" s="157">
        <f t="shared" si="456"/>
        <v>2</v>
      </c>
      <c r="BF291" s="59">
        <f t="shared" si="457"/>
        <v>10.363703703703704</v>
      </c>
      <c r="BG291" s="55">
        <f t="shared" si="458"/>
        <v>30</v>
      </c>
      <c r="BH291" s="56">
        <f t="shared" si="459"/>
        <v>10.222222222222221</v>
      </c>
      <c r="BI291" s="55">
        <f t="shared" si="460"/>
        <v>60</v>
      </c>
      <c r="BJ291" s="55">
        <f t="shared" si="461"/>
        <v>180</v>
      </c>
      <c r="BK291" s="73" t="str">
        <f t="shared" si="462"/>
        <v>Admis(e)</v>
      </c>
    </row>
    <row r="292" spans="1:65" ht="20.25" customHeight="1">
      <c r="A292" s="251">
        <v>26</v>
      </c>
      <c r="B292" s="234" t="s">
        <v>1084</v>
      </c>
      <c r="C292" s="234" t="s">
        <v>428</v>
      </c>
      <c r="D292" s="234" t="s">
        <v>1085</v>
      </c>
      <c r="E292" s="234" t="s">
        <v>356</v>
      </c>
      <c r="F292" s="234" t="s">
        <v>45</v>
      </c>
      <c r="G292" s="152">
        <f>SaisieNote!K213</f>
        <v>10.833333333333334</v>
      </c>
      <c r="H292" s="153">
        <f t="shared" si="424"/>
        <v>5</v>
      </c>
      <c r="I292" s="152">
        <f>SaisieNote!N213</f>
        <v>5.5</v>
      </c>
      <c r="J292" s="153">
        <f t="shared" si="425"/>
        <v>0</v>
      </c>
      <c r="K292" s="152">
        <f>SaisieNote!Q213</f>
        <v>4.333333333333333</v>
      </c>
      <c r="L292" s="153">
        <f t="shared" si="426"/>
        <v>0</v>
      </c>
      <c r="M292" s="53">
        <f t="shared" si="427"/>
        <v>6.8888888888888893</v>
      </c>
      <c r="N292" s="153">
        <f t="shared" si="428"/>
        <v>5</v>
      </c>
      <c r="O292" s="152">
        <f>SaisieNote!S213</f>
        <v>12</v>
      </c>
      <c r="P292" s="153">
        <f t="shared" si="429"/>
        <v>3</v>
      </c>
      <c r="Q292" s="152">
        <f>SaisieNote!U213</f>
        <v>6</v>
      </c>
      <c r="R292" s="153">
        <f t="shared" si="430"/>
        <v>0</v>
      </c>
      <c r="S292" s="152">
        <f>SaisieNote!W213</f>
        <v>5</v>
      </c>
      <c r="T292" s="153">
        <f t="shared" si="431"/>
        <v>0</v>
      </c>
      <c r="U292" s="53">
        <f t="shared" si="432"/>
        <v>7.666666666666667</v>
      </c>
      <c r="V292" s="153">
        <f t="shared" si="433"/>
        <v>3</v>
      </c>
      <c r="W292" s="152">
        <f>SaisieNote!Y213</f>
        <v>2</v>
      </c>
      <c r="X292" s="153">
        <f t="shared" si="434"/>
        <v>0</v>
      </c>
      <c r="Y292" s="152">
        <f>SaisieNote!AA213</f>
        <v>1</v>
      </c>
      <c r="Z292" s="153">
        <f t="shared" si="435"/>
        <v>0</v>
      </c>
      <c r="AA292" s="152">
        <f>SaisieNote!AC213</f>
        <v>6.5</v>
      </c>
      <c r="AB292" s="153">
        <f t="shared" si="436"/>
        <v>0</v>
      </c>
      <c r="AC292" s="53">
        <f t="shared" si="437"/>
        <v>3.1666666666666665</v>
      </c>
      <c r="AD292" s="153">
        <f t="shared" si="438"/>
        <v>0</v>
      </c>
      <c r="AE292" s="138">
        <f t="shared" si="439"/>
        <v>6.3209876543209882</v>
      </c>
      <c r="AF292" s="40">
        <f t="shared" si="440"/>
        <v>8</v>
      </c>
      <c r="AG292" s="154" t="str">
        <f t="shared" si="441"/>
        <v>Rattrapage</v>
      </c>
      <c r="AH292" s="167">
        <f>SaisieNote!AG213</f>
        <v>7</v>
      </c>
      <c r="AI292" s="168">
        <f t="shared" si="442"/>
        <v>0</v>
      </c>
      <c r="AJ292" s="169">
        <f>SaisieNote!AJ213</f>
        <v>6.666666666666667</v>
      </c>
      <c r="AK292" s="168">
        <f t="shared" si="443"/>
        <v>0</v>
      </c>
      <c r="AL292" s="169">
        <f>SaisieNote!AM213</f>
        <v>10.166666666666666</v>
      </c>
      <c r="AM292" s="155">
        <f t="shared" si="444"/>
        <v>5</v>
      </c>
      <c r="AN292" s="38">
        <f t="shared" si="445"/>
        <v>7.9444444444444455</v>
      </c>
      <c r="AO292" s="157">
        <f t="shared" si="446"/>
        <v>5</v>
      </c>
      <c r="AP292" s="167">
        <f>SaisieNote!AO213</f>
        <v>6.5</v>
      </c>
      <c r="AQ292" s="262">
        <f t="shared" si="447"/>
        <v>0</v>
      </c>
      <c r="AR292" s="167">
        <f>SaisieNote!AQ213</f>
        <v>7</v>
      </c>
      <c r="AS292" s="262">
        <f t="shared" si="448"/>
        <v>0</v>
      </c>
      <c r="AT292" s="167">
        <f>SaisieNote!AS213</f>
        <v>6</v>
      </c>
      <c r="AU292" s="155">
        <f t="shared" si="449"/>
        <v>0</v>
      </c>
      <c r="AV292" s="38">
        <f t="shared" si="450"/>
        <v>6.5</v>
      </c>
      <c r="AW292" s="157">
        <f t="shared" si="451"/>
        <v>0</v>
      </c>
      <c r="AX292" s="156">
        <f>SaisieNote!AU213</f>
        <v>7.5</v>
      </c>
      <c r="AY292" s="155">
        <f t="shared" si="452"/>
        <v>0</v>
      </c>
      <c r="AZ292" s="156">
        <f>SaisieNote!AW213</f>
        <v>2</v>
      </c>
      <c r="BA292" s="155">
        <f t="shared" si="453"/>
        <v>0</v>
      </c>
      <c r="BB292" s="156">
        <f>SaisieNote!AY213</f>
        <v>8</v>
      </c>
      <c r="BC292" s="155">
        <f t="shared" si="454"/>
        <v>0</v>
      </c>
      <c r="BD292" s="38">
        <f t="shared" si="455"/>
        <v>5.833333333333333</v>
      </c>
      <c r="BE292" s="157">
        <f t="shared" si="456"/>
        <v>0</v>
      </c>
      <c r="BF292" s="59">
        <f t="shared" si="457"/>
        <v>6.9938271604938276</v>
      </c>
      <c r="BG292" s="55">
        <f t="shared" si="458"/>
        <v>5</v>
      </c>
      <c r="BH292" s="56">
        <f t="shared" si="459"/>
        <v>6.6574074074074083</v>
      </c>
      <c r="BI292" s="55">
        <f t="shared" si="460"/>
        <v>13</v>
      </c>
      <c r="BJ292" s="55">
        <f t="shared" si="461"/>
        <v>13</v>
      </c>
      <c r="BK292" s="73" t="str">
        <f t="shared" si="462"/>
        <v>Rattrapage</v>
      </c>
    </row>
    <row r="293" spans="1:65" s="210" customFormat="1" ht="20.25" customHeight="1">
      <c r="A293" s="251">
        <v>27</v>
      </c>
      <c r="B293" s="234" t="s">
        <v>1086</v>
      </c>
      <c r="C293" s="234" t="s">
        <v>1087</v>
      </c>
      <c r="D293" s="234" t="s">
        <v>36</v>
      </c>
      <c r="E293" s="234" t="s">
        <v>1088</v>
      </c>
      <c r="F293" s="234" t="s">
        <v>26</v>
      </c>
      <c r="G293" s="152">
        <f>SaisieNote!K214</f>
        <v>13.166666666666666</v>
      </c>
      <c r="H293" s="153">
        <f t="shared" si="424"/>
        <v>5</v>
      </c>
      <c r="I293" s="152">
        <f>SaisieNote!N214</f>
        <v>13.666666666666666</v>
      </c>
      <c r="J293" s="153">
        <f t="shared" si="425"/>
        <v>5</v>
      </c>
      <c r="K293" s="152">
        <f>SaisieNote!Q214</f>
        <v>9</v>
      </c>
      <c r="L293" s="153">
        <f t="shared" si="426"/>
        <v>0</v>
      </c>
      <c r="M293" s="53">
        <f t="shared" si="427"/>
        <v>11.944444444444443</v>
      </c>
      <c r="N293" s="153">
        <f t="shared" si="428"/>
        <v>15</v>
      </c>
      <c r="O293" s="152">
        <f>SaisieNote!S214</f>
        <v>12.5</v>
      </c>
      <c r="P293" s="153">
        <f t="shared" si="429"/>
        <v>3</v>
      </c>
      <c r="Q293" s="152">
        <f>SaisieNote!U214</f>
        <v>13</v>
      </c>
      <c r="R293" s="153">
        <f t="shared" si="430"/>
        <v>3</v>
      </c>
      <c r="S293" s="152">
        <f>SaisieNote!W214</f>
        <v>16.5</v>
      </c>
      <c r="T293" s="153">
        <f t="shared" si="431"/>
        <v>3</v>
      </c>
      <c r="U293" s="53">
        <f t="shared" si="432"/>
        <v>14</v>
      </c>
      <c r="V293" s="153">
        <f t="shared" si="433"/>
        <v>9</v>
      </c>
      <c r="W293" s="152">
        <f>SaisieNote!Y214</f>
        <v>10</v>
      </c>
      <c r="X293" s="153">
        <f t="shared" si="434"/>
        <v>2</v>
      </c>
      <c r="Y293" s="152">
        <f>SaisieNote!AA214</f>
        <v>15</v>
      </c>
      <c r="Z293" s="153">
        <f t="shared" si="435"/>
        <v>2</v>
      </c>
      <c r="AA293" s="152">
        <f>SaisieNote!AC214</f>
        <v>11</v>
      </c>
      <c r="AB293" s="153">
        <f t="shared" si="436"/>
        <v>2</v>
      </c>
      <c r="AC293" s="53">
        <f t="shared" si="437"/>
        <v>12</v>
      </c>
      <c r="AD293" s="153">
        <f t="shared" si="438"/>
        <v>6</v>
      </c>
      <c r="AE293" s="138">
        <f t="shared" si="439"/>
        <v>12.641975308641975</v>
      </c>
      <c r="AF293" s="40">
        <f t="shared" si="440"/>
        <v>30</v>
      </c>
      <c r="AG293" s="154" t="str">
        <f t="shared" si="441"/>
        <v>Admis(e)</v>
      </c>
      <c r="AH293" s="167">
        <f>SaisieNote!AG214</f>
        <v>14</v>
      </c>
      <c r="AI293" s="168">
        <f t="shared" si="442"/>
        <v>5</v>
      </c>
      <c r="AJ293" s="169">
        <f>SaisieNote!AJ214</f>
        <v>14.833333333333334</v>
      </c>
      <c r="AK293" s="168">
        <f t="shared" si="443"/>
        <v>5</v>
      </c>
      <c r="AL293" s="169">
        <f>SaisieNote!AM214</f>
        <v>12.833333333333334</v>
      </c>
      <c r="AM293" s="155">
        <f t="shared" si="444"/>
        <v>5</v>
      </c>
      <c r="AN293" s="38">
        <f t="shared" si="445"/>
        <v>13.888888888888891</v>
      </c>
      <c r="AO293" s="157">
        <f t="shared" si="446"/>
        <v>15</v>
      </c>
      <c r="AP293" s="167">
        <f>SaisieNote!AO214</f>
        <v>12.5</v>
      </c>
      <c r="AQ293" s="262">
        <f t="shared" si="447"/>
        <v>3</v>
      </c>
      <c r="AR293" s="167">
        <f>SaisieNote!AQ214</f>
        <v>11</v>
      </c>
      <c r="AS293" s="262">
        <f t="shared" si="448"/>
        <v>3</v>
      </c>
      <c r="AT293" s="167">
        <f>SaisieNote!AS214</f>
        <v>14.5</v>
      </c>
      <c r="AU293" s="155">
        <f t="shared" si="449"/>
        <v>3</v>
      </c>
      <c r="AV293" s="38">
        <f t="shared" si="450"/>
        <v>12.666666666666666</v>
      </c>
      <c r="AW293" s="157">
        <f t="shared" si="451"/>
        <v>9</v>
      </c>
      <c r="AX293" s="156">
        <f>SaisieNote!AU214</f>
        <v>13</v>
      </c>
      <c r="AY293" s="155">
        <f t="shared" si="452"/>
        <v>2</v>
      </c>
      <c r="AZ293" s="156">
        <f>SaisieNote!AW214</f>
        <v>13</v>
      </c>
      <c r="BA293" s="155">
        <f t="shared" si="453"/>
        <v>2</v>
      </c>
      <c r="BB293" s="156">
        <f>SaisieNote!AY214</f>
        <v>14</v>
      </c>
      <c r="BC293" s="155">
        <f t="shared" si="454"/>
        <v>2</v>
      </c>
      <c r="BD293" s="38">
        <f t="shared" si="455"/>
        <v>13.333333333333334</v>
      </c>
      <c r="BE293" s="157">
        <f t="shared" si="456"/>
        <v>6</v>
      </c>
      <c r="BF293" s="59">
        <f t="shared" si="457"/>
        <v>13.358024691358025</v>
      </c>
      <c r="BG293" s="55">
        <f t="shared" si="458"/>
        <v>30</v>
      </c>
      <c r="BH293" s="56">
        <f t="shared" si="459"/>
        <v>13</v>
      </c>
      <c r="BI293" s="55">
        <f t="shared" si="460"/>
        <v>60</v>
      </c>
      <c r="BJ293" s="55">
        <f t="shared" si="461"/>
        <v>180</v>
      </c>
      <c r="BK293" s="73" t="str">
        <f t="shared" si="462"/>
        <v>Admis(e)</v>
      </c>
    </row>
    <row r="294" spans="1:65" s="11" customFormat="1" ht="19.5" customHeight="1">
      <c r="A294" s="251">
        <v>28</v>
      </c>
      <c r="B294" s="234" t="s">
        <v>1089</v>
      </c>
      <c r="C294" s="234" t="s">
        <v>1090</v>
      </c>
      <c r="D294" s="234" t="s">
        <v>13</v>
      </c>
      <c r="E294" s="234" t="s">
        <v>1091</v>
      </c>
      <c r="F294" s="234" t="s">
        <v>302</v>
      </c>
      <c r="G294" s="152">
        <f>SaisieNote!K215</f>
        <v>9</v>
      </c>
      <c r="H294" s="153">
        <f t="shared" si="424"/>
        <v>0</v>
      </c>
      <c r="I294" s="152">
        <f>SaisieNote!N215</f>
        <v>11.666666666666666</v>
      </c>
      <c r="J294" s="153">
        <f t="shared" si="425"/>
        <v>5</v>
      </c>
      <c r="K294" s="152">
        <f>SaisieNote!Q215</f>
        <v>5.666666666666667</v>
      </c>
      <c r="L294" s="153">
        <f t="shared" si="426"/>
        <v>0</v>
      </c>
      <c r="M294" s="53">
        <f t="shared" si="427"/>
        <v>8.7777777777777768</v>
      </c>
      <c r="N294" s="153">
        <f t="shared" si="428"/>
        <v>5</v>
      </c>
      <c r="O294" s="152">
        <f>SaisieNote!S215</f>
        <v>9</v>
      </c>
      <c r="P294" s="153">
        <f t="shared" si="429"/>
        <v>0</v>
      </c>
      <c r="Q294" s="152">
        <f>SaisieNote!U215</f>
        <v>12.5</v>
      </c>
      <c r="R294" s="153">
        <f t="shared" si="430"/>
        <v>3</v>
      </c>
      <c r="S294" s="152">
        <f>SaisieNote!W215</f>
        <v>12</v>
      </c>
      <c r="T294" s="153">
        <f t="shared" si="431"/>
        <v>3</v>
      </c>
      <c r="U294" s="53">
        <f t="shared" si="432"/>
        <v>11.166666666666666</v>
      </c>
      <c r="V294" s="153">
        <f t="shared" si="433"/>
        <v>9</v>
      </c>
      <c r="W294" s="152">
        <f>SaisieNote!Y215</f>
        <v>4</v>
      </c>
      <c r="X294" s="153">
        <f t="shared" si="434"/>
        <v>0</v>
      </c>
      <c r="Y294" s="152">
        <f>SaisieNote!AA215</f>
        <v>13</v>
      </c>
      <c r="Z294" s="153">
        <f t="shared" si="435"/>
        <v>2</v>
      </c>
      <c r="AA294" s="152">
        <f>SaisieNote!AC215</f>
        <v>6.5</v>
      </c>
      <c r="AB294" s="153">
        <f t="shared" si="436"/>
        <v>0</v>
      </c>
      <c r="AC294" s="53">
        <f t="shared" si="437"/>
        <v>7.833333333333333</v>
      </c>
      <c r="AD294" s="153">
        <f t="shared" si="438"/>
        <v>2</v>
      </c>
      <c r="AE294" s="138">
        <f t="shared" si="439"/>
        <v>9.364197530864196</v>
      </c>
      <c r="AF294" s="40">
        <f t="shared" si="440"/>
        <v>16</v>
      </c>
      <c r="AG294" s="154" t="str">
        <f t="shared" si="441"/>
        <v>Rattrapage</v>
      </c>
      <c r="AH294" s="167">
        <f>SaisieNote!AG215</f>
        <v>12</v>
      </c>
      <c r="AI294" s="168">
        <f t="shared" si="442"/>
        <v>5</v>
      </c>
      <c r="AJ294" s="169">
        <f>SaisieNote!AJ215</f>
        <v>8.6666666666666661</v>
      </c>
      <c r="AK294" s="168">
        <f t="shared" si="443"/>
        <v>0</v>
      </c>
      <c r="AL294" s="169">
        <f>SaisieNote!AM215</f>
        <v>12.333333333333334</v>
      </c>
      <c r="AM294" s="155">
        <f t="shared" si="444"/>
        <v>5</v>
      </c>
      <c r="AN294" s="38">
        <f t="shared" si="445"/>
        <v>11</v>
      </c>
      <c r="AO294" s="157">
        <f t="shared" si="446"/>
        <v>15</v>
      </c>
      <c r="AP294" s="167">
        <f>SaisieNote!AO215</f>
        <v>10</v>
      </c>
      <c r="AQ294" s="262">
        <f t="shared" si="447"/>
        <v>3</v>
      </c>
      <c r="AR294" s="167">
        <f>SaisieNote!AQ215</f>
        <v>12</v>
      </c>
      <c r="AS294" s="262">
        <f t="shared" si="448"/>
        <v>3</v>
      </c>
      <c r="AT294" s="167">
        <f>SaisieNote!AS215</f>
        <v>13.5</v>
      </c>
      <c r="AU294" s="155">
        <f t="shared" si="449"/>
        <v>3</v>
      </c>
      <c r="AV294" s="38">
        <f t="shared" si="450"/>
        <v>11.833333333333334</v>
      </c>
      <c r="AW294" s="157">
        <f t="shared" si="451"/>
        <v>9</v>
      </c>
      <c r="AX294" s="156">
        <f>SaisieNote!AU215</f>
        <v>13</v>
      </c>
      <c r="AY294" s="155">
        <f t="shared" si="452"/>
        <v>2</v>
      </c>
      <c r="AZ294" s="156">
        <f>SaisieNote!AW215</f>
        <v>13</v>
      </c>
      <c r="BA294" s="155">
        <f t="shared" si="453"/>
        <v>2</v>
      </c>
      <c r="BB294" s="156">
        <f>SaisieNote!AY215</f>
        <v>10</v>
      </c>
      <c r="BC294" s="155">
        <f t="shared" si="454"/>
        <v>2</v>
      </c>
      <c r="BD294" s="38">
        <f t="shared" si="455"/>
        <v>12</v>
      </c>
      <c r="BE294" s="157">
        <f t="shared" si="456"/>
        <v>6</v>
      </c>
      <c r="BF294" s="59">
        <f t="shared" si="457"/>
        <v>11.5</v>
      </c>
      <c r="BG294" s="55">
        <f t="shared" si="458"/>
        <v>30</v>
      </c>
      <c r="BH294" s="56">
        <f t="shared" si="459"/>
        <v>10.432098765432098</v>
      </c>
      <c r="BI294" s="55">
        <f t="shared" si="460"/>
        <v>60</v>
      </c>
      <c r="BJ294" s="55">
        <f t="shared" si="461"/>
        <v>180</v>
      </c>
      <c r="BK294" s="73" t="str">
        <f t="shared" si="462"/>
        <v>Admis(e)</v>
      </c>
      <c r="BL294" s="121"/>
      <c r="BM294" s="141"/>
    </row>
    <row r="295" spans="1:65" s="11" customFormat="1" ht="19.5" customHeight="1">
      <c r="A295" s="43"/>
      <c r="B295" s="72"/>
      <c r="C295" s="63"/>
      <c r="D295" s="63"/>
      <c r="E295" s="62"/>
      <c r="F295" s="62"/>
      <c r="G295" s="64"/>
      <c r="H295" s="62"/>
      <c r="I295" s="64"/>
      <c r="J295" s="62"/>
      <c r="K295" s="64"/>
      <c r="L295" s="62"/>
      <c r="M295" s="64"/>
      <c r="N295" s="62"/>
      <c r="O295" s="64"/>
      <c r="P295" s="62"/>
      <c r="Q295" s="64"/>
      <c r="R295" s="62"/>
      <c r="S295" s="64"/>
      <c r="T295" s="62"/>
      <c r="U295" s="64"/>
      <c r="V295" s="62"/>
      <c r="W295" s="64"/>
      <c r="X295" s="62"/>
      <c r="Y295" s="64"/>
      <c r="Z295" s="62"/>
      <c r="AA295" s="64"/>
      <c r="AB295" s="62"/>
      <c r="AC295" s="66"/>
      <c r="AD295" s="62"/>
      <c r="AE295" s="64"/>
      <c r="AF295" s="65"/>
      <c r="AG295" s="65"/>
      <c r="AH295" s="64"/>
      <c r="AI295" s="71"/>
      <c r="AJ295" s="70"/>
      <c r="AK295" s="71"/>
      <c r="AL295" s="70"/>
      <c r="AM295" s="71"/>
      <c r="AN295" s="64"/>
      <c r="AO295" s="71"/>
      <c r="AP295" s="70"/>
      <c r="AQ295" s="71"/>
      <c r="AR295" s="70"/>
      <c r="AS295" s="71"/>
      <c r="AT295" s="70"/>
      <c r="AU295" s="71"/>
      <c r="AV295" s="64"/>
      <c r="AW295" s="71"/>
      <c r="AX295" s="70"/>
      <c r="AY295" s="71"/>
      <c r="AZ295" s="66"/>
      <c r="BA295" s="5"/>
      <c r="BB295" s="5"/>
      <c r="BC295" s="5"/>
      <c r="BD295" s="5"/>
      <c r="BE295"/>
      <c r="BF295" s="64"/>
      <c r="BG295" s="63"/>
      <c r="BH295" s="68"/>
      <c r="BI295" s="63"/>
      <c r="BJ295" s="63"/>
      <c r="BK295" s="69"/>
      <c r="BL295" s="121"/>
      <c r="BM295" s="141"/>
    </row>
    <row r="296" spans="1:65" s="11" customFormat="1" ht="19.5" customHeight="1">
      <c r="A296" s="43"/>
      <c r="B296" s="72"/>
      <c r="C296" s="63"/>
      <c r="D296" s="63"/>
      <c r="E296" s="62"/>
      <c r="F296" s="62"/>
      <c r="G296" s="64"/>
      <c r="H296" s="62"/>
      <c r="I296" s="64"/>
      <c r="J296" s="62"/>
      <c r="K296" s="64"/>
      <c r="L296" s="62"/>
      <c r="M296" s="64"/>
      <c r="N296" s="62"/>
      <c r="O296" s="64"/>
      <c r="P296" s="62"/>
      <c r="Q296" s="64"/>
      <c r="R296" s="62"/>
      <c r="S296" s="64"/>
      <c r="T296" s="62"/>
      <c r="U296" s="64"/>
      <c r="V296" s="62"/>
      <c r="W296" s="64"/>
      <c r="X296" s="62"/>
      <c r="Y296" s="64"/>
      <c r="Z296" s="62"/>
      <c r="AA296" s="64"/>
      <c r="AB296" s="62"/>
      <c r="AC296" s="66"/>
      <c r="AD296" s="62"/>
      <c r="AE296" s="323"/>
      <c r="AF296" s="323"/>
      <c r="AG296" s="69"/>
      <c r="AH296" s="64"/>
      <c r="AI296" s="71"/>
      <c r="AJ296" s="70"/>
      <c r="AK296" s="71"/>
      <c r="AL296" s="70"/>
      <c r="AM296" s="71"/>
      <c r="AN296" s="64"/>
      <c r="AO296" s="71"/>
      <c r="AP296" s="70"/>
      <c r="AQ296" s="71"/>
      <c r="AR296" s="70"/>
      <c r="AS296" s="71"/>
      <c r="AT296" s="70"/>
      <c r="AU296" s="71"/>
      <c r="AV296" s="64"/>
      <c r="AW296" s="71"/>
      <c r="AX296" s="70"/>
      <c r="AY296" s="71"/>
      <c r="AZ296" s="66"/>
      <c r="BA296" s="5"/>
      <c r="BB296" s="317" t="s">
        <v>1303</v>
      </c>
      <c r="BC296" s="317"/>
      <c r="BD296" s="317"/>
      <c r="BE296" s="317"/>
      <c r="BF296" s="317"/>
      <c r="BG296" s="62"/>
      <c r="BH296" s="318">
        <f ca="1">TODAY()</f>
        <v>42192</v>
      </c>
      <c r="BI296" s="318"/>
      <c r="BJ296" s="318"/>
      <c r="BK296" s="69"/>
      <c r="BL296" s="121"/>
      <c r="BM296" s="141"/>
    </row>
    <row r="297" spans="1:65" s="11" customFormat="1" ht="19.5" customHeight="1">
      <c r="A297" s="43"/>
      <c r="B297" s="72"/>
      <c r="C297" s="63"/>
      <c r="D297" s="63"/>
      <c r="E297" s="62"/>
      <c r="F297" s="62"/>
      <c r="G297" s="64"/>
      <c r="H297" s="62"/>
      <c r="I297" s="64"/>
      <c r="J297" s="62"/>
      <c r="K297" s="64"/>
      <c r="L297" s="62"/>
      <c r="M297" s="64"/>
      <c r="N297" s="62"/>
      <c r="O297" s="64"/>
      <c r="P297" s="62"/>
      <c r="Q297" s="64"/>
      <c r="R297" s="62"/>
      <c r="S297" s="64"/>
      <c r="T297" s="62"/>
      <c r="U297" s="64"/>
      <c r="V297" s="62"/>
      <c r="W297" s="64"/>
      <c r="X297" s="62"/>
      <c r="Y297" s="64"/>
      <c r="Z297" s="62"/>
      <c r="AA297" s="64"/>
      <c r="AB297" s="62"/>
      <c r="AC297" s="66"/>
      <c r="AD297" s="62"/>
      <c r="AE297" s="66"/>
      <c r="AF297" s="315"/>
      <c r="AG297" s="315"/>
      <c r="AH297" s="64"/>
      <c r="AI297" s="71"/>
      <c r="AJ297" s="70"/>
      <c r="AK297" s="71"/>
      <c r="AL297" s="70"/>
      <c r="AM297" s="71"/>
      <c r="AN297" s="64"/>
      <c r="AO297" s="71"/>
      <c r="AP297" s="70"/>
      <c r="AQ297" s="71"/>
      <c r="AR297" s="70"/>
      <c r="AS297" s="71"/>
      <c r="AT297" s="70"/>
      <c r="AU297" s="71"/>
      <c r="AV297" s="64"/>
      <c r="AW297" s="71"/>
      <c r="AX297" s="70"/>
      <c r="AY297" s="71"/>
      <c r="AZ297" s="5"/>
      <c r="BA297" s="5"/>
      <c r="BB297" s="5"/>
      <c r="BC297" s="264"/>
      <c r="BD297" s="64" t="s">
        <v>1308</v>
      </c>
      <c r="BE297" s="62"/>
      <c r="BF297" s="66"/>
      <c r="BG297" s="62"/>
      <c r="BH297" s="66"/>
      <c r="BI297" s="315"/>
      <c r="BJ297" s="315"/>
      <c r="BK297" s="209"/>
    </row>
    <row r="298" spans="1:65">
      <c r="B298" s="35"/>
      <c r="I298" s="1" t="s">
        <v>81</v>
      </c>
      <c r="J298" s="1"/>
      <c r="K298" s="1"/>
      <c r="L298" s="1"/>
      <c r="M298" s="2"/>
    </row>
    <row r="299" spans="1:65" ht="15.75">
      <c r="J299" s="21"/>
      <c r="K299" s="20" t="s">
        <v>82</v>
      </c>
      <c r="L299" s="20"/>
      <c r="M299" s="20"/>
      <c r="AZ299" s="4"/>
    </row>
    <row r="300" spans="1:65" ht="15.75">
      <c r="B300" s="4"/>
      <c r="C300" s="4"/>
      <c r="D300" s="4"/>
      <c r="E300" s="4"/>
      <c r="F300" s="4"/>
      <c r="G300" s="4"/>
      <c r="H300" s="4"/>
      <c r="I300" s="4"/>
      <c r="M300" s="4" t="s">
        <v>83</v>
      </c>
    </row>
    <row r="301" spans="1:65" ht="15.75">
      <c r="A301" s="4" t="s">
        <v>84</v>
      </c>
      <c r="B301" s="4"/>
      <c r="C301" s="4"/>
      <c r="D301" s="4"/>
      <c r="E301" s="4"/>
      <c r="F301" s="4"/>
      <c r="G301" s="4"/>
      <c r="H301" s="4"/>
      <c r="I301" s="4"/>
      <c r="K301" s="4"/>
    </row>
    <row r="302" spans="1:65" ht="15.75">
      <c r="A302" s="4" t="s">
        <v>1290</v>
      </c>
      <c r="B302" s="4"/>
      <c r="C302" s="4"/>
      <c r="D302" s="4"/>
      <c r="E302" s="4"/>
      <c r="F302" s="4"/>
      <c r="G302" s="4"/>
      <c r="H302" s="4"/>
      <c r="I302" s="5"/>
      <c r="J302" s="6"/>
      <c r="K302" s="4"/>
    </row>
    <row r="303" spans="1:65" ht="15.75">
      <c r="C303" s="4"/>
      <c r="D303" s="4"/>
      <c r="E303" s="4"/>
      <c r="F303" s="4"/>
      <c r="G303" s="4"/>
      <c r="H303" s="4"/>
      <c r="I303" s="4"/>
      <c r="J303" s="4"/>
      <c r="K303" s="4"/>
    </row>
    <row r="304" spans="1:65" ht="36" customHeight="1">
      <c r="B304" s="4" t="s">
        <v>117</v>
      </c>
      <c r="D304" s="316" t="s">
        <v>1306</v>
      </c>
      <c r="E304" s="316"/>
      <c r="F304" s="316"/>
      <c r="G304" s="316"/>
      <c r="H304" s="316"/>
      <c r="I304" s="316"/>
      <c r="J304" s="316"/>
      <c r="K304" s="316"/>
      <c r="L304" s="316"/>
      <c r="M304" s="316"/>
      <c r="N304" s="316"/>
      <c r="O304" s="316"/>
      <c r="P304" s="316"/>
      <c r="Q304" s="316"/>
      <c r="R304" s="316"/>
      <c r="S304" s="316"/>
      <c r="T304" s="316"/>
      <c r="U304" s="316"/>
      <c r="V304" s="316"/>
      <c r="W304" s="316"/>
      <c r="X304" s="316"/>
      <c r="Y304" s="316"/>
      <c r="Z304" s="316"/>
      <c r="AA304" s="316"/>
      <c r="AB304" s="316"/>
      <c r="AC304" s="316"/>
      <c r="AD304" s="316"/>
      <c r="AE304" s="316"/>
      <c r="AF304" s="316"/>
      <c r="AG304" s="316"/>
      <c r="AH304" s="316"/>
      <c r="AI304" s="316"/>
      <c r="AJ304" s="316"/>
      <c r="AK304" s="316"/>
      <c r="AL304" s="316"/>
      <c r="AM304" s="316"/>
      <c r="AN304" s="316"/>
      <c r="AO304" s="316"/>
      <c r="AP304" s="316"/>
      <c r="AQ304" s="316"/>
      <c r="AR304" s="316"/>
      <c r="AS304" s="316"/>
      <c r="AT304" s="316"/>
      <c r="AU304" s="316"/>
      <c r="AV304" s="316"/>
      <c r="AW304" s="316"/>
      <c r="AX304" s="316"/>
      <c r="AY304" s="316"/>
      <c r="AZ304" s="316"/>
    </row>
    <row r="305" spans="1:63" ht="15.75">
      <c r="B305" s="4" t="s">
        <v>89</v>
      </c>
    </row>
    <row r="306" spans="1:63" ht="15.75">
      <c r="B306" s="4"/>
    </row>
    <row r="307" spans="1:63" ht="21.75" customHeight="1">
      <c r="G307" s="320" t="s">
        <v>169</v>
      </c>
      <c r="H307" s="321"/>
      <c r="I307" s="321"/>
      <c r="J307" s="321"/>
      <c r="K307" s="321"/>
      <c r="L307" s="321"/>
      <c r="M307" s="321"/>
      <c r="N307" s="322"/>
      <c r="O307" s="320" t="s">
        <v>168</v>
      </c>
      <c r="P307" s="321"/>
      <c r="Q307" s="321"/>
      <c r="R307" s="321"/>
      <c r="S307" s="321"/>
      <c r="T307" s="321"/>
      <c r="U307" s="321"/>
      <c r="V307" s="322"/>
      <c r="W307" s="319" t="s">
        <v>96</v>
      </c>
      <c r="X307" s="319"/>
      <c r="Y307" s="319"/>
      <c r="Z307" s="319"/>
      <c r="AA307" s="319"/>
      <c r="AB307" s="319"/>
      <c r="AC307" s="319"/>
      <c r="AD307" s="45"/>
      <c r="AE307" s="9"/>
      <c r="AF307" s="9"/>
      <c r="AG307" s="9"/>
      <c r="AH307" s="320" t="s">
        <v>169</v>
      </c>
      <c r="AI307" s="321"/>
      <c r="AJ307" s="321"/>
      <c r="AK307" s="321"/>
      <c r="AL307" s="321"/>
      <c r="AM307" s="321"/>
      <c r="AN307" s="321"/>
      <c r="AO307" s="322"/>
      <c r="AP307" s="320" t="s">
        <v>168</v>
      </c>
      <c r="AQ307" s="321"/>
      <c r="AR307" s="321"/>
      <c r="AS307" s="321"/>
      <c r="AT307" s="321"/>
      <c r="AU307" s="321"/>
      <c r="AV307" s="321"/>
      <c r="AW307" s="322"/>
      <c r="AX307" s="319" t="s">
        <v>96</v>
      </c>
      <c r="AY307" s="319"/>
      <c r="AZ307" s="319"/>
      <c r="BA307" s="319"/>
      <c r="BB307" s="319"/>
      <c r="BC307" s="319"/>
      <c r="BD307" s="319"/>
      <c r="BE307" s="46"/>
    </row>
    <row r="308" spans="1:63" s="51" customFormat="1" ht="21" customHeight="1">
      <c r="A308" s="47" t="s">
        <v>17</v>
      </c>
      <c r="B308" s="47" t="s">
        <v>18</v>
      </c>
      <c r="C308" s="47" t="s">
        <v>1</v>
      </c>
      <c r="D308" s="47" t="s">
        <v>2</v>
      </c>
      <c r="E308" s="47" t="s">
        <v>120</v>
      </c>
      <c r="F308" s="47" t="s">
        <v>121</v>
      </c>
      <c r="G308" s="47" t="s">
        <v>90</v>
      </c>
      <c r="H308" s="47" t="s">
        <v>3</v>
      </c>
      <c r="I308" s="47" t="s">
        <v>97</v>
      </c>
      <c r="J308" s="47" t="s">
        <v>3</v>
      </c>
      <c r="K308" s="47" t="s">
        <v>91</v>
      </c>
      <c r="L308" s="47" t="s">
        <v>3</v>
      </c>
      <c r="M308" s="139" t="s">
        <v>98</v>
      </c>
      <c r="N308" s="49" t="s">
        <v>99</v>
      </c>
      <c r="O308" s="47" t="s">
        <v>100</v>
      </c>
      <c r="P308" s="47" t="s">
        <v>3</v>
      </c>
      <c r="Q308" s="47" t="s">
        <v>92</v>
      </c>
      <c r="R308" s="47" t="s">
        <v>3</v>
      </c>
      <c r="S308" s="47" t="s">
        <v>110</v>
      </c>
      <c r="T308" s="47" t="s">
        <v>3</v>
      </c>
      <c r="U308" s="139" t="s">
        <v>104</v>
      </c>
      <c r="V308" s="49" t="s">
        <v>99</v>
      </c>
      <c r="W308" s="47" t="s">
        <v>102</v>
      </c>
      <c r="X308" s="47" t="s">
        <v>3</v>
      </c>
      <c r="Y308" s="47" t="s">
        <v>170</v>
      </c>
      <c r="Z308" s="47" t="s">
        <v>3</v>
      </c>
      <c r="AA308" s="47" t="s">
        <v>171</v>
      </c>
      <c r="AB308" s="47" t="s">
        <v>3</v>
      </c>
      <c r="AC308" s="139" t="s">
        <v>115</v>
      </c>
      <c r="AD308" s="49" t="s">
        <v>99</v>
      </c>
      <c r="AE308" s="137" t="s">
        <v>114</v>
      </c>
      <c r="AF308" s="58" t="s">
        <v>172</v>
      </c>
      <c r="AG308" s="47" t="s">
        <v>109</v>
      </c>
      <c r="AH308" s="47" t="s">
        <v>105</v>
      </c>
      <c r="AI308" s="47" t="s">
        <v>3</v>
      </c>
      <c r="AJ308" s="47" t="s">
        <v>111</v>
      </c>
      <c r="AK308" s="47" t="s">
        <v>3</v>
      </c>
      <c r="AL308" s="47" t="s">
        <v>106</v>
      </c>
      <c r="AM308" s="47" t="s">
        <v>3</v>
      </c>
      <c r="AN308" s="47" t="s">
        <v>98</v>
      </c>
      <c r="AO308" s="47" t="s">
        <v>99</v>
      </c>
      <c r="AP308" s="47" t="s">
        <v>4</v>
      </c>
      <c r="AQ308" s="47" t="s">
        <v>3</v>
      </c>
      <c r="AR308" s="47" t="s">
        <v>112</v>
      </c>
      <c r="AS308" s="47" t="s">
        <v>3</v>
      </c>
      <c r="AT308" s="47" t="s">
        <v>93</v>
      </c>
      <c r="AU308" s="47" t="s">
        <v>3</v>
      </c>
      <c r="AV308" s="47" t="s">
        <v>101</v>
      </c>
      <c r="AW308" s="47" t="s">
        <v>99</v>
      </c>
      <c r="AX308" s="47" t="s">
        <v>94</v>
      </c>
      <c r="AY308" s="47" t="s">
        <v>3</v>
      </c>
      <c r="AZ308" s="47" t="s">
        <v>107</v>
      </c>
      <c r="BA308" s="47" t="s">
        <v>3</v>
      </c>
      <c r="BB308" s="47" t="s">
        <v>113</v>
      </c>
      <c r="BC308" s="47" t="s">
        <v>3</v>
      </c>
      <c r="BD308" s="47" t="s">
        <v>115</v>
      </c>
      <c r="BE308" s="47" t="s">
        <v>99</v>
      </c>
      <c r="BF308" s="47" t="s">
        <v>116</v>
      </c>
      <c r="BG308" s="50" t="s">
        <v>172</v>
      </c>
      <c r="BH308" s="47" t="s">
        <v>108</v>
      </c>
      <c r="BI308" s="47" t="s">
        <v>103</v>
      </c>
      <c r="BJ308" s="47" t="s">
        <v>543</v>
      </c>
      <c r="BK308" s="47" t="s">
        <v>109</v>
      </c>
    </row>
    <row r="309" spans="1:63" ht="20.25" customHeight="1">
      <c r="A309" s="251">
        <v>1</v>
      </c>
      <c r="B309" s="241" t="s">
        <v>1092</v>
      </c>
      <c r="C309" s="241" t="s">
        <v>1093</v>
      </c>
      <c r="D309" s="241" t="s">
        <v>12</v>
      </c>
      <c r="E309" s="241" t="s">
        <v>1094</v>
      </c>
      <c r="F309" s="241" t="s">
        <v>302</v>
      </c>
      <c r="G309" s="36">
        <f>SaisieNote!K216</f>
        <v>10.666666666666666</v>
      </c>
      <c r="H309" s="37">
        <f t="shared" ref="H309:L309" si="463">IF(G309&gt;=9.995,5,0)</f>
        <v>5</v>
      </c>
      <c r="I309" s="36">
        <f>SaisieNote!N216</f>
        <v>4.666666666666667</v>
      </c>
      <c r="J309" s="37">
        <f t="shared" si="463"/>
        <v>0</v>
      </c>
      <c r="K309" s="36">
        <f>SaisieNote!Q216</f>
        <v>5.666666666666667</v>
      </c>
      <c r="L309" s="37">
        <f t="shared" si="463"/>
        <v>0</v>
      </c>
      <c r="M309" s="53">
        <f t="shared" ref="M309" si="464">((G309*4)+(I309*4)+(K309*4))/12</f>
        <v>7</v>
      </c>
      <c r="N309" s="39">
        <f t="shared" ref="N309" si="465">IF(M309&gt;=9.995,15,H309+J309+L309)</f>
        <v>5</v>
      </c>
      <c r="O309" s="36">
        <f>SaisieNote!S216</f>
        <v>8</v>
      </c>
      <c r="P309" s="37">
        <f t="shared" ref="P309:T309" si="466">IF(O309&gt;=9.995,3,0)</f>
        <v>0</v>
      </c>
      <c r="Q309" s="36">
        <f>SaisieNote!U216</f>
        <v>8</v>
      </c>
      <c r="R309" s="37">
        <f t="shared" si="466"/>
        <v>0</v>
      </c>
      <c r="S309" s="36">
        <f>SaisieNote!W216</f>
        <v>8</v>
      </c>
      <c r="T309" s="37">
        <f t="shared" si="466"/>
        <v>0</v>
      </c>
      <c r="U309" s="53">
        <f t="shared" ref="U309" si="467">((O309*3)+(Q309*3)+(S309*3))/9</f>
        <v>8</v>
      </c>
      <c r="V309" s="39">
        <f t="shared" ref="V309" si="468">IF(U309&gt;=9.995,9,P309+R309+T309)</f>
        <v>0</v>
      </c>
      <c r="W309" s="36">
        <f>SaisieNote!Y216</f>
        <v>6</v>
      </c>
      <c r="X309" s="37">
        <f t="shared" ref="X309:AB309" si="469">IF(W309&gt;=9.995,2,0)</f>
        <v>0</v>
      </c>
      <c r="Y309" s="36">
        <f>SaisieNote!AA216</f>
        <v>11.5</v>
      </c>
      <c r="Z309" s="37">
        <f t="shared" si="469"/>
        <v>2</v>
      </c>
      <c r="AA309" s="36">
        <f>SaisieNote!AC216</f>
        <v>4.5</v>
      </c>
      <c r="AB309" s="37">
        <f t="shared" si="469"/>
        <v>0</v>
      </c>
      <c r="AC309" s="53">
        <f t="shared" ref="AC309" si="470">((W309*2)+(Y309*2)+(AA309*2))/6</f>
        <v>7.333333333333333</v>
      </c>
      <c r="AD309" s="39">
        <f t="shared" ref="AD309" si="471">IF(AC309&gt;=9.995,6,X309+Z309+AB309)</f>
        <v>2</v>
      </c>
      <c r="AE309" s="138">
        <f t="shared" ref="AE309" si="472">((M309*12)+(U309*9)+(AC309*6))/27</f>
        <v>7.4074074074074074</v>
      </c>
      <c r="AF309" s="40">
        <f t="shared" ref="AF309" si="473">IF(AE309&gt;=9.995,30,N309+V309+AD309)</f>
        <v>7</v>
      </c>
      <c r="AG309" s="73" t="str">
        <f t="shared" ref="AG309" si="474">IF(AE309&gt;=9.995,"Admis(e)","Rattrapage")</f>
        <v>Rattrapage</v>
      </c>
      <c r="AH309" s="52">
        <f>SaisieNote!AG216</f>
        <v>8.8333333333333339</v>
      </c>
      <c r="AI309" s="170">
        <f t="shared" ref="AI309:AM309" si="475">IF(AH309&gt;=9.995,5,0)</f>
        <v>0</v>
      </c>
      <c r="AJ309" s="19">
        <f>SaisieNote!AJ216</f>
        <v>3.8333333333333335</v>
      </c>
      <c r="AK309" s="170">
        <f t="shared" si="475"/>
        <v>0</v>
      </c>
      <c r="AL309" s="19">
        <f>SaisieNote!AM216</f>
        <v>10.166666666666666</v>
      </c>
      <c r="AM309" s="75">
        <f t="shared" si="475"/>
        <v>5</v>
      </c>
      <c r="AN309" s="38">
        <f t="shared" ref="AN309" si="476">((AH309*4)+(AJ309*4)+(AL309*4))/12</f>
        <v>7.6111111111111116</v>
      </c>
      <c r="AO309" s="76">
        <f t="shared" ref="AO309" si="477">IF(AN309&gt;=9.995,15,AI309+AK309+AM309)</f>
        <v>5</v>
      </c>
      <c r="AP309" s="167">
        <f>SaisieNote!AO216</f>
        <v>8.5</v>
      </c>
      <c r="AQ309" s="262">
        <f t="shared" ref="AQ309:AU309" si="478">IF(AP309&gt;=9.995,3,0)</f>
        <v>0</v>
      </c>
      <c r="AR309" s="167">
        <f>SaisieNote!AQ216</f>
        <v>10.5</v>
      </c>
      <c r="AS309" s="262">
        <f t="shared" si="478"/>
        <v>3</v>
      </c>
      <c r="AT309" s="167">
        <f>SaisieNote!AS216</f>
        <v>10</v>
      </c>
      <c r="AU309" s="75">
        <f t="shared" si="478"/>
        <v>3</v>
      </c>
      <c r="AV309" s="38">
        <f t="shared" ref="AV309" si="479">((AP309*3)+(AR309*3)+(AT309*3))/9</f>
        <v>9.6666666666666661</v>
      </c>
      <c r="AW309" s="76">
        <f t="shared" ref="AW309" si="480">IF(AV309&gt;=9.995,9,AQ309+AS309+AU309)</f>
        <v>6</v>
      </c>
      <c r="AX309" s="61">
        <f>SaisieNote!AU216</f>
        <v>7</v>
      </c>
      <c r="AY309" s="75">
        <f t="shared" ref="AY309:BC309" si="481">IF(AX309&gt;=9.995,2,0)</f>
        <v>0</v>
      </c>
      <c r="AZ309" s="61">
        <f>SaisieNote!AW216</f>
        <v>8</v>
      </c>
      <c r="BA309" s="75">
        <f t="shared" si="481"/>
        <v>0</v>
      </c>
      <c r="BB309" s="61">
        <f>SaisieNote!AY216</f>
        <v>10</v>
      </c>
      <c r="BC309" s="75">
        <f t="shared" si="481"/>
        <v>2</v>
      </c>
      <c r="BD309" s="38">
        <f t="shared" ref="BD309" si="482">((AX309*2)+(AZ309*2)+(BB309*2))/6</f>
        <v>8.3333333333333339</v>
      </c>
      <c r="BE309" s="76">
        <f t="shared" ref="BE309" si="483">IF(BD309&gt;=9.995,6,AY309+BA309+BC309)</f>
        <v>2</v>
      </c>
      <c r="BF309" s="59">
        <f t="shared" ref="BF309" si="484">((AN309*12)+(AV309*9)+(BD309*6))/27</f>
        <v>8.4567901234567913</v>
      </c>
      <c r="BG309" s="55">
        <f t="shared" ref="BG309" si="485">IF(BF309&gt;=9.995,30,AO309+AW309+BE309)</f>
        <v>13</v>
      </c>
      <c r="BH309" s="56">
        <f t="shared" ref="BH309" si="486">(AE309+BF309)/2</f>
        <v>7.9320987654320998</v>
      </c>
      <c r="BI309" s="55">
        <f>IF(BH309&gt;=9.995,60,AF309+BG309)</f>
        <v>20</v>
      </c>
      <c r="BJ309" s="55">
        <f t="shared" ref="BJ309" si="487">IF(BK309="Admis(e)",180, BI309)</f>
        <v>20</v>
      </c>
      <c r="BK309" s="73" t="str">
        <f t="shared" ref="BK309" si="488">IF(BH309&gt;=9.995,"Admis(e)","Rattrapage")</f>
        <v>Rattrapage</v>
      </c>
    </row>
    <row r="310" spans="1:63" ht="20.25" customHeight="1">
      <c r="A310" s="251">
        <v>2</v>
      </c>
      <c r="B310" s="234" t="s">
        <v>430</v>
      </c>
      <c r="C310" s="234" t="s">
        <v>432</v>
      </c>
      <c r="D310" s="234" t="s">
        <v>12</v>
      </c>
      <c r="E310" s="234" t="s">
        <v>431</v>
      </c>
      <c r="F310" s="234" t="s">
        <v>40</v>
      </c>
      <c r="G310" s="36">
        <f>SaisieNote!K217</f>
        <v>10</v>
      </c>
      <c r="H310" s="37">
        <f t="shared" ref="H310:H336" si="489">IF(G310&gt;=9.995,5,0)</f>
        <v>5</v>
      </c>
      <c r="I310" s="36">
        <f>SaisieNote!N217</f>
        <v>8.1666666666666661</v>
      </c>
      <c r="J310" s="37">
        <f t="shared" ref="J310:J336" si="490">IF(I310&gt;=9.995,5,0)</f>
        <v>0</v>
      </c>
      <c r="K310" s="36">
        <f>SaisieNote!Q217</f>
        <v>10.5</v>
      </c>
      <c r="L310" s="37">
        <f t="shared" ref="L310:L336" si="491">IF(K310&gt;=9.995,5,0)</f>
        <v>5</v>
      </c>
      <c r="M310" s="53">
        <f t="shared" ref="M310:M336" si="492">((G310*4)+(I310*4)+(K310*4))/12</f>
        <v>9.5555555555555554</v>
      </c>
      <c r="N310" s="39">
        <f t="shared" ref="N310:N336" si="493">IF(M310&gt;=9.995,15,H310+J310+L310)</f>
        <v>10</v>
      </c>
      <c r="O310" s="36">
        <f>SaisieNote!S217</f>
        <v>11</v>
      </c>
      <c r="P310" s="37">
        <f t="shared" ref="P310:P336" si="494">IF(O310&gt;=9.995,3,0)</f>
        <v>3</v>
      </c>
      <c r="Q310" s="36">
        <f>SaisieNote!U217</f>
        <v>6.5</v>
      </c>
      <c r="R310" s="37">
        <f t="shared" ref="R310:R336" si="495">IF(Q310&gt;=9.995,3,0)</f>
        <v>0</v>
      </c>
      <c r="S310" s="36">
        <f>SaisieNote!W217</f>
        <v>12</v>
      </c>
      <c r="T310" s="37">
        <f t="shared" ref="T310:T336" si="496">IF(S310&gt;=9.995,3,0)</f>
        <v>3</v>
      </c>
      <c r="U310" s="53">
        <f t="shared" ref="U310:U336" si="497">((O310*3)+(Q310*3)+(S310*3))/9</f>
        <v>9.8333333333333339</v>
      </c>
      <c r="V310" s="39">
        <f t="shared" ref="V310:V336" si="498">IF(U310&gt;=9.995,9,P310+R310+T310)</f>
        <v>6</v>
      </c>
      <c r="W310" s="36">
        <f>SaisieNote!Y217</f>
        <v>13</v>
      </c>
      <c r="X310" s="37">
        <f t="shared" ref="X310:X336" si="499">IF(W310&gt;=9.995,2,0)</f>
        <v>2</v>
      </c>
      <c r="Y310" s="36">
        <f>SaisieNote!AA217</f>
        <v>12.5</v>
      </c>
      <c r="Z310" s="37">
        <f t="shared" ref="Z310:Z336" si="500">IF(Y310&gt;=9.995,2,0)</f>
        <v>2</v>
      </c>
      <c r="AA310" s="36">
        <f>SaisieNote!AC217</f>
        <v>11.25</v>
      </c>
      <c r="AB310" s="37">
        <f t="shared" ref="AB310:AB336" si="501">IF(AA310&gt;=9.995,2,0)</f>
        <v>2</v>
      </c>
      <c r="AC310" s="53">
        <f t="shared" ref="AC310:AC336" si="502">((W310*2)+(Y310*2)+(AA310*2))/6</f>
        <v>12.25</v>
      </c>
      <c r="AD310" s="39">
        <f t="shared" ref="AD310:AD336" si="503">IF(AC310&gt;=9.995,6,X310+Z310+AB310)</f>
        <v>6</v>
      </c>
      <c r="AE310" s="138">
        <f t="shared" ref="AE310:AE336" si="504">((M310*12)+(U310*9)+(AC310*6))/27</f>
        <v>10.246913580246913</v>
      </c>
      <c r="AF310" s="40">
        <f t="shared" ref="AF310:AF336" si="505">IF(AE310&gt;=9.995,30,N310+V310+AD310)</f>
        <v>30</v>
      </c>
      <c r="AG310" s="73" t="str">
        <f t="shared" ref="AG310:AG336" si="506">IF(AE310&gt;=9.995,"Admis(e)","Rattrapage")</f>
        <v>Admis(e)</v>
      </c>
      <c r="AH310" s="52">
        <f>SaisieNote!AG217</f>
        <v>11.17</v>
      </c>
      <c r="AI310" s="170">
        <f t="shared" ref="AI310:AI336" si="507">IF(AH310&gt;=9.995,5,0)</f>
        <v>5</v>
      </c>
      <c r="AJ310" s="19">
        <f>SaisieNote!AJ217</f>
        <v>11.17</v>
      </c>
      <c r="AK310" s="170">
        <f t="shared" ref="AK310:AK336" si="508">IF(AJ310&gt;=9.995,5,0)</f>
        <v>5</v>
      </c>
      <c r="AL310" s="19">
        <f>SaisieNote!AM217</f>
        <v>11.5</v>
      </c>
      <c r="AM310" s="75">
        <f t="shared" ref="AM310:AM336" si="509">IF(AL310&gt;=9.995,5,0)</f>
        <v>5</v>
      </c>
      <c r="AN310" s="38">
        <f t="shared" ref="AN310:AN336" si="510">((AH310*4)+(AJ310*4)+(AL310*4))/12</f>
        <v>11.280000000000001</v>
      </c>
      <c r="AO310" s="76">
        <f t="shared" ref="AO310:AO336" si="511">IF(AN310&gt;=9.995,15,AI310+AK310+AM310)</f>
        <v>15</v>
      </c>
      <c r="AP310" s="167">
        <f>SaisieNote!AO217</f>
        <v>8.5</v>
      </c>
      <c r="AQ310" s="262">
        <f t="shared" ref="AQ310:AQ336" si="512">IF(AP310&gt;=9.995,3,0)</f>
        <v>0</v>
      </c>
      <c r="AR310" s="167">
        <f>SaisieNote!AQ217</f>
        <v>6.5</v>
      </c>
      <c r="AS310" s="262">
        <f t="shared" ref="AS310:AS336" si="513">IF(AR310&gt;=9.995,3,0)</f>
        <v>0</v>
      </c>
      <c r="AT310" s="167">
        <f>SaisieNote!AS217</f>
        <v>11.5</v>
      </c>
      <c r="AU310" s="75">
        <f t="shared" ref="AU310:AU336" si="514">IF(AT310&gt;=9.995,3,0)</f>
        <v>3</v>
      </c>
      <c r="AV310" s="38">
        <f t="shared" ref="AV310:AV336" si="515">((AP310*3)+(AR310*3)+(AT310*3))/9</f>
        <v>8.8333333333333339</v>
      </c>
      <c r="AW310" s="76">
        <f t="shared" ref="AW310:AW336" si="516">IF(AV310&gt;=9.995,9,AQ310+AS310+AU310)</f>
        <v>3</v>
      </c>
      <c r="AX310" s="61">
        <f>SaisieNote!AU217</f>
        <v>13.5</v>
      </c>
      <c r="AY310" s="75">
        <f t="shared" ref="AY310:AY336" si="517">IF(AX310&gt;=9.995,2,0)</f>
        <v>2</v>
      </c>
      <c r="AZ310" s="61">
        <f>SaisieNote!AW217</f>
        <v>10</v>
      </c>
      <c r="BA310" s="75">
        <f t="shared" ref="BA310:BA336" si="518">IF(AZ310&gt;=9.995,2,0)</f>
        <v>2</v>
      </c>
      <c r="BB310" s="61">
        <f>SaisieNote!AY217</f>
        <v>10</v>
      </c>
      <c r="BC310" s="75">
        <f t="shared" ref="BC310:BC336" si="519">IF(BB310&gt;=9.995,2,0)</f>
        <v>2</v>
      </c>
      <c r="BD310" s="38">
        <f t="shared" ref="BD310:BD336" si="520">((AX310*2)+(AZ310*2)+(BB310*2))/6</f>
        <v>11.166666666666666</v>
      </c>
      <c r="BE310" s="76">
        <f t="shared" ref="BE310:BE336" si="521">IF(BD310&gt;=9.995,6,AY310+BA310+BC310)</f>
        <v>6</v>
      </c>
      <c r="BF310" s="59">
        <f t="shared" ref="BF310:BF336" si="522">((AN310*12)+(AV310*9)+(BD310*6))/27</f>
        <v>10.439259259259259</v>
      </c>
      <c r="BG310" s="55">
        <f t="shared" ref="BG310:BG336" si="523">IF(BF310&gt;=9.995,30,AO310+AW310+BE310)</f>
        <v>30</v>
      </c>
      <c r="BH310" s="56">
        <f t="shared" ref="BH310:BH336" si="524">(AE310+BF310)/2</f>
        <v>10.343086419753085</v>
      </c>
      <c r="BI310" s="55">
        <f t="shared" ref="BI310:BI336" si="525">IF(BH310&gt;=9.995,60,AF310+BG310)</f>
        <v>60</v>
      </c>
      <c r="BJ310" s="55">
        <f t="shared" ref="BJ310:BJ336" si="526">IF(BK310="Admis(e)",180, BI310)</f>
        <v>180</v>
      </c>
      <c r="BK310" s="73" t="str">
        <f t="shared" ref="BK310:BK336" si="527">IF(BH310&gt;=9.995,"Admis(e)","Rattrapage")</f>
        <v>Admis(e)</v>
      </c>
    </row>
    <row r="311" spans="1:63" ht="20.25" customHeight="1">
      <c r="A311" s="251">
        <v>3</v>
      </c>
      <c r="B311" s="234" t="s">
        <v>1095</v>
      </c>
      <c r="C311" s="234" t="s">
        <v>1096</v>
      </c>
      <c r="D311" s="234" t="s">
        <v>1097</v>
      </c>
      <c r="E311" s="234" t="s">
        <v>1053</v>
      </c>
      <c r="F311" s="234" t="s">
        <v>285</v>
      </c>
      <c r="G311" s="36">
        <f>SaisieNote!K218</f>
        <v>11.333333333333334</v>
      </c>
      <c r="H311" s="37">
        <f t="shared" si="489"/>
        <v>5</v>
      </c>
      <c r="I311" s="36">
        <f>SaisieNote!N218</f>
        <v>9</v>
      </c>
      <c r="J311" s="37">
        <f t="shared" si="490"/>
        <v>0</v>
      </c>
      <c r="K311" s="36">
        <f>SaisieNote!Q218</f>
        <v>11.166666666666666</v>
      </c>
      <c r="L311" s="37">
        <f t="shared" si="491"/>
        <v>5</v>
      </c>
      <c r="M311" s="53">
        <f t="shared" si="492"/>
        <v>10.5</v>
      </c>
      <c r="N311" s="39">
        <f t="shared" si="493"/>
        <v>15</v>
      </c>
      <c r="O311" s="36">
        <f>SaisieNote!S218</f>
        <v>10</v>
      </c>
      <c r="P311" s="37">
        <f t="shared" si="494"/>
        <v>3</v>
      </c>
      <c r="Q311" s="36">
        <f>SaisieNote!U218</f>
        <v>13</v>
      </c>
      <c r="R311" s="37">
        <f t="shared" si="495"/>
        <v>3</v>
      </c>
      <c r="S311" s="36">
        <f>SaisieNote!W218</f>
        <v>10.5</v>
      </c>
      <c r="T311" s="37">
        <f t="shared" si="496"/>
        <v>3</v>
      </c>
      <c r="U311" s="53">
        <f t="shared" si="497"/>
        <v>11.166666666666666</v>
      </c>
      <c r="V311" s="39">
        <f t="shared" si="498"/>
        <v>9</v>
      </c>
      <c r="W311" s="36">
        <f>SaisieNote!Y218</f>
        <v>8</v>
      </c>
      <c r="X311" s="37">
        <f t="shared" si="499"/>
        <v>0</v>
      </c>
      <c r="Y311" s="36">
        <f>SaisieNote!AA218</f>
        <v>12</v>
      </c>
      <c r="Z311" s="37">
        <f t="shared" si="500"/>
        <v>2</v>
      </c>
      <c r="AA311" s="36">
        <f>SaisieNote!AC218</f>
        <v>11</v>
      </c>
      <c r="AB311" s="37">
        <f t="shared" si="501"/>
        <v>2</v>
      </c>
      <c r="AC311" s="53">
        <f t="shared" si="502"/>
        <v>10.333333333333334</v>
      </c>
      <c r="AD311" s="39">
        <f t="shared" si="503"/>
        <v>6</v>
      </c>
      <c r="AE311" s="138">
        <f t="shared" si="504"/>
        <v>10.685185185185185</v>
      </c>
      <c r="AF311" s="40">
        <f t="shared" si="505"/>
        <v>30</v>
      </c>
      <c r="AG311" s="73" t="str">
        <f t="shared" si="506"/>
        <v>Admis(e)</v>
      </c>
      <c r="AH311" s="52">
        <f>SaisieNote!AG218</f>
        <v>10.333333333333334</v>
      </c>
      <c r="AI311" s="170">
        <f t="shared" si="507"/>
        <v>5</v>
      </c>
      <c r="AJ311" s="19">
        <f>SaisieNote!AJ218</f>
        <v>13.666666666666666</v>
      </c>
      <c r="AK311" s="170">
        <f t="shared" si="508"/>
        <v>5</v>
      </c>
      <c r="AL311" s="19">
        <f>SaisieNote!AM218</f>
        <v>12.166666666666666</v>
      </c>
      <c r="AM311" s="75">
        <f t="shared" si="509"/>
        <v>5</v>
      </c>
      <c r="AN311" s="38">
        <f t="shared" si="510"/>
        <v>12.055555555555555</v>
      </c>
      <c r="AO311" s="76">
        <f t="shared" si="511"/>
        <v>15</v>
      </c>
      <c r="AP311" s="167">
        <f>SaisieNote!AO218</f>
        <v>9</v>
      </c>
      <c r="AQ311" s="262">
        <f t="shared" si="512"/>
        <v>0</v>
      </c>
      <c r="AR311" s="167">
        <f>SaisieNote!AQ218</f>
        <v>11</v>
      </c>
      <c r="AS311" s="262">
        <f t="shared" si="513"/>
        <v>3</v>
      </c>
      <c r="AT311" s="167">
        <f>SaisieNote!AS218</f>
        <v>12.5</v>
      </c>
      <c r="AU311" s="75">
        <f t="shared" si="514"/>
        <v>3</v>
      </c>
      <c r="AV311" s="38">
        <f t="shared" si="515"/>
        <v>10.833333333333334</v>
      </c>
      <c r="AW311" s="76">
        <f t="shared" si="516"/>
        <v>9</v>
      </c>
      <c r="AX311" s="61">
        <f>SaisieNote!AU218</f>
        <v>11.5</v>
      </c>
      <c r="AY311" s="75">
        <f t="shared" si="517"/>
        <v>2</v>
      </c>
      <c r="AZ311" s="61">
        <f>SaisieNote!AW218</f>
        <v>11.5</v>
      </c>
      <c r="BA311" s="75">
        <f t="shared" si="518"/>
        <v>2</v>
      </c>
      <c r="BB311" s="61">
        <f>SaisieNote!AY218</f>
        <v>13</v>
      </c>
      <c r="BC311" s="75">
        <f t="shared" si="519"/>
        <v>2</v>
      </c>
      <c r="BD311" s="38">
        <f t="shared" si="520"/>
        <v>12</v>
      </c>
      <c r="BE311" s="76">
        <f t="shared" si="521"/>
        <v>6</v>
      </c>
      <c r="BF311" s="59">
        <f t="shared" si="522"/>
        <v>11.6358024691358</v>
      </c>
      <c r="BG311" s="55">
        <f t="shared" si="523"/>
        <v>30</v>
      </c>
      <c r="BH311" s="56">
        <f t="shared" si="524"/>
        <v>11.160493827160494</v>
      </c>
      <c r="BI311" s="55">
        <f t="shared" si="525"/>
        <v>60</v>
      </c>
      <c r="BJ311" s="55">
        <f t="shared" si="526"/>
        <v>180</v>
      </c>
      <c r="BK311" s="73" t="str">
        <f t="shared" si="527"/>
        <v>Admis(e)</v>
      </c>
    </row>
    <row r="312" spans="1:63" ht="20.25" customHeight="1">
      <c r="A312" s="251">
        <v>4</v>
      </c>
      <c r="B312" s="234" t="s">
        <v>1098</v>
      </c>
      <c r="C312" s="234" t="s">
        <v>1099</v>
      </c>
      <c r="D312" s="234" t="s">
        <v>41</v>
      </c>
      <c r="E312" s="234" t="s">
        <v>1100</v>
      </c>
      <c r="F312" s="234" t="s">
        <v>385</v>
      </c>
      <c r="G312" s="36">
        <f>SaisieNote!K219</f>
        <v>9.6666666666666661</v>
      </c>
      <c r="H312" s="37">
        <f t="shared" si="489"/>
        <v>0</v>
      </c>
      <c r="I312" s="36">
        <f>SaisieNote!N219</f>
        <v>11.333333333333334</v>
      </c>
      <c r="J312" s="37">
        <f t="shared" si="490"/>
        <v>5</v>
      </c>
      <c r="K312" s="36">
        <f>SaisieNote!Q219</f>
        <v>8.8333333333333339</v>
      </c>
      <c r="L312" s="37">
        <f t="shared" si="491"/>
        <v>0</v>
      </c>
      <c r="M312" s="53">
        <f t="shared" si="492"/>
        <v>9.9444444444444446</v>
      </c>
      <c r="N312" s="39">
        <f t="shared" si="493"/>
        <v>5</v>
      </c>
      <c r="O312" s="36">
        <f>SaisieNote!S219</f>
        <v>10</v>
      </c>
      <c r="P312" s="37">
        <f t="shared" si="494"/>
        <v>3</v>
      </c>
      <c r="Q312" s="36">
        <f>SaisieNote!U219</f>
        <v>8.5</v>
      </c>
      <c r="R312" s="37">
        <f t="shared" si="495"/>
        <v>0</v>
      </c>
      <c r="S312" s="36">
        <f>SaisieNote!W219</f>
        <v>11.5</v>
      </c>
      <c r="T312" s="37">
        <f t="shared" si="496"/>
        <v>3</v>
      </c>
      <c r="U312" s="53">
        <f t="shared" si="497"/>
        <v>10</v>
      </c>
      <c r="V312" s="39">
        <f t="shared" si="498"/>
        <v>9</v>
      </c>
      <c r="W312" s="36">
        <f>SaisieNote!Y219</f>
        <v>6</v>
      </c>
      <c r="X312" s="37">
        <f t="shared" si="499"/>
        <v>0</v>
      </c>
      <c r="Y312" s="36">
        <f>SaisieNote!AA219</f>
        <v>10</v>
      </c>
      <c r="Z312" s="37">
        <f t="shared" si="500"/>
        <v>2</v>
      </c>
      <c r="AA312" s="36">
        <f>SaisieNote!AC219</f>
        <v>1</v>
      </c>
      <c r="AB312" s="37">
        <f t="shared" si="501"/>
        <v>0</v>
      </c>
      <c r="AC312" s="53">
        <f t="shared" si="502"/>
        <v>5.666666666666667</v>
      </c>
      <c r="AD312" s="39">
        <f t="shared" si="503"/>
        <v>2</v>
      </c>
      <c r="AE312" s="138">
        <f t="shared" si="504"/>
        <v>9.0123456790123466</v>
      </c>
      <c r="AF312" s="40">
        <f t="shared" si="505"/>
        <v>16</v>
      </c>
      <c r="AG312" s="73" t="str">
        <f t="shared" si="506"/>
        <v>Rattrapage</v>
      </c>
      <c r="AH312" s="52">
        <f>SaisieNote!AG219</f>
        <v>11.666666666666666</v>
      </c>
      <c r="AI312" s="170">
        <f t="shared" si="507"/>
        <v>5</v>
      </c>
      <c r="AJ312" s="19">
        <f>SaisieNote!AJ219</f>
        <v>12.166666666666666</v>
      </c>
      <c r="AK312" s="170">
        <f t="shared" si="508"/>
        <v>5</v>
      </c>
      <c r="AL312" s="19">
        <f>SaisieNote!AM219</f>
        <v>9.6666666666666661</v>
      </c>
      <c r="AM312" s="75">
        <f t="shared" si="509"/>
        <v>0</v>
      </c>
      <c r="AN312" s="38">
        <f t="shared" si="510"/>
        <v>11.166666666666666</v>
      </c>
      <c r="AO312" s="76">
        <f t="shared" si="511"/>
        <v>15</v>
      </c>
      <c r="AP312" s="167">
        <f>SaisieNote!AO219</f>
        <v>9</v>
      </c>
      <c r="AQ312" s="262">
        <f t="shared" si="512"/>
        <v>0</v>
      </c>
      <c r="AR312" s="167">
        <f>SaisieNote!AQ219</f>
        <v>10.5</v>
      </c>
      <c r="AS312" s="262">
        <f t="shared" si="513"/>
        <v>3</v>
      </c>
      <c r="AT312" s="167">
        <f>SaisieNote!AS219</f>
        <v>15.5</v>
      </c>
      <c r="AU312" s="75">
        <f t="shared" si="514"/>
        <v>3</v>
      </c>
      <c r="AV312" s="38">
        <f t="shared" si="515"/>
        <v>11.666666666666666</v>
      </c>
      <c r="AW312" s="76">
        <f t="shared" si="516"/>
        <v>9</v>
      </c>
      <c r="AX312" s="61">
        <f>SaisieNote!AU219</f>
        <v>10</v>
      </c>
      <c r="AY312" s="75">
        <f t="shared" si="517"/>
        <v>2</v>
      </c>
      <c r="AZ312" s="61">
        <f>SaisieNote!AW219</f>
        <v>11</v>
      </c>
      <c r="BA312" s="75">
        <f t="shared" si="518"/>
        <v>2</v>
      </c>
      <c r="BB312" s="61">
        <f>SaisieNote!AY219</f>
        <v>11</v>
      </c>
      <c r="BC312" s="75">
        <f t="shared" si="519"/>
        <v>2</v>
      </c>
      <c r="BD312" s="38">
        <f t="shared" si="520"/>
        <v>10.666666666666666</v>
      </c>
      <c r="BE312" s="76">
        <f t="shared" si="521"/>
        <v>6</v>
      </c>
      <c r="BF312" s="59">
        <f t="shared" si="522"/>
        <v>11.222222222222221</v>
      </c>
      <c r="BG312" s="55">
        <f t="shared" si="523"/>
        <v>30</v>
      </c>
      <c r="BH312" s="56">
        <f t="shared" si="524"/>
        <v>10.117283950617285</v>
      </c>
      <c r="BI312" s="55">
        <f t="shared" si="525"/>
        <v>60</v>
      </c>
      <c r="BJ312" s="55">
        <f t="shared" si="526"/>
        <v>180</v>
      </c>
      <c r="BK312" s="73" t="str">
        <f t="shared" si="527"/>
        <v>Admis(e)</v>
      </c>
    </row>
    <row r="313" spans="1:63" ht="20.25" customHeight="1">
      <c r="A313" s="251">
        <v>5</v>
      </c>
      <c r="B313" s="234" t="s">
        <v>1101</v>
      </c>
      <c r="C313" s="234" t="s">
        <v>1102</v>
      </c>
      <c r="D313" s="234" t="s">
        <v>1103</v>
      </c>
      <c r="E313" s="234" t="s">
        <v>1104</v>
      </c>
      <c r="F313" s="234" t="s">
        <v>302</v>
      </c>
      <c r="G313" s="36">
        <f>SaisieNote!K220</f>
        <v>9.1666666666666661</v>
      </c>
      <c r="H313" s="37">
        <f t="shared" si="489"/>
        <v>0</v>
      </c>
      <c r="I313" s="36">
        <f>SaisieNote!N220</f>
        <v>7.5</v>
      </c>
      <c r="J313" s="37">
        <f t="shared" si="490"/>
        <v>0</v>
      </c>
      <c r="K313" s="36">
        <f>SaisieNote!Q220</f>
        <v>9.8333333333333339</v>
      </c>
      <c r="L313" s="37">
        <f t="shared" si="491"/>
        <v>0</v>
      </c>
      <c r="M313" s="53">
        <f t="shared" si="492"/>
        <v>8.8333333333333339</v>
      </c>
      <c r="N313" s="39">
        <f t="shared" si="493"/>
        <v>0</v>
      </c>
      <c r="O313" s="36">
        <f>SaisieNote!S220</f>
        <v>6</v>
      </c>
      <c r="P313" s="37">
        <f t="shared" si="494"/>
        <v>0</v>
      </c>
      <c r="Q313" s="36">
        <f>SaisieNote!U220</f>
        <v>6</v>
      </c>
      <c r="R313" s="37">
        <f t="shared" si="495"/>
        <v>0</v>
      </c>
      <c r="S313" s="36">
        <f>SaisieNote!W220</f>
        <v>10</v>
      </c>
      <c r="T313" s="37">
        <f t="shared" si="496"/>
        <v>3</v>
      </c>
      <c r="U313" s="53">
        <f t="shared" si="497"/>
        <v>7.333333333333333</v>
      </c>
      <c r="V313" s="39">
        <f t="shared" si="498"/>
        <v>3</v>
      </c>
      <c r="W313" s="36">
        <f>SaisieNote!Y220</f>
        <v>3</v>
      </c>
      <c r="X313" s="37">
        <f t="shared" si="499"/>
        <v>0</v>
      </c>
      <c r="Y313" s="36">
        <f>SaisieNote!AA220</f>
        <v>8</v>
      </c>
      <c r="Z313" s="37">
        <f t="shared" si="500"/>
        <v>0</v>
      </c>
      <c r="AA313" s="36">
        <f>SaisieNote!AC220</f>
        <v>6.5</v>
      </c>
      <c r="AB313" s="37">
        <f t="shared" si="501"/>
        <v>0</v>
      </c>
      <c r="AC313" s="53">
        <f t="shared" si="502"/>
        <v>5.833333333333333</v>
      </c>
      <c r="AD313" s="39">
        <f t="shared" si="503"/>
        <v>0</v>
      </c>
      <c r="AE313" s="138">
        <f t="shared" si="504"/>
        <v>7.666666666666667</v>
      </c>
      <c r="AF313" s="40">
        <f t="shared" si="505"/>
        <v>3</v>
      </c>
      <c r="AG313" s="73" t="str">
        <f t="shared" si="506"/>
        <v>Rattrapage</v>
      </c>
      <c r="AH313" s="52">
        <f>SaisieNote!AG220</f>
        <v>10.333333333333334</v>
      </c>
      <c r="AI313" s="170">
        <f t="shared" si="507"/>
        <v>5</v>
      </c>
      <c r="AJ313" s="19">
        <f>SaisieNote!AJ220</f>
        <v>8</v>
      </c>
      <c r="AK313" s="170">
        <f t="shared" si="508"/>
        <v>0</v>
      </c>
      <c r="AL313" s="19">
        <f>SaisieNote!AM220</f>
        <v>11.666666666666666</v>
      </c>
      <c r="AM313" s="75">
        <f t="shared" si="509"/>
        <v>5</v>
      </c>
      <c r="AN313" s="38">
        <f t="shared" si="510"/>
        <v>10</v>
      </c>
      <c r="AO313" s="76">
        <f t="shared" si="511"/>
        <v>15</v>
      </c>
      <c r="AP313" s="167">
        <f>SaisieNote!AO220</f>
        <v>8</v>
      </c>
      <c r="AQ313" s="262">
        <f t="shared" si="512"/>
        <v>0</v>
      </c>
      <c r="AR313" s="167">
        <f>SaisieNote!AQ220</f>
        <v>8.5</v>
      </c>
      <c r="AS313" s="262">
        <f t="shared" si="513"/>
        <v>0</v>
      </c>
      <c r="AT313" s="167">
        <f>SaisieNote!AS220</f>
        <v>11</v>
      </c>
      <c r="AU313" s="75">
        <f t="shared" si="514"/>
        <v>3</v>
      </c>
      <c r="AV313" s="38">
        <f t="shared" si="515"/>
        <v>9.1666666666666661</v>
      </c>
      <c r="AW313" s="76">
        <f t="shared" si="516"/>
        <v>3</v>
      </c>
      <c r="AX313" s="61">
        <f>SaisieNote!AU220</f>
        <v>11</v>
      </c>
      <c r="AY313" s="75">
        <f t="shared" si="517"/>
        <v>2</v>
      </c>
      <c r="AZ313" s="61">
        <f>SaisieNote!AW220</f>
        <v>8.5</v>
      </c>
      <c r="BA313" s="75">
        <f t="shared" si="518"/>
        <v>0</v>
      </c>
      <c r="BB313" s="61">
        <f>SaisieNote!AY220</f>
        <v>11.5</v>
      </c>
      <c r="BC313" s="75">
        <f t="shared" si="519"/>
        <v>2</v>
      </c>
      <c r="BD313" s="38">
        <f t="shared" si="520"/>
        <v>10.333333333333334</v>
      </c>
      <c r="BE313" s="76">
        <f t="shared" si="521"/>
        <v>6</v>
      </c>
      <c r="BF313" s="59">
        <f t="shared" si="522"/>
        <v>9.7962962962962958</v>
      </c>
      <c r="BG313" s="55">
        <f t="shared" si="523"/>
        <v>24</v>
      </c>
      <c r="BH313" s="56">
        <f t="shared" si="524"/>
        <v>8.731481481481481</v>
      </c>
      <c r="BI313" s="55">
        <f t="shared" si="525"/>
        <v>27</v>
      </c>
      <c r="BJ313" s="55">
        <f t="shared" si="526"/>
        <v>27</v>
      </c>
      <c r="BK313" s="73" t="str">
        <f t="shared" si="527"/>
        <v>Rattrapage</v>
      </c>
    </row>
    <row r="314" spans="1:63" ht="20.25" customHeight="1">
      <c r="A314" s="251">
        <v>6</v>
      </c>
      <c r="B314" s="234" t="s">
        <v>433</v>
      </c>
      <c r="C314" s="234" t="s">
        <v>435</v>
      </c>
      <c r="D314" s="234" t="s">
        <v>358</v>
      </c>
      <c r="E314" s="234" t="s">
        <v>434</v>
      </c>
      <c r="F314" s="234" t="s">
        <v>43</v>
      </c>
      <c r="G314" s="36">
        <f>SaisieNote!K221</f>
        <v>11.666666666666666</v>
      </c>
      <c r="H314" s="37">
        <f t="shared" si="489"/>
        <v>5</v>
      </c>
      <c r="I314" s="36">
        <f>SaisieNote!N221</f>
        <v>5.5</v>
      </c>
      <c r="J314" s="37">
        <f t="shared" si="490"/>
        <v>0</v>
      </c>
      <c r="K314" s="36">
        <f>SaisieNote!Q221</f>
        <v>10</v>
      </c>
      <c r="L314" s="37">
        <f t="shared" si="491"/>
        <v>5</v>
      </c>
      <c r="M314" s="53">
        <f t="shared" si="492"/>
        <v>9.0555555555555554</v>
      </c>
      <c r="N314" s="39">
        <f t="shared" si="493"/>
        <v>10</v>
      </c>
      <c r="O314" s="36">
        <f>SaisieNote!S221</f>
        <v>10</v>
      </c>
      <c r="P314" s="37">
        <f t="shared" si="494"/>
        <v>3</v>
      </c>
      <c r="Q314" s="36">
        <f>SaisieNote!U221</f>
        <v>11.5</v>
      </c>
      <c r="R314" s="37">
        <f t="shared" si="495"/>
        <v>3</v>
      </c>
      <c r="S314" s="36">
        <f>SaisieNote!W221</f>
        <v>7</v>
      </c>
      <c r="T314" s="37">
        <f t="shared" si="496"/>
        <v>0</v>
      </c>
      <c r="U314" s="53">
        <f t="shared" si="497"/>
        <v>9.5</v>
      </c>
      <c r="V314" s="39">
        <f t="shared" si="498"/>
        <v>6</v>
      </c>
      <c r="W314" s="36">
        <f>SaisieNote!Y221</f>
        <v>0</v>
      </c>
      <c r="X314" s="37">
        <f t="shared" si="499"/>
        <v>0</v>
      </c>
      <c r="Y314" s="36">
        <f>SaisieNote!AA221</f>
        <v>7</v>
      </c>
      <c r="Z314" s="37">
        <f t="shared" si="500"/>
        <v>0</v>
      </c>
      <c r="AA314" s="36">
        <f>SaisieNote!AC221</f>
        <v>7.5</v>
      </c>
      <c r="AB314" s="37">
        <f t="shared" si="501"/>
        <v>0</v>
      </c>
      <c r="AC314" s="53">
        <f t="shared" si="502"/>
        <v>4.833333333333333</v>
      </c>
      <c r="AD314" s="39">
        <f t="shared" si="503"/>
        <v>0</v>
      </c>
      <c r="AE314" s="138">
        <f t="shared" si="504"/>
        <v>8.2654320987654319</v>
      </c>
      <c r="AF314" s="40">
        <f t="shared" si="505"/>
        <v>16</v>
      </c>
      <c r="AG314" s="73" t="str">
        <f t="shared" si="506"/>
        <v>Rattrapage</v>
      </c>
      <c r="AH314" s="52">
        <f>SaisieNote!AG221</f>
        <v>9</v>
      </c>
      <c r="AI314" s="170">
        <f t="shared" si="507"/>
        <v>0</v>
      </c>
      <c r="AJ314" s="19">
        <f>SaisieNote!AJ221</f>
        <v>9.5</v>
      </c>
      <c r="AK314" s="170">
        <f t="shared" si="508"/>
        <v>0</v>
      </c>
      <c r="AL314" s="19">
        <f>SaisieNote!AM221</f>
        <v>12.5</v>
      </c>
      <c r="AM314" s="75">
        <f t="shared" si="509"/>
        <v>5</v>
      </c>
      <c r="AN314" s="38">
        <f t="shared" si="510"/>
        <v>10.333333333333334</v>
      </c>
      <c r="AO314" s="76">
        <f t="shared" si="511"/>
        <v>15</v>
      </c>
      <c r="AP314" s="167">
        <f>SaisieNote!AO221</f>
        <v>5.5</v>
      </c>
      <c r="AQ314" s="262">
        <f t="shared" si="512"/>
        <v>0</v>
      </c>
      <c r="AR314" s="167">
        <f>SaisieNote!AQ221</f>
        <v>8</v>
      </c>
      <c r="AS314" s="262">
        <f t="shared" si="513"/>
        <v>0</v>
      </c>
      <c r="AT314" s="167">
        <f>SaisieNote!AS221</f>
        <v>11</v>
      </c>
      <c r="AU314" s="75">
        <f t="shared" si="514"/>
        <v>3</v>
      </c>
      <c r="AV314" s="38">
        <f t="shared" si="515"/>
        <v>8.1666666666666661</v>
      </c>
      <c r="AW314" s="76">
        <f t="shared" si="516"/>
        <v>3</v>
      </c>
      <c r="AX314" s="61">
        <f>SaisieNote!AU221</f>
        <v>10</v>
      </c>
      <c r="AY314" s="75">
        <f t="shared" si="517"/>
        <v>2</v>
      </c>
      <c r="AZ314" s="61">
        <f>SaisieNote!AW221</f>
        <v>10</v>
      </c>
      <c r="BA314" s="75">
        <f t="shared" si="518"/>
        <v>2</v>
      </c>
      <c r="BB314" s="61">
        <f>SaisieNote!AY221</f>
        <v>13.5</v>
      </c>
      <c r="BC314" s="75">
        <f t="shared" si="519"/>
        <v>2</v>
      </c>
      <c r="BD314" s="38">
        <f t="shared" si="520"/>
        <v>11.166666666666666</v>
      </c>
      <c r="BE314" s="76">
        <f t="shared" si="521"/>
        <v>6</v>
      </c>
      <c r="BF314" s="59">
        <f t="shared" si="522"/>
        <v>9.7962962962962958</v>
      </c>
      <c r="BG314" s="55">
        <f t="shared" si="523"/>
        <v>24</v>
      </c>
      <c r="BH314" s="56">
        <f t="shared" si="524"/>
        <v>9.0308641975308639</v>
      </c>
      <c r="BI314" s="55">
        <f t="shared" si="525"/>
        <v>40</v>
      </c>
      <c r="BJ314" s="55">
        <f t="shared" si="526"/>
        <v>40</v>
      </c>
      <c r="BK314" s="73" t="str">
        <f t="shared" si="527"/>
        <v>Rattrapage</v>
      </c>
    </row>
    <row r="315" spans="1:63" s="210" customFormat="1" ht="20.25" customHeight="1">
      <c r="A315" s="251">
        <v>7</v>
      </c>
      <c r="B315" s="234" t="s">
        <v>1105</v>
      </c>
      <c r="C315" s="234" t="s">
        <v>62</v>
      </c>
      <c r="D315" s="234" t="s">
        <v>1106</v>
      </c>
      <c r="E315" s="234" t="s">
        <v>1107</v>
      </c>
      <c r="F315" s="234" t="s">
        <v>1108</v>
      </c>
      <c r="G315" s="36">
        <f>SaisieNote!K222</f>
        <v>10.5</v>
      </c>
      <c r="H315" s="37">
        <f t="shared" si="489"/>
        <v>5</v>
      </c>
      <c r="I315" s="36">
        <f>SaisieNote!N222</f>
        <v>12</v>
      </c>
      <c r="J315" s="37">
        <f t="shared" si="490"/>
        <v>5</v>
      </c>
      <c r="K315" s="36">
        <f>SaisieNote!Q222</f>
        <v>14.333333333333334</v>
      </c>
      <c r="L315" s="37">
        <f t="shared" si="491"/>
        <v>5</v>
      </c>
      <c r="M315" s="53">
        <f t="shared" si="492"/>
        <v>12.277777777777779</v>
      </c>
      <c r="N315" s="39">
        <f t="shared" si="493"/>
        <v>15</v>
      </c>
      <c r="O315" s="36">
        <f>SaisieNote!S222</f>
        <v>12</v>
      </c>
      <c r="P315" s="37">
        <f t="shared" si="494"/>
        <v>3</v>
      </c>
      <c r="Q315" s="36">
        <f>SaisieNote!U222</f>
        <v>6.5</v>
      </c>
      <c r="R315" s="37">
        <f t="shared" si="495"/>
        <v>0</v>
      </c>
      <c r="S315" s="36">
        <f>SaisieNote!W222</f>
        <v>5.5</v>
      </c>
      <c r="T315" s="37">
        <f t="shared" si="496"/>
        <v>0</v>
      </c>
      <c r="U315" s="53">
        <f t="shared" si="497"/>
        <v>8</v>
      </c>
      <c r="V315" s="39">
        <f t="shared" si="498"/>
        <v>3</v>
      </c>
      <c r="W315" s="36">
        <f>SaisieNote!Y222</f>
        <v>4</v>
      </c>
      <c r="X315" s="37">
        <f t="shared" si="499"/>
        <v>0</v>
      </c>
      <c r="Y315" s="36">
        <f>SaisieNote!AA222</f>
        <v>7</v>
      </c>
      <c r="Z315" s="37">
        <f t="shared" si="500"/>
        <v>0</v>
      </c>
      <c r="AA315" s="36">
        <f>SaisieNote!AC222</f>
        <v>12</v>
      </c>
      <c r="AB315" s="37">
        <f t="shared" si="501"/>
        <v>2</v>
      </c>
      <c r="AC315" s="53">
        <f t="shared" si="502"/>
        <v>7.666666666666667</v>
      </c>
      <c r="AD315" s="39">
        <f t="shared" si="503"/>
        <v>2</v>
      </c>
      <c r="AE315" s="138">
        <f t="shared" si="504"/>
        <v>9.8271604938271615</v>
      </c>
      <c r="AF315" s="40">
        <f t="shared" si="505"/>
        <v>20</v>
      </c>
      <c r="AG315" s="73" t="str">
        <f t="shared" si="506"/>
        <v>Rattrapage</v>
      </c>
      <c r="AH315" s="52">
        <f>SaisieNote!AG222</f>
        <v>8.5</v>
      </c>
      <c r="AI315" s="170">
        <f t="shared" si="507"/>
        <v>0</v>
      </c>
      <c r="AJ315" s="19">
        <f>SaisieNote!AJ222</f>
        <v>13.333333333333334</v>
      </c>
      <c r="AK315" s="170">
        <f t="shared" si="508"/>
        <v>5</v>
      </c>
      <c r="AL315" s="19">
        <f>SaisieNote!AM222</f>
        <v>10.833333333333334</v>
      </c>
      <c r="AM315" s="75">
        <f t="shared" si="509"/>
        <v>5</v>
      </c>
      <c r="AN315" s="38">
        <f t="shared" si="510"/>
        <v>10.888888888888891</v>
      </c>
      <c r="AO315" s="76">
        <f t="shared" si="511"/>
        <v>15</v>
      </c>
      <c r="AP315" s="167">
        <f>SaisieNote!AO222</f>
        <v>9</v>
      </c>
      <c r="AQ315" s="262">
        <f t="shared" si="512"/>
        <v>0</v>
      </c>
      <c r="AR315" s="167">
        <f>SaisieNote!AQ222</f>
        <v>7.5</v>
      </c>
      <c r="AS315" s="262">
        <f t="shared" si="513"/>
        <v>0</v>
      </c>
      <c r="AT315" s="167">
        <f>SaisieNote!AS222</f>
        <v>7</v>
      </c>
      <c r="AU315" s="75">
        <f t="shared" si="514"/>
        <v>0</v>
      </c>
      <c r="AV315" s="38">
        <f t="shared" si="515"/>
        <v>7.833333333333333</v>
      </c>
      <c r="AW315" s="76">
        <f t="shared" si="516"/>
        <v>0</v>
      </c>
      <c r="AX315" s="61">
        <f>SaisieNote!AU222</f>
        <v>8</v>
      </c>
      <c r="AY315" s="75">
        <f t="shared" si="517"/>
        <v>0</v>
      </c>
      <c r="AZ315" s="61">
        <f>SaisieNote!AW222</f>
        <v>5.5</v>
      </c>
      <c r="BA315" s="75">
        <f t="shared" si="518"/>
        <v>0</v>
      </c>
      <c r="BB315" s="61">
        <f>SaisieNote!AY222</f>
        <v>12.5</v>
      </c>
      <c r="BC315" s="75">
        <f t="shared" si="519"/>
        <v>2</v>
      </c>
      <c r="BD315" s="38">
        <f t="shared" si="520"/>
        <v>8.6666666666666661</v>
      </c>
      <c r="BE315" s="76">
        <f t="shared" si="521"/>
        <v>2</v>
      </c>
      <c r="BF315" s="59">
        <f t="shared" si="522"/>
        <v>9.3765432098765444</v>
      </c>
      <c r="BG315" s="55">
        <f t="shared" si="523"/>
        <v>17</v>
      </c>
      <c r="BH315" s="56">
        <f t="shared" si="524"/>
        <v>9.601851851851853</v>
      </c>
      <c r="BI315" s="55">
        <f t="shared" si="525"/>
        <v>37</v>
      </c>
      <c r="BJ315" s="55">
        <f t="shared" si="526"/>
        <v>37</v>
      </c>
      <c r="BK315" s="73" t="str">
        <f t="shared" si="527"/>
        <v>Rattrapage</v>
      </c>
    </row>
    <row r="316" spans="1:63" s="210" customFormat="1" ht="20.25" customHeight="1">
      <c r="A316" s="251">
        <v>8</v>
      </c>
      <c r="B316" s="234" t="s">
        <v>436</v>
      </c>
      <c r="C316" s="234" t="s">
        <v>438</v>
      </c>
      <c r="D316" s="234" t="s">
        <v>73</v>
      </c>
      <c r="E316" s="234" t="s">
        <v>437</v>
      </c>
      <c r="F316" s="234" t="s">
        <v>8</v>
      </c>
      <c r="G316" s="36">
        <f>SaisieNote!K223</f>
        <v>7</v>
      </c>
      <c r="H316" s="37">
        <f t="shared" si="489"/>
        <v>0</v>
      </c>
      <c r="I316" s="36">
        <f>SaisieNote!N223</f>
        <v>11.17</v>
      </c>
      <c r="J316" s="37">
        <f t="shared" si="490"/>
        <v>5</v>
      </c>
      <c r="K316" s="36">
        <f>SaisieNote!Q223</f>
        <v>12.5</v>
      </c>
      <c r="L316" s="37">
        <f t="shared" si="491"/>
        <v>5</v>
      </c>
      <c r="M316" s="53">
        <f t="shared" si="492"/>
        <v>10.223333333333334</v>
      </c>
      <c r="N316" s="39">
        <f t="shared" si="493"/>
        <v>15</v>
      </c>
      <c r="O316" s="36">
        <f>SaisieNote!S223</f>
        <v>11</v>
      </c>
      <c r="P316" s="37">
        <f t="shared" si="494"/>
        <v>3</v>
      </c>
      <c r="Q316" s="36">
        <f>SaisieNote!U223</f>
        <v>8</v>
      </c>
      <c r="R316" s="37">
        <f t="shared" si="495"/>
        <v>0</v>
      </c>
      <c r="S316" s="36">
        <f>SaisieNote!W223</f>
        <v>10</v>
      </c>
      <c r="T316" s="37">
        <f t="shared" si="496"/>
        <v>3</v>
      </c>
      <c r="U316" s="53">
        <f t="shared" si="497"/>
        <v>9.6666666666666661</v>
      </c>
      <c r="V316" s="39">
        <f t="shared" si="498"/>
        <v>6</v>
      </c>
      <c r="W316" s="36">
        <f>SaisieNote!Y223</f>
        <v>10</v>
      </c>
      <c r="X316" s="37">
        <f t="shared" si="499"/>
        <v>2</v>
      </c>
      <c r="Y316" s="36">
        <f>SaisieNote!AA223</f>
        <v>5.5</v>
      </c>
      <c r="Z316" s="37">
        <f t="shared" si="500"/>
        <v>0</v>
      </c>
      <c r="AA316" s="36">
        <f>SaisieNote!AC223</f>
        <v>11.5</v>
      </c>
      <c r="AB316" s="37">
        <f t="shared" si="501"/>
        <v>2</v>
      </c>
      <c r="AC316" s="53">
        <f t="shared" si="502"/>
        <v>9</v>
      </c>
      <c r="AD316" s="39">
        <f t="shared" si="503"/>
        <v>4</v>
      </c>
      <c r="AE316" s="138">
        <f t="shared" si="504"/>
        <v>9.7659259259259255</v>
      </c>
      <c r="AF316" s="40">
        <f t="shared" si="505"/>
        <v>25</v>
      </c>
      <c r="AG316" s="73" t="str">
        <f t="shared" si="506"/>
        <v>Rattrapage</v>
      </c>
      <c r="AH316" s="52">
        <f>SaisieNote!AG223</f>
        <v>10.33</v>
      </c>
      <c r="AI316" s="170">
        <f t="shared" si="507"/>
        <v>5</v>
      </c>
      <c r="AJ316" s="19">
        <f>SaisieNote!AJ223</f>
        <v>10.17</v>
      </c>
      <c r="AK316" s="170">
        <f t="shared" si="508"/>
        <v>5</v>
      </c>
      <c r="AL316" s="19">
        <f>SaisieNote!AM223</f>
        <v>13.33</v>
      </c>
      <c r="AM316" s="75">
        <f t="shared" si="509"/>
        <v>5</v>
      </c>
      <c r="AN316" s="38">
        <f t="shared" si="510"/>
        <v>11.276666666666666</v>
      </c>
      <c r="AO316" s="76">
        <f t="shared" si="511"/>
        <v>15</v>
      </c>
      <c r="AP316" s="167">
        <f>SaisieNote!AO223</f>
        <v>10</v>
      </c>
      <c r="AQ316" s="262">
        <f t="shared" si="512"/>
        <v>3</v>
      </c>
      <c r="AR316" s="167">
        <f>SaisieNote!AQ223</f>
        <v>7</v>
      </c>
      <c r="AS316" s="262">
        <f t="shared" si="513"/>
        <v>0</v>
      </c>
      <c r="AT316" s="167">
        <f>SaisieNote!AS223</f>
        <v>8</v>
      </c>
      <c r="AU316" s="75">
        <f t="shared" si="514"/>
        <v>0</v>
      </c>
      <c r="AV316" s="38">
        <f t="shared" si="515"/>
        <v>8.3333333333333339</v>
      </c>
      <c r="AW316" s="76">
        <f t="shared" si="516"/>
        <v>3</v>
      </c>
      <c r="AX316" s="61">
        <f>SaisieNote!AU223</f>
        <v>6.5</v>
      </c>
      <c r="AY316" s="75">
        <f t="shared" si="517"/>
        <v>0</v>
      </c>
      <c r="AZ316" s="61">
        <f>SaisieNote!AW223</f>
        <v>15</v>
      </c>
      <c r="BA316" s="75">
        <f t="shared" si="518"/>
        <v>2</v>
      </c>
      <c r="BB316" s="61">
        <f>SaisieNote!AY223</f>
        <v>13.5</v>
      </c>
      <c r="BC316" s="75">
        <f t="shared" si="519"/>
        <v>2</v>
      </c>
      <c r="BD316" s="38">
        <f t="shared" si="520"/>
        <v>11.666666666666666</v>
      </c>
      <c r="BE316" s="76">
        <f t="shared" si="521"/>
        <v>6</v>
      </c>
      <c r="BF316" s="59">
        <f t="shared" si="522"/>
        <v>10.382222222222222</v>
      </c>
      <c r="BG316" s="55">
        <f t="shared" si="523"/>
        <v>30</v>
      </c>
      <c r="BH316" s="56">
        <f t="shared" si="524"/>
        <v>10.074074074074073</v>
      </c>
      <c r="BI316" s="55">
        <f t="shared" si="525"/>
        <v>60</v>
      </c>
      <c r="BJ316" s="55">
        <f t="shared" si="526"/>
        <v>180</v>
      </c>
      <c r="BK316" s="73" t="str">
        <f t="shared" si="527"/>
        <v>Admis(e)</v>
      </c>
    </row>
    <row r="317" spans="1:63" ht="20.25" customHeight="1">
      <c r="A317" s="251">
        <v>9</v>
      </c>
      <c r="B317" s="234" t="s">
        <v>439</v>
      </c>
      <c r="C317" s="234" t="s">
        <v>441</v>
      </c>
      <c r="D317" s="234" t="s">
        <v>442</v>
      </c>
      <c r="E317" s="234" t="s">
        <v>440</v>
      </c>
      <c r="F317" s="234" t="s">
        <v>63</v>
      </c>
      <c r="G317" s="36">
        <f>SaisieNote!K224</f>
        <v>10.166666666666666</v>
      </c>
      <c r="H317" s="37">
        <f t="shared" si="489"/>
        <v>5</v>
      </c>
      <c r="I317" s="36">
        <f>SaisieNote!N224</f>
        <v>11.666666666666666</v>
      </c>
      <c r="J317" s="37">
        <f t="shared" si="490"/>
        <v>5</v>
      </c>
      <c r="K317" s="36">
        <f>SaisieNote!Q224</f>
        <v>5.666666666666667</v>
      </c>
      <c r="L317" s="37">
        <f t="shared" si="491"/>
        <v>0</v>
      </c>
      <c r="M317" s="53">
        <f t="shared" si="492"/>
        <v>9.1666666666666661</v>
      </c>
      <c r="N317" s="39">
        <f t="shared" si="493"/>
        <v>10</v>
      </c>
      <c r="O317" s="36">
        <f>SaisieNote!S224</f>
        <v>11</v>
      </c>
      <c r="P317" s="37">
        <f t="shared" si="494"/>
        <v>3</v>
      </c>
      <c r="Q317" s="36">
        <f>SaisieNote!U224</f>
        <v>6</v>
      </c>
      <c r="R317" s="37">
        <f t="shared" si="495"/>
        <v>0</v>
      </c>
      <c r="S317" s="36">
        <f>SaisieNote!W224</f>
        <v>6</v>
      </c>
      <c r="T317" s="37">
        <f t="shared" si="496"/>
        <v>0</v>
      </c>
      <c r="U317" s="53">
        <f t="shared" si="497"/>
        <v>7.666666666666667</v>
      </c>
      <c r="V317" s="39">
        <f t="shared" si="498"/>
        <v>3</v>
      </c>
      <c r="W317" s="36">
        <f>SaisieNote!Y224</f>
        <v>5.5</v>
      </c>
      <c r="X317" s="37">
        <f t="shared" si="499"/>
        <v>0</v>
      </c>
      <c r="Y317" s="36">
        <f>SaisieNote!AA224</f>
        <v>16.5</v>
      </c>
      <c r="Z317" s="37">
        <f t="shared" si="500"/>
        <v>2</v>
      </c>
      <c r="AA317" s="36">
        <f>SaisieNote!AC224</f>
        <v>8.5</v>
      </c>
      <c r="AB317" s="37">
        <f t="shared" si="501"/>
        <v>0</v>
      </c>
      <c r="AC317" s="53">
        <f t="shared" si="502"/>
        <v>10.166666666666666</v>
      </c>
      <c r="AD317" s="39">
        <f t="shared" si="503"/>
        <v>6</v>
      </c>
      <c r="AE317" s="138">
        <f t="shared" si="504"/>
        <v>8.8888888888888893</v>
      </c>
      <c r="AF317" s="40">
        <f t="shared" si="505"/>
        <v>19</v>
      </c>
      <c r="AG317" s="73" t="str">
        <f t="shared" si="506"/>
        <v>Rattrapage</v>
      </c>
      <c r="AH317" s="52">
        <f>SaisieNote!AG224</f>
        <v>10.333333333333334</v>
      </c>
      <c r="AI317" s="170">
        <f t="shared" si="507"/>
        <v>5</v>
      </c>
      <c r="AJ317" s="19">
        <f>SaisieNote!AJ224</f>
        <v>9.5</v>
      </c>
      <c r="AK317" s="170">
        <f t="shared" si="508"/>
        <v>0</v>
      </c>
      <c r="AL317" s="19">
        <f>SaisieNote!AM224</f>
        <v>10.17</v>
      </c>
      <c r="AM317" s="75">
        <f t="shared" si="509"/>
        <v>5</v>
      </c>
      <c r="AN317" s="38">
        <f t="shared" si="510"/>
        <v>10.001111111111113</v>
      </c>
      <c r="AO317" s="76">
        <f t="shared" si="511"/>
        <v>15</v>
      </c>
      <c r="AP317" s="167">
        <f>SaisieNote!AO224</f>
        <v>10</v>
      </c>
      <c r="AQ317" s="262">
        <f t="shared" si="512"/>
        <v>3</v>
      </c>
      <c r="AR317" s="167">
        <f>SaisieNote!AQ224</f>
        <v>6</v>
      </c>
      <c r="AS317" s="262">
        <f t="shared" si="513"/>
        <v>0</v>
      </c>
      <c r="AT317" s="167">
        <f>SaisieNote!AS224</f>
        <v>10</v>
      </c>
      <c r="AU317" s="75">
        <f t="shared" si="514"/>
        <v>3</v>
      </c>
      <c r="AV317" s="38">
        <f t="shared" si="515"/>
        <v>8.6666666666666661</v>
      </c>
      <c r="AW317" s="76">
        <f t="shared" si="516"/>
        <v>6</v>
      </c>
      <c r="AX317" s="61">
        <f>SaisieNote!AU224</f>
        <v>10.5</v>
      </c>
      <c r="AY317" s="75">
        <f t="shared" si="517"/>
        <v>2</v>
      </c>
      <c r="AZ317" s="61">
        <f>SaisieNote!AW224</f>
        <v>10.5</v>
      </c>
      <c r="BA317" s="75">
        <f t="shared" si="518"/>
        <v>2</v>
      </c>
      <c r="BB317" s="61">
        <f>SaisieNote!AY224</f>
        <v>11</v>
      </c>
      <c r="BC317" s="75">
        <f t="shared" si="519"/>
        <v>2</v>
      </c>
      <c r="BD317" s="38">
        <f t="shared" si="520"/>
        <v>10.666666666666666</v>
      </c>
      <c r="BE317" s="76">
        <f t="shared" si="521"/>
        <v>6</v>
      </c>
      <c r="BF317" s="59">
        <f t="shared" si="522"/>
        <v>9.7041975308641977</v>
      </c>
      <c r="BG317" s="55">
        <f t="shared" si="523"/>
        <v>27</v>
      </c>
      <c r="BH317" s="56">
        <f t="shared" si="524"/>
        <v>9.2965432098765426</v>
      </c>
      <c r="BI317" s="55">
        <f t="shared" si="525"/>
        <v>46</v>
      </c>
      <c r="BJ317" s="55">
        <f t="shared" si="526"/>
        <v>46</v>
      </c>
      <c r="BK317" s="73" t="str">
        <f t="shared" si="527"/>
        <v>Rattrapage</v>
      </c>
    </row>
    <row r="318" spans="1:63" ht="20.25" customHeight="1">
      <c r="A318" s="251">
        <v>10</v>
      </c>
      <c r="B318" s="234" t="s">
        <v>1109</v>
      </c>
      <c r="C318" s="234" t="s">
        <v>1110</v>
      </c>
      <c r="D318" s="234" t="s">
        <v>1111</v>
      </c>
      <c r="E318" s="234" t="s">
        <v>1112</v>
      </c>
      <c r="F318" s="234" t="s">
        <v>302</v>
      </c>
      <c r="G318" s="36">
        <f>SaisieNote!K225</f>
        <v>11.166666666666666</v>
      </c>
      <c r="H318" s="37">
        <f t="shared" si="489"/>
        <v>5</v>
      </c>
      <c r="I318" s="36">
        <f>SaisieNote!N225</f>
        <v>12.166666666666666</v>
      </c>
      <c r="J318" s="37">
        <f t="shared" si="490"/>
        <v>5</v>
      </c>
      <c r="K318" s="36">
        <f>SaisieNote!Q225</f>
        <v>9</v>
      </c>
      <c r="L318" s="37">
        <f t="shared" si="491"/>
        <v>0</v>
      </c>
      <c r="M318" s="53">
        <f t="shared" si="492"/>
        <v>10.777777777777777</v>
      </c>
      <c r="N318" s="39">
        <f t="shared" si="493"/>
        <v>15</v>
      </c>
      <c r="O318" s="36">
        <f>SaisieNote!S225</f>
        <v>10</v>
      </c>
      <c r="P318" s="37">
        <f t="shared" si="494"/>
        <v>3</v>
      </c>
      <c r="Q318" s="36">
        <f>SaisieNote!U225</f>
        <v>9</v>
      </c>
      <c r="R318" s="37">
        <f t="shared" si="495"/>
        <v>0</v>
      </c>
      <c r="S318" s="36">
        <f>SaisieNote!W225</f>
        <v>7.5</v>
      </c>
      <c r="T318" s="37">
        <f t="shared" si="496"/>
        <v>0</v>
      </c>
      <c r="U318" s="53">
        <f t="shared" si="497"/>
        <v>8.8333333333333339</v>
      </c>
      <c r="V318" s="39">
        <f t="shared" si="498"/>
        <v>3</v>
      </c>
      <c r="W318" s="36">
        <f>SaisieNote!Y225</f>
        <v>2</v>
      </c>
      <c r="X318" s="37">
        <f t="shared" si="499"/>
        <v>0</v>
      </c>
      <c r="Y318" s="36">
        <f>SaisieNote!AA225</f>
        <v>17</v>
      </c>
      <c r="Z318" s="37">
        <f t="shared" si="500"/>
        <v>2</v>
      </c>
      <c r="AA318" s="36">
        <f>SaisieNote!AC225</f>
        <v>4.5</v>
      </c>
      <c r="AB318" s="37">
        <f t="shared" si="501"/>
        <v>0</v>
      </c>
      <c r="AC318" s="53">
        <f t="shared" si="502"/>
        <v>7.833333333333333</v>
      </c>
      <c r="AD318" s="39">
        <f t="shared" si="503"/>
        <v>2</v>
      </c>
      <c r="AE318" s="138">
        <f t="shared" si="504"/>
        <v>9.4753086419753085</v>
      </c>
      <c r="AF318" s="40">
        <f t="shared" si="505"/>
        <v>20</v>
      </c>
      <c r="AG318" s="73" t="str">
        <f t="shared" si="506"/>
        <v>Rattrapage</v>
      </c>
      <c r="AH318" s="52">
        <f>SaisieNote!AG225</f>
        <v>8.6666666666666661</v>
      </c>
      <c r="AI318" s="170">
        <f t="shared" si="507"/>
        <v>0</v>
      </c>
      <c r="AJ318" s="19">
        <f>SaisieNote!AJ225</f>
        <v>9</v>
      </c>
      <c r="AK318" s="170">
        <f t="shared" si="508"/>
        <v>0</v>
      </c>
      <c r="AL318" s="19">
        <f>SaisieNote!AM225</f>
        <v>12.166666666666666</v>
      </c>
      <c r="AM318" s="75">
        <f t="shared" si="509"/>
        <v>5</v>
      </c>
      <c r="AN318" s="38">
        <f t="shared" si="510"/>
        <v>9.9444444444444429</v>
      </c>
      <c r="AO318" s="76">
        <f t="shared" si="511"/>
        <v>5</v>
      </c>
      <c r="AP318" s="167">
        <f>SaisieNote!AO225</f>
        <v>8.5</v>
      </c>
      <c r="AQ318" s="262">
        <f t="shared" si="512"/>
        <v>0</v>
      </c>
      <c r="AR318" s="167">
        <f>SaisieNote!AQ225</f>
        <v>12</v>
      </c>
      <c r="AS318" s="262">
        <f t="shared" si="513"/>
        <v>3</v>
      </c>
      <c r="AT318" s="167">
        <f>SaisieNote!AS225</f>
        <v>8.5</v>
      </c>
      <c r="AU318" s="75">
        <f t="shared" si="514"/>
        <v>0</v>
      </c>
      <c r="AV318" s="38">
        <f t="shared" si="515"/>
        <v>9.6666666666666661</v>
      </c>
      <c r="AW318" s="76">
        <f t="shared" si="516"/>
        <v>3</v>
      </c>
      <c r="AX318" s="61">
        <f>SaisieNote!AU225</f>
        <v>11.5</v>
      </c>
      <c r="AY318" s="75">
        <f t="shared" si="517"/>
        <v>2</v>
      </c>
      <c r="AZ318" s="61">
        <f>SaisieNote!AW225</f>
        <v>10</v>
      </c>
      <c r="BA318" s="75">
        <f t="shared" si="518"/>
        <v>2</v>
      </c>
      <c r="BB318" s="61">
        <f>SaisieNote!AY225</f>
        <v>7.5</v>
      </c>
      <c r="BC318" s="75">
        <f t="shared" si="519"/>
        <v>0</v>
      </c>
      <c r="BD318" s="38">
        <f t="shared" si="520"/>
        <v>9.6666666666666661</v>
      </c>
      <c r="BE318" s="76">
        <f t="shared" si="521"/>
        <v>4</v>
      </c>
      <c r="BF318" s="59">
        <f t="shared" si="522"/>
        <v>9.7901234567901234</v>
      </c>
      <c r="BG318" s="55">
        <f t="shared" si="523"/>
        <v>12</v>
      </c>
      <c r="BH318" s="56">
        <f t="shared" si="524"/>
        <v>9.6327160493827151</v>
      </c>
      <c r="BI318" s="55">
        <f t="shared" si="525"/>
        <v>32</v>
      </c>
      <c r="BJ318" s="55">
        <f t="shared" si="526"/>
        <v>32</v>
      </c>
      <c r="BK318" s="73" t="str">
        <f t="shared" si="527"/>
        <v>Rattrapage</v>
      </c>
    </row>
    <row r="319" spans="1:63" ht="20.25" customHeight="1">
      <c r="A319" s="251">
        <v>11</v>
      </c>
      <c r="B319" s="234" t="s">
        <v>1113</v>
      </c>
      <c r="C319" s="234" t="s">
        <v>1114</v>
      </c>
      <c r="D319" s="234" t="s">
        <v>24</v>
      </c>
      <c r="E319" s="234" t="s">
        <v>343</v>
      </c>
      <c r="F319" s="234" t="s">
        <v>872</v>
      </c>
      <c r="G319" s="36">
        <f>SaisieNote!K226</f>
        <v>11</v>
      </c>
      <c r="H319" s="37">
        <f t="shared" si="489"/>
        <v>5</v>
      </c>
      <c r="I319" s="36">
        <f>SaisieNote!N226</f>
        <v>7</v>
      </c>
      <c r="J319" s="37">
        <f t="shared" si="490"/>
        <v>0</v>
      </c>
      <c r="K319" s="36">
        <f>SaisieNote!Q226</f>
        <v>7.166666666666667</v>
      </c>
      <c r="L319" s="37">
        <f t="shared" si="491"/>
        <v>0</v>
      </c>
      <c r="M319" s="53">
        <f t="shared" si="492"/>
        <v>8.3888888888888893</v>
      </c>
      <c r="N319" s="39">
        <f t="shared" si="493"/>
        <v>5</v>
      </c>
      <c r="O319" s="36">
        <f>SaisieNote!S226</f>
        <v>7</v>
      </c>
      <c r="P319" s="37">
        <f t="shared" si="494"/>
        <v>0</v>
      </c>
      <c r="Q319" s="36">
        <f>SaisieNote!U226</f>
        <v>7.5</v>
      </c>
      <c r="R319" s="37">
        <f t="shared" si="495"/>
        <v>0</v>
      </c>
      <c r="S319" s="36">
        <f>SaisieNote!W226</f>
        <v>3</v>
      </c>
      <c r="T319" s="37">
        <f t="shared" si="496"/>
        <v>0</v>
      </c>
      <c r="U319" s="53">
        <f t="shared" si="497"/>
        <v>5.833333333333333</v>
      </c>
      <c r="V319" s="39">
        <f t="shared" si="498"/>
        <v>0</v>
      </c>
      <c r="W319" s="36">
        <f>SaisieNote!Y226</f>
        <v>5</v>
      </c>
      <c r="X319" s="37">
        <f t="shared" si="499"/>
        <v>0</v>
      </c>
      <c r="Y319" s="36">
        <f>SaisieNote!AA226</f>
        <v>5.5</v>
      </c>
      <c r="Z319" s="37">
        <f t="shared" si="500"/>
        <v>0</v>
      </c>
      <c r="AA319" s="36">
        <f>SaisieNote!AC226</f>
        <v>10.5</v>
      </c>
      <c r="AB319" s="37">
        <f t="shared" si="501"/>
        <v>2</v>
      </c>
      <c r="AC319" s="53">
        <f t="shared" si="502"/>
        <v>7</v>
      </c>
      <c r="AD319" s="39">
        <f t="shared" si="503"/>
        <v>2</v>
      </c>
      <c r="AE319" s="138">
        <f t="shared" si="504"/>
        <v>7.2283950617283956</v>
      </c>
      <c r="AF319" s="40">
        <f t="shared" si="505"/>
        <v>7</v>
      </c>
      <c r="AG319" s="73" t="str">
        <f t="shared" si="506"/>
        <v>Rattrapage</v>
      </c>
      <c r="AH319" s="52">
        <f>SaisieNote!AG226</f>
        <v>7.666666666666667</v>
      </c>
      <c r="AI319" s="170">
        <f t="shared" si="507"/>
        <v>0</v>
      </c>
      <c r="AJ319" s="19">
        <f>SaisieNote!AJ226</f>
        <v>4.166666666666667</v>
      </c>
      <c r="AK319" s="170">
        <f t="shared" si="508"/>
        <v>0</v>
      </c>
      <c r="AL319" s="19">
        <f>SaisieNote!AM226</f>
        <v>10</v>
      </c>
      <c r="AM319" s="75">
        <f t="shared" si="509"/>
        <v>5</v>
      </c>
      <c r="AN319" s="38">
        <f t="shared" si="510"/>
        <v>7.2777777777777786</v>
      </c>
      <c r="AO319" s="76">
        <f t="shared" si="511"/>
        <v>5</v>
      </c>
      <c r="AP319" s="167">
        <f>SaisieNote!AO226</f>
        <v>6.5</v>
      </c>
      <c r="AQ319" s="262">
        <f t="shared" si="512"/>
        <v>0</v>
      </c>
      <c r="AR319" s="167">
        <f>SaisieNote!AQ226</f>
        <v>5</v>
      </c>
      <c r="AS319" s="262">
        <f t="shared" si="513"/>
        <v>0</v>
      </c>
      <c r="AT319" s="167">
        <f>SaisieNote!AS226</f>
        <v>7</v>
      </c>
      <c r="AU319" s="75">
        <f t="shared" si="514"/>
        <v>0</v>
      </c>
      <c r="AV319" s="38">
        <f t="shared" si="515"/>
        <v>6.166666666666667</v>
      </c>
      <c r="AW319" s="76">
        <f t="shared" si="516"/>
        <v>0</v>
      </c>
      <c r="AX319" s="61">
        <f>SaisieNote!AU226</f>
        <v>3.5</v>
      </c>
      <c r="AY319" s="75">
        <f t="shared" si="517"/>
        <v>0</v>
      </c>
      <c r="AZ319" s="61">
        <f>SaisieNote!AW226</f>
        <v>4</v>
      </c>
      <c r="BA319" s="75">
        <f t="shared" si="518"/>
        <v>0</v>
      </c>
      <c r="BB319" s="61">
        <f>SaisieNote!AY226</f>
        <v>8.5</v>
      </c>
      <c r="BC319" s="75">
        <f t="shared" si="519"/>
        <v>0</v>
      </c>
      <c r="BD319" s="38">
        <f t="shared" si="520"/>
        <v>5.333333333333333</v>
      </c>
      <c r="BE319" s="76">
        <f t="shared" si="521"/>
        <v>0</v>
      </c>
      <c r="BF319" s="59">
        <f t="shared" si="522"/>
        <v>6.4753086419753094</v>
      </c>
      <c r="BG319" s="55">
        <f t="shared" si="523"/>
        <v>5</v>
      </c>
      <c r="BH319" s="56">
        <f t="shared" si="524"/>
        <v>6.851851851851853</v>
      </c>
      <c r="BI319" s="55">
        <f t="shared" si="525"/>
        <v>12</v>
      </c>
      <c r="BJ319" s="55">
        <f t="shared" si="526"/>
        <v>12</v>
      </c>
      <c r="BK319" s="73" t="str">
        <f t="shared" si="527"/>
        <v>Rattrapage</v>
      </c>
    </row>
    <row r="320" spans="1:63" ht="20.25" customHeight="1">
      <c r="A320" s="251">
        <v>12</v>
      </c>
      <c r="B320" s="234" t="s">
        <v>279</v>
      </c>
      <c r="C320" s="234" t="s">
        <v>11</v>
      </c>
      <c r="D320" s="234" t="s">
        <v>280</v>
      </c>
      <c r="E320" s="234" t="s">
        <v>444</v>
      </c>
      <c r="F320" s="234" t="s">
        <v>5</v>
      </c>
      <c r="G320" s="36" t="str">
        <f>SaisieNote!K227</f>
        <v>Exclu</v>
      </c>
      <c r="H320" s="37">
        <f t="shared" si="489"/>
        <v>5</v>
      </c>
      <c r="I320" s="36" t="str">
        <f>SaisieNote!N227</f>
        <v>Exclu</v>
      </c>
      <c r="J320" s="37">
        <f t="shared" si="490"/>
        <v>5</v>
      </c>
      <c r="K320" s="36">
        <f>SaisieNote!Q227</f>
        <v>10</v>
      </c>
      <c r="L320" s="37">
        <f t="shared" si="491"/>
        <v>5</v>
      </c>
      <c r="M320" s="53" t="e">
        <f t="shared" si="492"/>
        <v>#VALUE!</v>
      </c>
      <c r="N320" s="39" t="e">
        <f t="shared" si="493"/>
        <v>#VALUE!</v>
      </c>
      <c r="O320" s="36">
        <f>SaisieNote!S227</f>
        <v>13.5</v>
      </c>
      <c r="P320" s="37">
        <f t="shared" si="494"/>
        <v>3</v>
      </c>
      <c r="Q320" s="36">
        <f>SaisieNote!U227</f>
        <v>10</v>
      </c>
      <c r="R320" s="37">
        <f t="shared" si="495"/>
        <v>3</v>
      </c>
      <c r="S320" s="36">
        <f>SaisieNote!W227</f>
        <v>12</v>
      </c>
      <c r="T320" s="37">
        <f t="shared" si="496"/>
        <v>3</v>
      </c>
      <c r="U320" s="53">
        <f t="shared" si="497"/>
        <v>11.833333333333334</v>
      </c>
      <c r="V320" s="39">
        <f t="shared" si="498"/>
        <v>9</v>
      </c>
      <c r="W320" s="36" t="str">
        <f>SaisieNote!Y227</f>
        <v>ABS</v>
      </c>
      <c r="X320" s="37">
        <f t="shared" si="499"/>
        <v>2</v>
      </c>
      <c r="Y320" s="36" t="str">
        <f>SaisieNote!AA227</f>
        <v>\</v>
      </c>
      <c r="Z320" s="37">
        <f t="shared" si="500"/>
        <v>2</v>
      </c>
      <c r="AA320" s="36">
        <f>SaisieNote!AC227</f>
        <v>10</v>
      </c>
      <c r="AB320" s="37">
        <f t="shared" si="501"/>
        <v>2</v>
      </c>
      <c r="AC320" s="53" t="e">
        <f t="shared" si="502"/>
        <v>#VALUE!</v>
      </c>
      <c r="AD320" s="39" t="e">
        <f t="shared" si="503"/>
        <v>#VALUE!</v>
      </c>
      <c r="AE320" s="138" t="e">
        <f t="shared" si="504"/>
        <v>#VALUE!</v>
      </c>
      <c r="AF320" s="40" t="e">
        <f t="shared" si="505"/>
        <v>#VALUE!</v>
      </c>
      <c r="AG320" s="259" t="s">
        <v>1304</v>
      </c>
      <c r="AH320" s="52">
        <f>SaisieNote!AG227</f>
        <v>10.83</v>
      </c>
      <c r="AI320" s="170">
        <f t="shared" si="507"/>
        <v>5</v>
      </c>
      <c r="AJ320" s="19">
        <f>SaisieNote!AJ227</f>
        <v>9.33</v>
      </c>
      <c r="AK320" s="170">
        <f t="shared" si="508"/>
        <v>0</v>
      </c>
      <c r="AL320" s="19">
        <f>SaisieNote!AM227</f>
        <v>15.33</v>
      </c>
      <c r="AM320" s="75">
        <f t="shared" si="509"/>
        <v>5</v>
      </c>
      <c r="AN320" s="38">
        <f t="shared" si="510"/>
        <v>11.83</v>
      </c>
      <c r="AO320" s="76">
        <f t="shared" si="511"/>
        <v>15</v>
      </c>
      <c r="AP320" s="167">
        <f>SaisieNote!AO227</f>
        <v>10</v>
      </c>
      <c r="AQ320" s="262">
        <f t="shared" si="512"/>
        <v>3</v>
      </c>
      <c r="AR320" s="167" t="str">
        <f>SaisieNote!AQ227</f>
        <v>\</v>
      </c>
      <c r="AS320" s="262">
        <f t="shared" si="513"/>
        <v>3</v>
      </c>
      <c r="AT320" s="167" t="str">
        <f>SaisieNote!AS227</f>
        <v>\</v>
      </c>
      <c r="AU320" s="75">
        <f t="shared" si="514"/>
        <v>3</v>
      </c>
      <c r="AV320" s="38" t="e">
        <f t="shared" si="515"/>
        <v>#VALUE!</v>
      </c>
      <c r="AW320" s="76" t="e">
        <f t="shared" si="516"/>
        <v>#VALUE!</v>
      </c>
      <c r="AX320" s="61">
        <f>SaisieNote!AU227</f>
        <v>10</v>
      </c>
      <c r="AY320" s="75">
        <f t="shared" si="517"/>
        <v>2</v>
      </c>
      <c r="AZ320" s="61" t="str">
        <f>SaisieNote!AW227</f>
        <v>ABS</v>
      </c>
      <c r="BA320" s="75">
        <f t="shared" si="518"/>
        <v>2</v>
      </c>
      <c r="BB320" s="61">
        <f>SaisieNote!AY227</f>
        <v>10</v>
      </c>
      <c r="BC320" s="75">
        <f t="shared" si="519"/>
        <v>2</v>
      </c>
      <c r="BD320" s="38" t="e">
        <f t="shared" si="520"/>
        <v>#VALUE!</v>
      </c>
      <c r="BE320" s="76" t="e">
        <f t="shared" si="521"/>
        <v>#VALUE!</v>
      </c>
      <c r="BF320" s="59" t="e">
        <f t="shared" si="522"/>
        <v>#VALUE!</v>
      </c>
      <c r="BG320" s="55" t="e">
        <f t="shared" si="523"/>
        <v>#VALUE!</v>
      </c>
      <c r="BH320" s="56" t="e">
        <f t="shared" si="524"/>
        <v>#VALUE!</v>
      </c>
      <c r="BI320" s="55" t="e">
        <f t="shared" si="525"/>
        <v>#VALUE!</v>
      </c>
      <c r="BJ320" s="55" t="e">
        <f t="shared" si="526"/>
        <v>#VALUE!</v>
      </c>
      <c r="BK320" s="261" t="s">
        <v>1304</v>
      </c>
    </row>
    <row r="321" spans="1:63" ht="20.25" customHeight="1">
      <c r="A321" s="251">
        <v>13</v>
      </c>
      <c r="B321" s="234" t="s">
        <v>1115</v>
      </c>
      <c r="C321" s="234" t="s">
        <v>1116</v>
      </c>
      <c r="D321" s="234" t="s">
        <v>33</v>
      </c>
      <c r="E321" s="234" t="s">
        <v>1117</v>
      </c>
      <c r="F321" s="234" t="s">
        <v>561</v>
      </c>
      <c r="G321" s="36">
        <f>SaisieNote!K228</f>
        <v>12.166666666666666</v>
      </c>
      <c r="H321" s="37">
        <f t="shared" si="489"/>
        <v>5</v>
      </c>
      <c r="I321" s="36">
        <f>SaisieNote!N228</f>
        <v>14.833333333333334</v>
      </c>
      <c r="J321" s="37">
        <f t="shared" si="490"/>
        <v>5</v>
      </c>
      <c r="K321" s="36">
        <f>SaisieNote!Q228</f>
        <v>14.833333333333334</v>
      </c>
      <c r="L321" s="37">
        <f t="shared" si="491"/>
        <v>5</v>
      </c>
      <c r="M321" s="53">
        <f t="shared" si="492"/>
        <v>13.944444444444445</v>
      </c>
      <c r="N321" s="39">
        <f t="shared" si="493"/>
        <v>15</v>
      </c>
      <c r="O321" s="36">
        <f>SaisieNote!S228</f>
        <v>16.5</v>
      </c>
      <c r="P321" s="37">
        <f t="shared" si="494"/>
        <v>3</v>
      </c>
      <c r="Q321" s="36">
        <f>SaisieNote!U228</f>
        <v>11.5</v>
      </c>
      <c r="R321" s="37">
        <f t="shared" si="495"/>
        <v>3</v>
      </c>
      <c r="S321" s="36">
        <f>SaisieNote!W228</f>
        <v>8.5</v>
      </c>
      <c r="T321" s="37">
        <f t="shared" si="496"/>
        <v>0</v>
      </c>
      <c r="U321" s="53">
        <f t="shared" si="497"/>
        <v>12.166666666666666</v>
      </c>
      <c r="V321" s="39">
        <f t="shared" si="498"/>
        <v>9</v>
      </c>
      <c r="W321" s="36">
        <f>SaisieNote!Y228</f>
        <v>10</v>
      </c>
      <c r="X321" s="37">
        <f t="shared" si="499"/>
        <v>2</v>
      </c>
      <c r="Y321" s="36">
        <f>SaisieNote!AA228</f>
        <v>18</v>
      </c>
      <c r="Z321" s="37">
        <f t="shared" si="500"/>
        <v>2</v>
      </c>
      <c r="AA321" s="36">
        <f>SaisieNote!AC228</f>
        <v>12</v>
      </c>
      <c r="AB321" s="37">
        <f t="shared" si="501"/>
        <v>2</v>
      </c>
      <c r="AC321" s="53">
        <f t="shared" si="502"/>
        <v>13.333333333333334</v>
      </c>
      <c r="AD321" s="39">
        <f t="shared" si="503"/>
        <v>6</v>
      </c>
      <c r="AE321" s="138">
        <f t="shared" si="504"/>
        <v>13.216049382716051</v>
      </c>
      <c r="AF321" s="40">
        <f t="shared" si="505"/>
        <v>30</v>
      </c>
      <c r="AG321" s="73" t="str">
        <f t="shared" si="506"/>
        <v>Admis(e)</v>
      </c>
      <c r="AH321" s="52">
        <f>SaisieNote!AG228</f>
        <v>13.166666666666666</v>
      </c>
      <c r="AI321" s="170">
        <f t="shared" si="507"/>
        <v>5</v>
      </c>
      <c r="AJ321" s="19">
        <f>SaisieNote!AJ228</f>
        <v>15.833333333333334</v>
      </c>
      <c r="AK321" s="170">
        <f t="shared" si="508"/>
        <v>5</v>
      </c>
      <c r="AL321" s="19">
        <f>SaisieNote!AM228</f>
        <v>11.5</v>
      </c>
      <c r="AM321" s="75">
        <f t="shared" si="509"/>
        <v>5</v>
      </c>
      <c r="AN321" s="38">
        <f t="shared" si="510"/>
        <v>13.5</v>
      </c>
      <c r="AO321" s="76">
        <f t="shared" si="511"/>
        <v>15</v>
      </c>
      <c r="AP321" s="167">
        <f>SaisieNote!AO228</f>
        <v>13</v>
      </c>
      <c r="AQ321" s="262">
        <f t="shared" si="512"/>
        <v>3</v>
      </c>
      <c r="AR321" s="167">
        <f>SaisieNote!AQ228</f>
        <v>11.5</v>
      </c>
      <c r="AS321" s="262">
        <f t="shared" si="513"/>
        <v>3</v>
      </c>
      <c r="AT321" s="167">
        <f>SaisieNote!AS228</f>
        <v>14.5</v>
      </c>
      <c r="AU321" s="75">
        <f t="shared" si="514"/>
        <v>3</v>
      </c>
      <c r="AV321" s="38">
        <f t="shared" si="515"/>
        <v>13</v>
      </c>
      <c r="AW321" s="76">
        <f t="shared" si="516"/>
        <v>9</v>
      </c>
      <c r="AX321" s="61">
        <f>SaisieNote!AU228</f>
        <v>14.5</v>
      </c>
      <c r="AY321" s="75">
        <f t="shared" si="517"/>
        <v>2</v>
      </c>
      <c r="AZ321" s="61">
        <f>SaisieNote!AW228</f>
        <v>17</v>
      </c>
      <c r="BA321" s="75">
        <f t="shared" si="518"/>
        <v>2</v>
      </c>
      <c r="BB321" s="61">
        <f>SaisieNote!AY228</f>
        <v>12</v>
      </c>
      <c r="BC321" s="75">
        <f t="shared" si="519"/>
        <v>2</v>
      </c>
      <c r="BD321" s="38">
        <f t="shared" si="520"/>
        <v>14.5</v>
      </c>
      <c r="BE321" s="76">
        <f t="shared" si="521"/>
        <v>6</v>
      </c>
      <c r="BF321" s="59">
        <f t="shared" si="522"/>
        <v>13.555555555555555</v>
      </c>
      <c r="BG321" s="55">
        <f t="shared" si="523"/>
        <v>30</v>
      </c>
      <c r="BH321" s="56">
        <f t="shared" si="524"/>
        <v>13.385802469135804</v>
      </c>
      <c r="BI321" s="55">
        <f t="shared" si="525"/>
        <v>60</v>
      </c>
      <c r="BJ321" s="55">
        <f t="shared" si="526"/>
        <v>180</v>
      </c>
      <c r="BK321" s="73" t="str">
        <f t="shared" si="527"/>
        <v>Admis(e)</v>
      </c>
    </row>
    <row r="322" spans="1:63" ht="20.25" customHeight="1">
      <c r="A322" s="251">
        <v>14</v>
      </c>
      <c r="B322" s="234" t="s">
        <v>1118</v>
      </c>
      <c r="C322" s="234" t="s">
        <v>1116</v>
      </c>
      <c r="D322" s="234" t="s">
        <v>24</v>
      </c>
      <c r="E322" s="234" t="s">
        <v>1119</v>
      </c>
      <c r="F322" s="234" t="s">
        <v>561</v>
      </c>
      <c r="G322" s="36">
        <f>SaisieNote!K229</f>
        <v>12.833333333333334</v>
      </c>
      <c r="H322" s="37">
        <f t="shared" si="489"/>
        <v>5</v>
      </c>
      <c r="I322" s="36">
        <f>SaisieNote!N229</f>
        <v>14.666666666666666</v>
      </c>
      <c r="J322" s="37">
        <f t="shared" si="490"/>
        <v>5</v>
      </c>
      <c r="K322" s="36">
        <f>SaisieNote!Q229</f>
        <v>14.666666666666666</v>
      </c>
      <c r="L322" s="37">
        <f t="shared" si="491"/>
        <v>5</v>
      </c>
      <c r="M322" s="53">
        <f t="shared" si="492"/>
        <v>14.055555555555555</v>
      </c>
      <c r="N322" s="39">
        <f t="shared" si="493"/>
        <v>15</v>
      </c>
      <c r="O322" s="36">
        <f>SaisieNote!S229</f>
        <v>15.5</v>
      </c>
      <c r="P322" s="37">
        <f t="shared" si="494"/>
        <v>3</v>
      </c>
      <c r="Q322" s="36">
        <f>SaisieNote!U229</f>
        <v>12.5</v>
      </c>
      <c r="R322" s="37">
        <f t="shared" si="495"/>
        <v>3</v>
      </c>
      <c r="S322" s="36">
        <f>SaisieNote!W229</f>
        <v>8.5</v>
      </c>
      <c r="T322" s="37">
        <f t="shared" si="496"/>
        <v>0</v>
      </c>
      <c r="U322" s="53">
        <f t="shared" si="497"/>
        <v>12.166666666666666</v>
      </c>
      <c r="V322" s="39">
        <f t="shared" si="498"/>
        <v>9</v>
      </c>
      <c r="W322" s="36">
        <f>SaisieNote!Y229</f>
        <v>8</v>
      </c>
      <c r="X322" s="37">
        <f t="shared" si="499"/>
        <v>0</v>
      </c>
      <c r="Y322" s="36">
        <f>SaisieNote!AA229</f>
        <v>15</v>
      </c>
      <c r="Z322" s="37">
        <f t="shared" si="500"/>
        <v>2</v>
      </c>
      <c r="AA322" s="36">
        <f>SaisieNote!AC229</f>
        <v>11.5</v>
      </c>
      <c r="AB322" s="37">
        <f t="shared" si="501"/>
        <v>2</v>
      </c>
      <c r="AC322" s="53">
        <f t="shared" si="502"/>
        <v>11.5</v>
      </c>
      <c r="AD322" s="39">
        <f t="shared" si="503"/>
        <v>6</v>
      </c>
      <c r="AE322" s="138">
        <f t="shared" si="504"/>
        <v>12.858024691358024</v>
      </c>
      <c r="AF322" s="40">
        <f t="shared" si="505"/>
        <v>30</v>
      </c>
      <c r="AG322" s="73" t="str">
        <f t="shared" si="506"/>
        <v>Admis(e)</v>
      </c>
      <c r="AH322" s="52">
        <f>SaisieNote!AG229</f>
        <v>10.666666666666666</v>
      </c>
      <c r="AI322" s="170">
        <f t="shared" si="507"/>
        <v>5</v>
      </c>
      <c r="AJ322" s="19">
        <f>SaisieNote!AJ229</f>
        <v>16.5</v>
      </c>
      <c r="AK322" s="170">
        <f t="shared" si="508"/>
        <v>5</v>
      </c>
      <c r="AL322" s="19">
        <f>SaisieNote!AM229</f>
        <v>11.5</v>
      </c>
      <c r="AM322" s="75">
        <f t="shared" si="509"/>
        <v>5</v>
      </c>
      <c r="AN322" s="38">
        <f t="shared" si="510"/>
        <v>12.888888888888888</v>
      </c>
      <c r="AO322" s="76">
        <f t="shared" si="511"/>
        <v>15</v>
      </c>
      <c r="AP322" s="167">
        <f>SaisieNote!AO229</f>
        <v>9</v>
      </c>
      <c r="AQ322" s="262">
        <f t="shared" si="512"/>
        <v>0</v>
      </c>
      <c r="AR322" s="167">
        <f>SaisieNote!AQ229</f>
        <v>12</v>
      </c>
      <c r="AS322" s="262">
        <f t="shared" si="513"/>
        <v>3</v>
      </c>
      <c r="AT322" s="167">
        <f>SaisieNote!AS229</f>
        <v>14.5</v>
      </c>
      <c r="AU322" s="75">
        <f t="shared" si="514"/>
        <v>3</v>
      </c>
      <c r="AV322" s="38">
        <f t="shared" si="515"/>
        <v>11.833333333333334</v>
      </c>
      <c r="AW322" s="76">
        <f t="shared" si="516"/>
        <v>9</v>
      </c>
      <c r="AX322" s="61">
        <f>SaisieNote!AU229</f>
        <v>14.5</v>
      </c>
      <c r="AY322" s="75">
        <f t="shared" si="517"/>
        <v>2</v>
      </c>
      <c r="AZ322" s="61">
        <f>SaisieNote!AW229</f>
        <v>18</v>
      </c>
      <c r="BA322" s="75">
        <f t="shared" si="518"/>
        <v>2</v>
      </c>
      <c r="BB322" s="61">
        <f>SaisieNote!AY229</f>
        <v>13</v>
      </c>
      <c r="BC322" s="75">
        <f t="shared" si="519"/>
        <v>2</v>
      </c>
      <c r="BD322" s="38">
        <f t="shared" si="520"/>
        <v>15.166666666666666</v>
      </c>
      <c r="BE322" s="76">
        <f t="shared" si="521"/>
        <v>6</v>
      </c>
      <c r="BF322" s="59">
        <f t="shared" si="522"/>
        <v>13.043209876543209</v>
      </c>
      <c r="BG322" s="55">
        <f t="shared" si="523"/>
        <v>30</v>
      </c>
      <c r="BH322" s="56">
        <f t="shared" si="524"/>
        <v>12.950617283950617</v>
      </c>
      <c r="BI322" s="55">
        <f t="shared" si="525"/>
        <v>60</v>
      </c>
      <c r="BJ322" s="55">
        <f t="shared" si="526"/>
        <v>180</v>
      </c>
      <c r="BK322" s="73" t="str">
        <f t="shared" si="527"/>
        <v>Admis(e)</v>
      </c>
    </row>
    <row r="323" spans="1:63" ht="20.25" customHeight="1">
      <c r="A323" s="251">
        <v>15</v>
      </c>
      <c r="B323" s="234" t="s">
        <v>1120</v>
      </c>
      <c r="C323" s="234" t="s">
        <v>1121</v>
      </c>
      <c r="D323" s="234" t="s">
        <v>31</v>
      </c>
      <c r="E323" s="234" t="s">
        <v>1122</v>
      </c>
      <c r="F323" s="234" t="s">
        <v>1123</v>
      </c>
      <c r="G323" s="36">
        <f>SaisieNote!K230</f>
        <v>7</v>
      </c>
      <c r="H323" s="37">
        <f t="shared" si="489"/>
        <v>0</v>
      </c>
      <c r="I323" s="36">
        <f>SaisieNote!N230</f>
        <v>7.166666666666667</v>
      </c>
      <c r="J323" s="37">
        <f t="shared" si="490"/>
        <v>0</v>
      </c>
      <c r="K323" s="36">
        <f>SaisieNote!Q230</f>
        <v>6</v>
      </c>
      <c r="L323" s="37">
        <f t="shared" si="491"/>
        <v>0</v>
      </c>
      <c r="M323" s="53">
        <f t="shared" si="492"/>
        <v>6.7222222222222223</v>
      </c>
      <c r="N323" s="39">
        <f t="shared" si="493"/>
        <v>0</v>
      </c>
      <c r="O323" s="36">
        <f>SaisieNote!S230</f>
        <v>6</v>
      </c>
      <c r="P323" s="37">
        <f t="shared" si="494"/>
        <v>0</v>
      </c>
      <c r="Q323" s="36">
        <f>SaisieNote!U230</f>
        <v>6</v>
      </c>
      <c r="R323" s="37">
        <f t="shared" si="495"/>
        <v>0</v>
      </c>
      <c r="S323" s="36">
        <f>SaisieNote!W230</f>
        <v>7</v>
      </c>
      <c r="T323" s="37">
        <f t="shared" si="496"/>
        <v>0</v>
      </c>
      <c r="U323" s="53">
        <f t="shared" si="497"/>
        <v>6.333333333333333</v>
      </c>
      <c r="V323" s="39">
        <f t="shared" si="498"/>
        <v>0</v>
      </c>
      <c r="W323" s="36">
        <f>SaisieNote!Y230</f>
        <v>10</v>
      </c>
      <c r="X323" s="37">
        <f t="shared" si="499"/>
        <v>2</v>
      </c>
      <c r="Y323" s="36">
        <f>SaisieNote!AA230</f>
        <v>8.5</v>
      </c>
      <c r="Z323" s="37">
        <f t="shared" si="500"/>
        <v>0</v>
      </c>
      <c r="AA323" s="36">
        <f>SaisieNote!AC230</f>
        <v>7.5</v>
      </c>
      <c r="AB323" s="37">
        <f t="shared" si="501"/>
        <v>0</v>
      </c>
      <c r="AC323" s="53">
        <f t="shared" si="502"/>
        <v>8.6666666666666661</v>
      </c>
      <c r="AD323" s="39">
        <f t="shared" si="503"/>
        <v>2</v>
      </c>
      <c r="AE323" s="138">
        <f t="shared" si="504"/>
        <v>7.0246913580246924</v>
      </c>
      <c r="AF323" s="40">
        <f t="shared" si="505"/>
        <v>2</v>
      </c>
      <c r="AG323" s="73" t="str">
        <f t="shared" si="506"/>
        <v>Rattrapage</v>
      </c>
      <c r="AH323" s="52">
        <f>SaisieNote!AG230</f>
        <v>7.833333333333333</v>
      </c>
      <c r="AI323" s="170">
        <f t="shared" si="507"/>
        <v>0</v>
      </c>
      <c r="AJ323" s="19">
        <f>SaisieNote!AJ230</f>
        <v>6.166666666666667</v>
      </c>
      <c r="AK323" s="170">
        <f t="shared" si="508"/>
        <v>0</v>
      </c>
      <c r="AL323" s="19">
        <f>SaisieNote!AM230</f>
        <v>10.333333333333334</v>
      </c>
      <c r="AM323" s="75">
        <f t="shared" si="509"/>
        <v>5</v>
      </c>
      <c r="AN323" s="38">
        <f t="shared" si="510"/>
        <v>8.1111111111111125</v>
      </c>
      <c r="AO323" s="76">
        <f t="shared" si="511"/>
        <v>5</v>
      </c>
      <c r="AP323" s="167">
        <f>SaisieNote!AO230</f>
        <v>7</v>
      </c>
      <c r="AQ323" s="262">
        <f t="shared" si="512"/>
        <v>0</v>
      </c>
      <c r="AR323" s="167">
        <f>SaisieNote!AQ230</f>
        <v>10</v>
      </c>
      <c r="AS323" s="262">
        <f t="shared" si="513"/>
        <v>3</v>
      </c>
      <c r="AT323" s="167">
        <f>SaisieNote!AS230</f>
        <v>4</v>
      </c>
      <c r="AU323" s="75">
        <f t="shared" si="514"/>
        <v>0</v>
      </c>
      <c r="AV323" s="38">
        <f t="shared" si="515"/>
        <v>7</v>
      </c>
      <c r="AW323" s="76">
        <f t="shared" si="516"/>
        <v>3</v>
      </c>
      <c r="AX323" s="61">
        <f>SaisieNote!AU230</f>
        <v>12.5</v>
      </c>
      <c r="AY323" s="75">
        <f t="shared" si="517"/>
        <v>2</v>
      </c>
      <c r="AZ323" s="61">
        <f>SaisieNote!AW230</f>
        <v>12</v>
      </c>
      <c r="BA323" s="75">
        <f t="shared" si="518"/>
        <v>2</v>
      </c>
      <c r="BB323" s="61">
        <f>SaisieNote!AY230</f>
        <v>7.5</v>
      </c>
      <c r="BC323" s="75">
        <f t="shared" si="519"/>
        <v>0</v>
      </c>
      <c r="BD323" s="38">
        <f t="shared" si="520"/>
        <v>10.666666666666666</v>
      </c>
      <c r="BE323" s="76">
        <f t="shared" si="521"/>
        <v>6</v>
      </c>
      <c r="BF323" s="59">
        <f t="shared" si="522"/>
        <v>8.3086419753086425</v>
      </c>
      <c r="BG323" s="55">
        <f t="shared" si="523"/>
        <v>14</v>
      </c>
      <c r="BH323" s="56">
        <f t="shared" si="524"/>
        <v>7.6666666666666679</v>
      </c>
      <c r="BI323" s="55">
        <f t="shared" si="525"/>
        <v>16</v>
      </c>
      <c r="BJ323" s="55">
        <f t="shared" si="526"/>
        <v>16</v>
      </c>
      <c r="BK323" s="73" t="str">
        <f t="shared" si="527"/>
        <v>Rattrapage</v>
      </c>
    </row>
    <row r="324" spans="1:63" ht="20.25" customHeight="1">
      <c r="A324" s="251">
        <v>16</v>
      </c>
      <c r="B324" s="234" t="s">
        <v>1124</v>
      </c>
      <c r="C324" s="234" t="s">
        <v>1125</v>
      </c>
      <c r="D324" s="234" t="s">
        <v>245</v>
      </c>
      <c r="E324" s="234" t="s">
        <v>1126</v>
      </c>
      <c r="F324" s="234" t="s">
        <v>23</v>
      </c>
      <c r="G324" s="36">
        <f>SaisieNote!K231</f>
        <v>8.1666666666666661</v>
      </c>
      <c r="H324" s="37">
        <f t="shared" si="489"/>
        <v>0</v>
      </c>
      <c r="I324" s="36">
        <f>SaisieNote!N231</f>
        <v>9.8333333333333339</v>
      </c>
      <c r="J324" s="37">
        <f t="shared" si="490"/>
        <v>0</v>
      </c>
      <c r="K324" s="36">
        <f>SaisieNote!Q231</f>
        <v>13</v>
      </c>
      <c r="L324" s="37">
        <f t="shared" si="491"/>
        <v>5</v>
      </c>
      <c r="M324" s="53">
        <f t="shared" si="492"/>
        <v>10.333333333333334</v>
      </c>
      <c r="N324" s="39">
        <f t="shared" si="493"/>
        <v>15</v>
      </c>
      <c r="O324" s="36">
        <f>SaisieNote!S231</f>
        <v>13.5</v>
      </c>
      <c r="P324" s="37">
        <f t="shared" si="494"/>
        <v>3</v>
      </c>
      <c r="Q324" s="36">
        <f>SaisieNote!U231</f>
        <v>9</v>
      </c>
      <c r="R324" s="37">
        <f t="shared" si="495"/>
        <v>0</v>
      </c>
      <c r="S324" s="36">
        <f>SaisieNote!W231</f>
        <v>6</v>
      </c>
      <c r="T324" s="37">
        <f t="shared" si="496"/>
        <v>0</v>
      </c>
      <c r="U324" s="53">
        <f t="shared" si="497"/>
        <v>9.5</v>
      </c>
      <c r="V324" s="39">
        <f t="shared" si="498"/>
        <v>3</v>
      </c>
      <c r="W324" s="36">
        <f>SaisieNote!Y231</f>
        <v>3</v>
      </c>
      <c r="X324" s="37">
        <f t="shared" si="499"/>
        <v>0</v>
      </c>
      <c r="Y324" s="36">
        <f>SaisieNote!AA231</f>
        <v>11.5</v>
      </c>
      <c r="Z324" s="37">
        <f t="shared" si="500"/>
        <v>2</v>
      </c>
      <c r="AA324" s="36">
        <f>SaisieNote!AC231</f>
        <v>12.5</v>
      </c>
      <c r="AB324" s="37">
        <f t="shared" si="501"/>
        <v>2</v>
      </c>
      <c r="AC324" s="53">
        <f t="shared" si="502"/>
        <v>9</v>
      </c>
      <c r="AD324" s="39">
        <f t="shared" si="503"/>
        <v>4</v>
      </c>
      <c r="AE324" s="138">
        <f t="shared" si="504"/>
        <v>9.7592592592592595</v>
      </c>
      <c r="AF324" s="40">
        <f t="shared" si="505"/>
        <v>22</v>
      </c>
      <c r="AG324" s="73" t="str">
        <f t="shared" si="506"/>
        <v>Rattrapage</v>
      </c>
      <c r="AH324" s="52">
        <f>SaisieNote!AG231</f>
        <v>11</v>
      </c>
      <c r="AI324" s="170">
        <f t="shared" si="507"/>
        <v>5</v>
      </c>
      <c r="AJ324" s="19">
        <f>SaisieNote!AJ231</f>
        <v>6.833333333333333</v>
      </c>
      <c r="AK324" s="170">
        <f t="shared" si="508"/>
        <v>0</v>
      </c>
      <c r="AL324" s="19">
        <f>SaisieNote!AM231</f>
        <v>10.333333333333334</v>
      </c>
      <c r="AM324" s="75">
        <f t="shared" si="509"/>
        <v>5</v>
      </c>
      <c r="AN324" s="38">
        <f t="shared" si="510"/>
        <v>9.3888888888888875</v>
      </c>
      <c r="AO324" s="76">
        <f t="shared" si="511"/>
        <v>10</v>
      </c>
      <c r="AP324" s="167">
        <f>SaisieNote!AO231</f>
        <v>4</v>
      </c>
      <c r="AQ324" s="262">
        <f t="shared" si="512"/>
        <v>0</v>
      </c>
      <c r="AR324" s="167">
        <f>SaisieNote!AQ231</f>
        <v>9.5</v>
      </c>
      <c r="AS324" s="262">
        <f t="shared" si="513"/>
        <v>0</v>
      </c>
      <c r="AT324" s="167">
        <f>SaisieNote!AS231</f>
        <v>5</v>
      </c>
      <c r="AU324" s="75">
        <f t="shared" si="514"/>
        <v>0</v>
      </c>
      <c r="AV324" s="38">
        <f t="shared" si="515"/>
        <v>6.166666666666667</v>
      </c>
      <c r="AW324" s="76">
        <f t="shared" si="516"/>
        <v>0</v>
      </c>
      <c r="AX324" s="61">
        <f>SaisieNote!AU231</f>
        <v>8.5</v>
      </c>
      <c r="AY324" s="75">
        <f t="shared" si="517"/>
        <v>0</v>
      </c>
      <c r="AZ324" s="61">
        <f>SaisieNote!AW231</f>
        <v>13.5</v>
      </c>
      <c r="BA324" s="75">
        <f t="shared" si="518"/>
        <v>2</v>
      </c>
      <c r="BB324" s="61">
        <f>SaisieNote!AY231</f>
        <v>7.5</v>
      </c>
      <c r="BC324" s="75">
        <f t="shared" si="519"/>
        <v>0</v>
      </c>
      <c r="BD324" s="38">
        <f t="shared" si="520"/>
        <v>9.8333333333333339</v>
      </c>
      <c r="BE324" s="76">
        <f t="shared" si="521"/>
        <v>2</v>
      </c>
      <c r="BF324" s="59">
        <f t="shared" si="522"/>
        <v>8.4135802469135808</v>
      </c>
      <c r="BG324" s="55">
        <f t="shared" si="523"/>
        <v>12</v>
      </c>
      <c r="BH324" s="56">
        <f t="shared" si="524"/>
        <v>9.086419753086421</v>
      </c>
      <c r="BI324" s="55">
        <f t="shared" si="525"/>
        <v>34</v>
      </c>
      <c r="BJ324" s="55">
        <f t="shared" si="526"/>
        <v>34</v>
      </c>
      <c r="BK324" s="73" t="str">
        <f t="shared" si="527"/>
        <v>Rattrapage</v>
      </c>
    </row>
    <row r="325" spans="1:63" ht="20.25" customHeight="1">
      <c r="A325" s="251">
        <v>17</v>
      </c>
      <c r="B325" s="234" t="s">
        <v>1127</v>
      </c>
      <c r="C325" s="234" t="s">
        <v>1128</v>
      </c>
      <c r="D325" s="234" t="s">
        <v>1129</v>
      </c>
      <c r="E325" s="234" t="s">
        <v>1130</v>
      </c>
      <c r="F325" s="234" t="s">
        <v>244</v>
      </c>
      <c r="G325" s="36">
        <f>SaisieNote!K232</f>
        <v>12.833333333333334</v>
      </c>
      <c r="H325" s="37">
        <f t="shared" si="489"/>
        <v>5</v>
      </c>
      <c r="I325" s="36">
        <f>SaisieNote!N232</f>
        <v>13.333333333333334</v>
      </c>
      <c r="J325" s="37">
        <f t="shared" si="490"/>
        <v>5</v>
      </c>
      <c r="K325" s="36">
        <f>SaisieNote!Q232</f>
        <v>12.833333333333334</v>
      </c>
      <c r="L325" s="37">
        <f t="shared" si="491"/>
        <v>5</v>
      </c>
      <c r="M325" s="53">
        <f t="shared" si="492"/>
        <v>13</v>
      </c>
      <c r="N325" s="39">
        <f t="shared" si="493"/>
        <v>15</v>
      </c>
      <c r="O325" s="36">
        <f>SaisieNote!S232</f>
        <v>8.5</v>
      </c>
      <c r="P325" s="37">
        <f t="shared" si="494"/>
        <v>0</v>
      </c>
      <c r="Q325" s="36">
        <f>SaisieNote!U232</f>
        <v>6.5</v>
      </c>
      <c r="R325" s="37">
        <f t="shared" si="495"/>
        <v>0</v>
      </c>
      <c r="S325" s="36">
        <f>SaisieNote!W232</f>
        <v>13.5</v>
      </c>
      <c r="T325" s="37">
        <f t="shared" si="496"/>
        <v>3</v>
      </c>
      <c r="U325" s="53">
        <f t="shared" si="497"/>
        <v>9.5</v>
      </c>
      <c r="V325" s="39">
        <f t="shared" si="498"/>
        <v>3</v>
      </c>
      <c r="W325" s="36">
        <f>SaisieNote!Y232</f>
        <v>12</v>
      </c>
      <c r="X325" s="37">
        <f t="shared" si="499"/>
        <v>2</v>
      </c>
      <c r="Y325" s="36">
        <f>SaisieNote!AA232</f>
        <v>12.5</v>
      </c>
      <c r="Z325" s="37">
        <f t="shared" si="500"/>
        <v>2</v>
      </c>
      <c r="AA325" s="36">
        <f>SaisieNote!AC232</f>
        <v>10</v>
      </c>
      <c r="AB325" s="37">
        <f t="shared" si="501"/>
        <v>2</v>
      </c>
      <c r="AC325" s="53">
        <f t="shared" si="502"/>
        <v>11.5</v>
      </c>
      <c r="AD325" s="39">
        <f t="shared" si="503"/>
        <v>6</v>
      </c>
      <c r="AE325" s="138">
        <f t="shared" si="504"/>
        <v>11.5</v>
      </c>
      <c r="AF325" s="40">
        <f t="shared" si="505"/>
        <v>30</v>
      </c>
      <c r="AG325" s="73" t="str">
        <f t="shared" si="506"/>
        <v>Admis(e)</v>
      </c>
      <c r="AH325" s="52">
        <f>SaisieNote!AG232</f>
        <v>11.5</v>
      </c>
      <c r="AI325" s="170">
        <f t="shared" si="507"/>
        <v>5</v>
      </c>
      <c r="AJ325" s="19">
        <f>SaisieNote!AJ232</f>
        <v>12.166666666666666</v>
      </c>
      <c r="AK325" s="170">
        <f t="shared" si="508"/>
        <v>5</v>
      </c>
      <c r="AL325" s="19">
        <f>SaisieNote!AM232</f>
        <v>12.333333333333334</v>
      </c>
      <c r="AM325" s="75">
        <f t="shared" si="509"/>
        <v>5</v>
      </c>
      <c r="AN325" s="38">
        <f t="shared" si="510"/>
        <v>12</v>
      </c>
      <c r="AO325" s="76">
        <f t="shared" si="511"/>
        <v>15</v>
      </c>
      <c r="AP325" s="167">
        <f>SaisieNote!AO232</f>
        <v>4.5</v>
      </c>
      <c r="AQ325" s="262">
        <f t="shared" si="512"/>
        <v>0</v>
      </c>
      <c r="AR325" s="167">
        <f>SaisieNote!AQ232</f>
        <v>12.5</v>
      </c>
      <c r="AS325" s="262">
        <f t="shared" si="513"/>
        <v>3</v>
      </c>
      <c r="AT325" s="167">
        <f>SaisieNote!AS232</f>
        <v>6.5</v>
      </c>
      <c r="AU325" s="75">
        <f t="shared" si="514"/>
        <v>0</v>
      </c>
      <c r="AV325" s="38">
        <f t="shared" si="515"/>
        <v>7.833333333333333</v>
      </c>
      <c r="AW325" s="76">
        <f t="shared" si="516"/>
        <v>3</v>
      </c>
      <c r="AX325" s="61">
        <f>SaisieNote!AU232</f>
        <v>11.5</v>
      </c>
      <c r="AY325" s="75">
        <f t="shared" si="517"/>
        <v>2</v>
      </c>
      <c r="AZ325" s="61">
        <f>SaisieNote!AW232</f>
        <v>12.5</v>
      </c>
      <c r="BA325" s="75">
        <f t="shared" si="518"/>
        <v>2</v>
      </c>
      <c r="BB325" s="61">
        <f>SaisieNote!AY232</f>
        <v>11</v>
      </c>
      <c r="BC325" s="75">
        <f t="shared" si="519"/>
        <v>2</v>
      </c>
      <c r="BD325" s="38">
        <f t="shared" si="520"/>
        <v>11.666666666666666</v>
      </c>
      <c r="BE325" s="76">
        <f t="shared" si="521"/>
        <v>6</v>
      </c>
      <c r="BF325" s="59">
        <f t="shared" si="522"/>
        <v>10.537037037037036</v>
      </c>
      <c r="BG325" s="55">
        <f t="shared" si="523"/>
        <v>30</v>
      </c>
      <c r="BH325" s="56">
        <f t="shared" si="524"/>
        <v>11.018518518518519</v>
      </c>
      <c r="BI325" s="55">
        <f t="shared" si="525"/>
        <v>60</v>
      </c>
      <c r="BJ325" s="55">
        <f t="shared" si="526"/>
        <v>180</v>
      </c>
      <c r="BK325" s="73" t="str">
        <f t="shared" si="527"/>
        <v>Admis(e)</v>
      </c>
    </row>
    <row r="326" spans="1:63" ht="20.25" customHeight="1">
      <c r="A326" s="251">
        <v>18</v>
      </c>
      <c r="B326" s="234" t="s">
        <v>1131</v>
      </c>
      <c r="C326" s="234" t="s">
        <v>1132</v>
      </c>
      <c r="D326" s="234" t="s">
        <v>566</v>
      </c>
      <c r="E326" s="234" t="s">
        <v>293</v>
      </c>
      <c r="F326" s="234" t="s">
        <v>5</v>
      </c>
      <c r="G326" s="36">
        <f>SaisieNote!K233</f>
        <v>10.5</v>
      </c>
      <c r="H326" s="37">
        <f t="shared" si="489"/>
        <v>5</v>
      </c>
      <c r="I326" s="36">
        <f>SaisieNote!N233</f>
        <v>16</v>
      </c>
      <c r="J326" s="37">
        <f t="shared" si="490"/>
        <v>5</v>
      </c>
      <c r="K326" s="36">
        <f>SaisieNote!Q233</f>
        <v>15.666666666666666</v>
      </c>
      <c r="L326" s="37">
        <f t="shared" si="491"/>
        <v>5</v>
      </c>
      <c r="M326" s="53">
        <f t="shared" si="492"/>
        <v>14.055555555555555</v>
      </c>
      <c r="N326" s="39">
        <f t="shared" si="493"/>
        <v>15</v>
      </c>
      <c r="O326" s="36">
        <f>SaisieNote!S233</f>
        <v>14</v>
      </c>
      <c r="P326" s="37">
        <f t="shared" si="494"/>
        <v>3</v>
      </c>
      <c r="Q326" s="36">
        <f>SaisieNote!U233</f>
        <v>14</v>
      </c>
      <c r="R326" s="37">
        <f t="shared" si="495"/>
        <v>3</v>
      </c>
      <c r="S326" s="36">
        <f>SaisieNote!W233</f>
        <v>14</v>
      </c>
      <c r="T326" s="37">
        <f t="shared" si="496"/>
        <v>3</v>
      </c>
      <c r="U326" s="53">
        <f t="shared" si="497"/>
        <v>14</v>
      </c>
      <c r="V326" s="39">
        <f t="shared" si="498"/>
        <v>9</v>
      </c>
      <c r="W326" s="36">
        <f>SaisieNote!Y233</f>
        <v>9</v>
      </c>
      <c r="X326" s="37">
        <f t="shared" si="499"/>
        <v>0</v>
      </c>
      <c r="Y326" s="36">
        <f>SaisieNote!AA233</f>
        <v>18</v>
      </c>
      <c r="Z326" s="37">
        <f t="shared" si="500"/>
        <v>2</v>
      </c>
      <c r="AA326" s="36">
        <f>SaisieNote!AC233</f>
        <v>8.5</v>
      </c>
      <c r="AB326" s="37">
        <f t="shared" si="501"/>
        <v>0</v>
      </c>
      <c r="AC326" s="53">
        <f t="shared" si="502"/>
        <v>11.833333333333334</v>
      </c>
      <c r="AD326" s="39">
        <f t="shared" si="503"/>
        <v>6</v>
      </c>
      <c r="AE326" s="138">
        <f t="shared" si="504"/>
        <v>13.543209876543209</v>
      </c>
      <c r="AF326" s="40">
        <f t="shared" si="505"/>
        <v>30</v>
      </c>
      <c r="AG326" s="73" t="str">
        <f t="shared" si="506"/>
        <v>Admis(e)</v>
      </c>
      <c r="AH326" s="52">
        <f>SaisieNote!AG233</f>
        <v>12.5</v>
      </c>
      <c r="AI326" s="170">
        <f t="shared" si="507"/>
        <v>5</v>
      </c>
      <c r="AJ326" s="19">
        <f>SaisieNote!AJ233</f>
        <v>15.5</v>
      </c>
      <c r="AK326" s="170">
        <f t="shared" si="508"/>
        <v>5</v>
      </c>
      <c r="AL326" s="19">
        <f>SaisieNote!AM233</f>
        <v>12.333333333333334</v>
      </c>
      <c r="AM326" s="75">
        <f t="shared" si="509"/>
        <v>5</v>
      </c>
      <c r="AN326" s="38">
        <f t="shared" si="510"/>
        <v>13.444444444444445</v>
      </c>
      <c r="AO326" s="76">
        <f t="shared" si="511"/>
        <v>15</v>
      </c>
      <c r="AP326" s="167">
        <f>SaisieNote!AO233</f>
        <v>8</v>
      </c>
      <c r="AQ326" s="262">
        <f t="shared" si="512"/>
        <v>0</v>
      </c>
      <c r="AR326" s="167">
        <f>SaisieNote!AQ233</f>
        <v>8.5</v>
      </c>
      <c r="AS326" s="262">
        <f t="shared" si="513"/>
        <v>0</v>
      </c>
      <c r="AT326" s="167">
        <f>SaisieNote!AS233</f>
        <v>11</v>
      </c>
      <c r="AU326" s="75">
        <f t="shared" si="514"/>
        <v>3</v>
      </c>
      <c r="AV326" s="38">
        <f t="shared" si="515"/>
        <v>9.1666666666666661</v>
      </c>
      <c r="AW326" s="76">
        <f t="shared" si="516"/>
        <v>3</v>
      </c>
      <c r="AX326" s="61">
        <f>SaisieNote!AU233</f>
        <v>13.5</v>
      </c>
      <c r="AY326" s="75">
        <f t="shared" si="517"/>
        <v>2</v>
      </c>
      <c r="AZ326" s="61">
        <f>SaisieNote!AW233</f>
        <v>17</v>
      </c>
      <c r="BA326" s="75">
        <f t="shared" si="518"/>
        <v>2</v>
      </c>
      <c r="BB326" s="61">
        <f>SaisieNote!AY233</f>
        <v>14</v>
      </c>
      <c r="BC326" s="75">
        <f t="shared" si="519"/>
        <v>2</v>
      </c>
      <c r="BD326" s="38">
        <f t="shared" si="520"/>
        <v>14.833333333333334</v>
      </c>
      <c r="BE326" s="76">
        <f t="shared" si="521"/>
        <v>6</v>
      </c>
      <c r="BF326" s="59">
        <f t="shared" si="522"/>
        <v>12.327160493827162</v>
      </c>
      <c r="BG326" s="55">
        <f t="shared" si="523"/>
        <v>30</v>
      </c>
      <c r="BH326" s="56">
        <f t="shared" si="524"/>
        <v>12.935185185185185</v>
      </c>
      <c r="BI326" s="55">
        <f t="shared" si="525"/>
        <v>60</v>
      </c>
      <c r="BJ326" s="55">
        <f t="shared" si="526"/>
        <v>180</v>
      </c>
      <c r="BK326" s="73" t="str">
        <f t="shared" si="527"/>
        <v>Admis(e)</v>
      </c>
    </row>
    <row r="327" spans="1:63" s="210" customFormat="1" ht="20.25" customHeight="1">
      <c r="A327" s="251">
        <v>19</v>
      </c>
      <c r="B327" s="234" t="s">
        <v>1133</v>
      </c>
      <c r="C327" s="234" t="s">
        <v>1134</v>
      </c>
      <c r="D327" s="234" t="s">
        <v>24</v>
      </c>
      <c r="E327" s="234" t="s">
        <v>1135</v>
      </c>
      <c r="F327" s="234" t="s">
        <v>5</v>
      </c>
      <c r="G327" s="36">
        <f>SaisieNote!K234</f>
        <v>7.166666666666667</v>
      </c>
      <c r="H327" s="37">
        <f t="shared" si="489"/>
        <v>0</v>
      </c>
      <c r="I327" s="36">
        <f>SaisieNote!N234</f>
        <v>7.333333333333333</v>
      </c>
      <c r="J327" s="37">
        <f t="shared" si="490"/>
        <v>0</v>
      </c>
      <c r="K327" s="36">
        <f>SaisieNote!Q234</f>
        <v>9.5</v>
      </c>
      <c r="L327" s="37">
        <f t="shared" si="491"/>
        <v>0</v>
      </c>
      <c r="M327" s="53">
        <f t="shared" si="492"/>
        <v>8</v>
      </c>
      <c r="N327" s="39">
        <f t="shared" si="493"/>
        <v>0</v>
      </c>
      <c r="O327" s="36">
        <f>SaisieNote!S234</f>
        <v>7.5</v>
      </c>
      <c r="P327" s="37">
        <f t="shared" si="494"/>
        <v>0</v>
      </c>
      <c r="Q327" s="36">
        <f>SaisieNote!U234</f>
        <v>7</v>
      </c>
      <c r="R327" s="37">
        <f t="shared" si="495"/>
        <v>0</v>
      </c>
      <c r="S327" s="36">
        <f>SaisieNote!W234</f>
        <v>4</v>
      </c>
      <c r="T327" s="37">
        <f t="shared" si="496"/>
        <v>0</v>
      </c>
      <c r="U327" s="53">
        <f t="shared" si="497"/>
        <v>6.166666666666667</v>
      </c>
      <c r="V327" s="39">
        <f t="shared" si="498"/>
        <v>0</v>
      </c>
      <c r="W327" s="36">
        <f>SaisieNote!Y234</f>
        <v>4</v>
      </c>
      <c r="X327" s="37">
        <f t="shared" si="499"/>
        <v>0</v>
      </c>
      <c r="Y327" s="36">
        <f>SaisieNote!AA234</f>
        <v>10.5</v>
      </c>
      <c r="Z327" s="37">
        <f t="shared" si="500"/>
        <v>2</v>
      </c>
      <c r="AA327" s="36">
        <f>SaisieNote!AC234</f>
        <v>6.5</v>
      </c>
      <c r="AB327" s="37">
        <f t="shared" si="501"/>
        <v>0</v>
      </c>
      <c r="AC327" s="53">
        <f t="shared" si="502"/>
        <v>7</v>
      </c>
      <c r="AD327" s="39">
        <f t="shared" si="503"/>
        <v>2</v>
      </c>
      <c r="AE327" s="138">
        <f t="shared" si="504"/>
        <v>7.166666666666667</v>
      </c>
      <c r="AF327" s="40">
        <f t="shared" si="505"/>
        <v>2</v>
      </c>
      <c r="AG327" s="73" t="str">
        <f t="shared" si="506"/>
        <v>Rattrapage</v>
      </c>
      <c r="AH327" s="52">
        <f>SaisieNote!AG234</f>
        <v>7</v>
      </c>
      <c r="AI327" s="170">
        <f t="shared" si="507"/>
        <v>0</v>
      </c>
      <c r="AJ327" s="19">
        <f>SaisieNote!AJ234</f>
        <v>14.333333333333334</v>
      </c>
      <c r="AK327" s="170">
        <f t="shared" si="508"/>
        <v>5</v>
      </c>
      <c r="AL327" s="19">
        <f>SaisieNote!AM234</f>
        <v>10.666666666666666</v>
      </c>
      <c r="AM327" s="75">
        <f t="shared" si="509"/>
        <v>5</v>
      </c>
      <c r="AN327" s="38">
        <f t="shared" si="510"/>
        <v>10.666666666666666</v>
      </c>
      <c r="AO327" s="76">
        <f t="shared" si="511"/>
        <v>15</v>
      </c>
      <c r="AP327" s="167">
        <f>SaisieNote!AO234</f>
        <v>4</v>
      </c>
      <c r="AQ327" s="262">
        <f t="shared" si="512"/>
        <v>0</v>
      </c>
      <c r="AR327" s="167">
        <f>SaisieNote!AQ234</f>
        <v>3.5</v>
      </c>
      <c r="AS327" s="262">
        <f t="shared" si="513"/>
        <v>0</v>
      </c>
      <c r="AT327" s="167">
        <f>SaisieNote!AS234</f>
        <v>2</v>
      </c>
      <c r="AU327" s="75">
        <f t="shared" si="514"/>
        <v>0</v>
      </c>
      <c r="AV327" s="38">
        <f t="shared" si="515"/>
        <v>3.1666666666666665</v>
      </c>
      <c r="AW327" s="76">
        <f t="shared" si="516"/>
        <v>0</v>
      </c>
      <c r="AX327" s="61">
        <f>SaisieNote!AU234</f>
        <v>5</v>
      </c>
      <c r="AY327" s="75">
        <f t="shared" si="517"/>
        <v>0</v>
      </c>
      <c r="AZ327" s="61">
        <f>SaisieNote!AW234</f>
        <v>2</v>
      </c>
      <c r="BA327" s="75">
        <f t="shared" si="518"/>
        <v>0</v>
      </c>
      <c r="BB327" s="61">
        <f>SaisieNote!AY234</f>
        <v>5</v>
      </c>
      <c r="BC327" s="75">
        <f t="shared" si="519"/>
        <v>0</v>
      </c>
      <c r="BD327" s="38">
        <f t="shared" si="520"/>
        <v>4</v>
      </c>
      <c r="BE327" s="76">
        <f t="shared" si="521"/>
        <v>0</v>
      </c>
      <c r="BF327" s="59">
        <f t="shared" si="522"/>
        <v>6.6851851851851851</v>
      </c>
      <c r="BG327" s="55">
        <f t="shared" si="523"/>
        <v>15</v>
      </c>
      <c r="BH327" s="56">
        <f t="shared" si="524"/>
        <v>6.9259259259259256</v>
      </c>
      <c r="BI327" s="55">
        <f t="shared" si="525"/>
        <v>17</v>
      </c>
      <c r="BJ327" s="55">
        <f t="shared" si="526"/>
        <v>17</v>
      </c>
      <c r="BK327" s="73" t="str">
        <f t="shared" si="527"/>
        <v>Rattrapage</v>
      </c>
    </row>
    <row r="328" spans="1:63" ht="20.25" customHeight="1">
      <c r="A328" s="251">
        <v>20</v>
      </c>
      <c r="B328" s="234" t="s">
        <v>448</v>
      </c>
      <c r="C328" s="234" t="s">
        <v>449</v>
      </c>
      <c r="D328" s="234" t="s">
        <v>450</v>
      </c>
      <c r="E328" s="234" t="s">
        <v>324</v>
      </c>
      <c r="F328" s="234" t="s">
        <v>5</v>
      </c>
      <c r="G328" s="36">
        <f>SaisieNote!K235</f>
        <v>10.67</v>
      </c>
      <c r="H328" s="37">
        <f t="shared" si="489"/>
        <v>5</v>
      </c>
      <c r="I328" s="36">
        <f>SaisieNote!N235</f>
        <v>10.17</v>
      </c>
      <c r="J328" s="37">
        <f t="shared" si="490"/>
        <v>5</v>
      </c>
      <c r="K328" s="36">
        <f>SaisieNote!Q235</f>
        <v>9</v>
      </c>
      <c r="L328" s="37">
        <f t="shared" si="491"/>
        <v>0</v>
      </c>
      <c r="M328" s="53">
        <f t="shared" si="492"/>
        <v>9.9466666666666672</v>
      </c>
      <c r="N328" s="39">
        <f t="shared" si="493"/>
        <v>10</v>
      </c>
      <c r="O328" s="36">
        <f>SaisieNote!S235</f>
        <v>12</v>
      </c>
      <c r="P328" s="37">
        <f t="shared" si="494"/>
        <v>3</v>
      </c>
      <c r="Q328" s="36">
        <f>SaisieNote!U235</f>
        <v>10</v>
      </c>
      <c r="R328" s="37">
        <f t="shared" si="495"/>
        <v>3</v>
      </c>
      <c r="S328" s="36">
        <f>SaisieNote!W235</f>
        <v>5.5</v>
      </c>
      <c r="T328" s="37">
        <f t="shared" si="496"/>
        <v>0</v>
      </c>
      <c r="U328" s="53">
        <f t="shared" si="497"/>
        <v>9.1666666666666661</v>
      </c>
      <c r="V328" s="39">
        <f t="shared" si="498"/>
        <v>6</v>
      </c>
      <c r="W328" s="36">
        <f>SaisieNote!Y235</f>
        <v>5</v>
      </c>
      <c r="X328" s="37">
        <f t="shared" si="499"/>
        <v>0</v>
      </c>
      <c r="Y328" s="36">
        <f>SaisieNote!AA235</f>
        <v>10.5</v>
      </c>
      <c r="Z328" s="37">
        <f t="shared" si="500"/>
        <v>2</v>
      </c>
      <c r="AA328" s="36">
        <f>SaisieNote!AC235</f>
        <v>8</v>
      </c>
      <c r="AB328" s="37">
        <f t="shared" si="501"/>
        <v>0</v>
      </c>
      <c r="AC328" s="53">
        <f t="shared" si="502"/>
        <v>7.833333333333333</v>
      </c>
      <c r="AD328" s="39">
        <f t="shared" si="503"/>
        <v>2</v>
      </c>
      <c r="AE328" s="138">
        <f t="shared" si="504"/>
        <v>9.2170370370370378</v>
      </c>
      <c r="AF328" s="40">
        <f t="shared" si="505"/>
        <v>18</v>
      </c>
      <c r="AG328" s="73" t="str">
        <f t="shared" si="506"/>
        <v>Rattrapage</v>
      </c>
      <c r="AH328" s="52">
        <f>SaisieNote!AG235</f>
        <v>12.17</v>
      </c>
      <c r="AI328" s="170">
        <f t="shared" si="507"/>
        <v>5</v>
      </c>
      <c r="AJ328" s="19">
        <f>SaisieNote!AJ235</f>
        <v>6.669999999999999</v>
      </c>
      <c r="AK328" s="170">
        <f t="shared" si="508"/>
        <v>0</v>
      </c>
      <c r="AL328" s="19">
        <f>SaisieNote!AM235</f>
        <v>15.17</v>
      </c>
      <c r="AM328" s="75">
        <f t="shared" si="509"/>
        <v>5</v>
      </c>
      <c r="AN328" s="38">
        <f t="shared" si="510"/>
        <v>11.336666666666666</v>
      </c>
      <c r="AO328" s="76">
        <f t="shared" si="511"/>
        <v>15</v>
      </c>
      <c r="AP328" s="167">
        <f>SaisieNote!AO235</f>
        <v>10</v>
      </c>
      <c r="AQ328" s="262">
        <f t="shared" si="512"/>
        <v>3</v>
      </c>
      <c r="AR328" s="167">
        <f>SaisieNote!AQ235</f>
        <v>10</v>
      </c>
      <c r="AS328" s="262">
        <f t="shared" si="513"/>
        <v>3</v>
      </c>
      <c r="AT328" s="167">
        <f>SaisieNote!AS235</f>
        <v>13</v>
      </c>
      <c r="AU328" s="75">
        <f t="shared" si="514"/>
        <v>3</v>
      </c>
      <c r="AV328" s="38">
        <f t="shared" si="515"/>
        <v>11</v>
      </c>
      <c r="AW328" s="76">
        <f t="shared" si="516"/>
        <v>9</v>
      </c>
      <c r="AX328" s="61">
        <f>SaisieNote!AU235</f>
        <v>10</v>
      </c>
      <c r="AY328" s="75">
        <f t="shared" si="517"/>
        <v>2</v>
      </c>
      <c r="AZ328" s="61">
        <f>SaisieNote!AW235</f>
        <v>2</v>
      </c>
      <c r="BA328" s="75">
        <f t="shared" si="518"/>
        <v>0</v>
      </c>
      <c r="BB328" s="61">
        <f>SaisieNote!AY235</f>
        <v>7.5</v>
      </c>
      <c r="BC328" s="75">
        <f t="shared" si="519"/>
        <v>0</v>
      </c>
      <c r="BD328" s="38">
        <f t="shared" si="520"/>
        <v>6.5</v>
      </c>
      <c r="BE328" s="76">
        <f t="shared" si="521"/>
        <v>2</v>
      </c>
      <c r="BF328" s="59">
        <f t="shared" si="522"/>
        <v>10.149629629629628</v>
      </c>
      <c r="BG328" s="55">
        <f t="shared" si="523"/>
        <v>30</v>
      </c>
      <c r="BH328" s="56">
        <f t="shared" si="524"/>
        <v>9.6833333333333336</v>
      </c>
      <c r="BI328" s="55">
        <f t="shared" si="525"/>
        <v>48</v>
      </c>
      <c r="BJ328" s="55">
        <f t="shared" si="526"/>
        <v>48</v>
      </c>
      <c r="BK328" s="73" t="str">
        <f t="shared" si="527"/>
        <v>Rattrapage</v>
      </c>
    </row>
    <row r="329" spans="1:63" ht="20.25" customHeight="1">
      <c r="A329" s="251">
        <v>21</v>
      </c>
      <c r="B329" s="234" t="s">
        <v>1136</v>
      </c>
      <c r="C329" s="234" t="s">
        <v>1137</v>
      </c>
      <c r="D329" s="234" t="s">
        <v>10</v>
      </c>
      <c r="E329" s="234" t="s">
        <v>799</v>
      </c>
      <c r="F329" s="234" t="s">
        <v>45</v>
      </c>
      <c r="G329" s="36">
        <f>SaisieNote!K236</f>
        <v>9.6666666666666661</v>
      </c>
      <c r="H329" s="37">
        <f t="shared" si="489"/>
        <v>0</v>
      </c>
      <c r="I329" s="36">
        <f>SaisieNote!N236</f>
        <v>12.333333333333334</v>
      </c>
      <c r="J329" s="37">
        <f t="shared" si="490"/>
        <v>5</v>
      </c>
      <c r="K329" s="36">
        <f>SaisieNote!Q236</f>
        <v>4</v>
      </c>
      <c r="L329" s="37">
        <f t="shared" si="491"/>
        <v>0</v>
      </c>
      <c r="M329" s="53">
        <f t="shared" si="492"/>
        <v>8.6666666666666661</v>
      </c>
      <c r="N329" s="39">
        <f t="shared" si="493"/>
        <v>5</v>
      </c>
      <c r="O329" s="36">
        <f>SaisieNote!S236</f>
        <v>10</v>
      </c>
      <c r="P329" s="37">
        <f t="shared" si="494"/>
        <v>3</v>
      </c>
      <c r="Q329" s="36">
        <f>SaisieNote!U236</f>
        <v>12</v>
      </c>
      <c r="R329" s="37">
        <f t="shared" si="495"/>
        <v>3</v>
      </c>
      <c r="S329" s="36">
        <f>SaisieNote!W236</f>
        <v>14</v>
      </c>
      <c r="T329" s="37">
        <f t="shared" si="496"/>
        <v>3</v>
      </c>
      <c r="U329" s="53">
        <f t="shared" si="497"/>
        <v>12</v>
      </c>
      <c r="V329" s="39">
        <f t="shared" si="498"/>
        <v>9</v>
      </c>
      <c r="W329" s="36">
        <f>SaisieNote!Y236</f>
        <v>11</v>
      </c>
      <c r="X329" s="37">
        <f t="shared" si="499"/>
        <v>2</v>
      </c>
      <c r="Y329" s="36">
        <f>SaisieNote!AA236</f>
        <v>11.5</v>
      </c>
      <c r="Z329" s="37">
        <f t="shared" si="500"/>
        <v>2</v>
      </c>
      <c r="AA329" s="36">
        <f>SaisieNote!AC236</f>
        <v>11</v>
      </c>
      <c r="AB329" s="37">
        <f t="shared" si="501"/>
        <v>2</v>
      </c>
      <c r="AC329" s="53">
        <f t="shared" si="502"/>
        <v>11.166666666666666</v>
      </c>
      <c r="AD329" s="39">
        <f t="shared" si="503"/>
        <v>6</v>
      </c>
      <c r="AE329" s="138">
        <f t="shared" si="504"/>
        <v>10.333333333333334</v>
      </c>
      <c r="AF329" s="40">
        <f t="shared" si="505"/>
        <v>30</v>
      </c>
      <c r="AG329" s="73" t="str">
        <f t="shared" si="506"/>
        <v>Admis(e)</v>
      </c>
      <c r="AH329" s="52">
        <f>SaisieNote!AG236</f>
        <v>9</v>
      </c>
      <c r="AI329" s="170">
        <f t="shared" si="507"/>
        <v>0</v>
      </c>
      <c r="AJ329" s="19">
        <f>SaisieNote!AJ236</f>
        <v>9.5</v>
      </c>
      <c r="AK329" s="170">
        <f t="shared" si="508"/>
        <v>0</v>
      </c>
      <c r="AL329" s="19">
        <f>SaisieNote!AM236</f>
        <v>10.833333333333334</v>
      </c>
      <c r="AM329" s="75">
        <f t="shared" si="509"/>
        <v>5</v>
      </c>
      <c r="AN329" s="38">
        <f t="shared" si="510"/>
        <v>9.7777777777777786</v>
      </c>
      <c r="AO329" s="76">
        <f t="shared" si="511"/>
        <v>5</v>
      </c>
      <c r="AP329" s="167">
        <f>SaisieNote!AO236</f>
        <v>6.5</v>
      </c>
      <c r="AQ329" s="262">
        <f t="shared" si="512"/>
        <v>0</v>
      </c>
      <c r="AR329" s="167">
        <f>SaisieNote!AQ236</f>
        <v>4.5</v>
      </c>
      <c r="AS329" s="262">
        <f t="shared" si="513"/>
        <v>0</v>
      </c>
      <c r="AT329" s="167">
        <f>SaisieNote!AS236</f>
        <v>8.5</v>
      </c>
      <c r="AU329" s="75">
        <f t="shared" si="514"/>
        <v>0</v>
      </c>
      <c r="AV329" s="38">
        <f t="shared" si="515"/>
        <v>6.5</v>
      </c>
      <c r="AW329" s="76">
        <f t="shared" si="516"/>
        <v>0</v>
      </c>
      <c r="AX329" s="61">
        <f>SaisieNote!AU236</f>
        <v>13.5</v>
      </c>
      <c r="AY329" s="75">
        <f t="shared" si="517"/>
        <v>2</v>
      </c>
      <c r="AZ329" s="61">
        <f>SaisieNote!AW236</f>
        <v>8.5</v>
      </c>
      <c r="BA329" s="75">
        <f t="shared" si="518"/>
        <v>0</v>
      </c>
      <c r="BB329" s="61">
        <f>SaisieNote!AY236</f>
        <v>7</v>
      </c>
      <c r="BC329" s="75">
        <f t="shared" si="519"/>
        <v>0</v>
      </c>
      <c r="BD329" s="38">
        <f t="shared" si="520"/>
        <v>9.6666666666666661</v>
      </c>
      <c r="BE329" s="76">
        <f t="shared" si="521"/>
        <v>2</v>
      </c>
      <c r="BF329" s="59">
        <f t="shared" si="522"/>
        <v>8.6604938271604937</v>
      </c>
      <c r="BG329" s="55">
        <f t="shared" si="523"/>
        <v>7</v>
      </c>
      <c r="BH329" s="56">
        <f t="shared" si="524"/>
        <v>9.4969135802469147</v>
      </c>
      <c r="BI329" s="55">
        <f t="shared" si="525"/>
        <v>37</v>
      </c>
      <c r="BJ329" s="55">
        <f t="shared" si="526"/>
        <v>37</v>
      </c>
      <c r="BK329" s="73" t="str">
        <f t="shared" si="527"/>
        <v>Rattrapage</v>
      </c>
    </row>
    <row r="330" spans="1:63" ht="20.25" customHeight="1">
      <c r="A330" s="251">
        <v>22</v>
      </c>
      <c r="B330" s="234" t="s">
        <v>1138</v>
      </c>
      <c r="C330" s="234" t="s">
        <v>1139</v>
      </c>
      <c r="D330" s="234" t="s">
        <v>12</v>
      </c>
      <c r="E330" s="234" t="s">
        <v>1140</v>
      </c>
      <c r="F330" s="234" t="s">
        <v>1141</v>
      </c>
      <c r="G330" s="36">
        <f>SaisieNote!K237</f>
        <v>8.1666666666666661</v>
      </c>
      <c r="H330" s="37">
        <f t="shared" si="489"/>
        <v>0</v>
      </c>
      <c r="I330" s="36">
        <f>SaisieNote!N237</f>
        <v>10.166666666666666</v>
      </c>
      <c r="J330" s="37">
        <f t="shared" si="490"/>
        <v>5</v>
      </c>
      <c r="K330" s="36">
        <f>SaisieNote!Q237</f>
        <v>7.166666666666667</v>
      </c>
      <c r="L330" s="37">
        <f t="shared" si="491"/>
        <v>0</v>
      </c>
      <c r="M330" s="53">
        <f t="shared" si="492"/>
        <v>8.5</v>
      </c>
      <c r="N330" s="39">
        <f t="shared" si="493"/>
        <v>5</v>
      </c>
      <c r="O330" s="36">
        <f>SaisieNote!S237</f>
        <v>4</v>
      </c>
      <c r="P330" s="37">
        <f t="shared" si="494"/>
        <v>0</v>
      </c>
      <c r="Q330" s="36">
        <f>SaisieNote!U237</f>
        <v>10</v>
      </c>
      <c r="R330" s="37">
        <f t="shared" si="495"/>
        <v>3</v>
      </c>
      <c r="S330" s="36">
        <f>SaisieNote!W237</f>
        <v>15.5</v>
      </c>
      <c r="T330" s="37">
        <f t="shared" si="496"/>
        <v>3</v>
      </c>
      <c r="U330" s="53">
        <f t="shared" si="497"/>
        <v>9.8333333333333339</v>
      </c>
      <c r="V330" s="39">
        <f t="shared" si="498"/>
        <v>6</v>
      </c>
      <c r="W330" s="36">
        <f>SaisieNote!Y237</f>
        <v>3.5</v>
      </c>
      <c r="X330" s="37">
        <f t="shared" si="499"/>
        <v>0</v>
      </c>
      <c r="Y330" s="36">
        <f>SaisieNote!AA237</f>
        <v>11</v>
      </c>
      <c r="Z330" s="37">
        <f t="shared" si="500"/>
        <v>2</v>
      </c>
      <c r="AA330" s="36">
        <f>SaisieNote!AC237</f>
        <v>10</v>
      </c>
      <c r="AB330" s="37">
        <f t="shared" si="501"/>
        <v>2</v>
      </c>
      <c r="AC330" s="53">
        <f t="shared" si="502"/>
        <v>8.1666666666666661</v>
      </c>
      <c r="AD330" s="39">
        <f t="shared" si="503"/>
        <v>4</v>
      </c>
      <c r="AE330" s="138">
        <f t="shared" si="504"/>
        <v>8.8703703703703702</v>
      </c>
      <c r="AF330" s="40">
        <f t="shared" si="505"/>
        <v>15</v>
      </c>
      <c r="AG330" s="73" t="str">
        <f t="shared" si="506"/>
        <v>Rattrapage</v>
      </c>
      <c r="AH330" s="52">
        <f>SaisieNote!AG237</f>
        <v>12.166666666666666</v>
      </c>
      <c r="AI330" s="170">
        <f t="shared" si="507"/>
        <v>5</v>
      </c>
      <c r="AJ330" s="19">
        <f>SaisieNote!AJ237</f>
        <v>8.8333333333333339</v>
      </c>
      <c r="AK330" s="170">
        <f t="shared" si="508"/>
        <v>0</v>
      </c>
      <c r="AL330" s="19">
        <f>SaisieNote!AM237</f>
        <v>10.166666666666666</v>
      </c>
      <c r="AM330" s="75">
        <f t="shared" si="509"/>
        <v>5</v>
      </c>
      <c r="AN330" s="38">
        <f t="shared" si="510"/>
        <v>10.388888888888888</v>
      </c>
      <c r="AO330" s="76">
        <f t="shared" si="511"/>
        <v>15</v>
      </c>
      <c r="AP330" s="167">
        <f>SaisieNote!AO237</f>
        <v>4.5</v>
      </c>
      <c r="AQ330" s="262">
        <f t="shared" si="512"/>
        <v>0</v>
      </c>
      <c r="AR330" s="167">
        <f>SaisieNote!AQ237</f>
        <v>9</v>
      </c>
      <c r="AS330" s="262">
        <f t="shared" si="513"/>
        <v>0</v>
      </c>
      <c r="AT330" s="167">
        <f>SaisieNote!AS237</f>
        <v>6.5</v>
      </c>
      <c r="AU330" s="75">
        <f t="shared" si="514"/>
        <v>0</v>
      </c>
      <c r="AV330" s="38">
        <f t="shared" si="515"/>
        <v>6.666666666666667</v>
      </c>
      <c r="AW330" s="76">
        <f t="shared" si="516"/>
        <v>0</v>
      </c>
      <c r="AX330" s="61">
        <f>SaisieNote!AU237</f>
        <v>8.5</v>
      </c>
      <c r="AY330" s="75">
        <f t="shared" si="517"/>
        <v>0</v>
      </c>
      <c r="AZ330" s="61">
        <f>SaisieNote!AW237</f>
        <v>11</v>
      </c>
      <c r="BA330" s="75">
        <f t="shared" si="518"/>
        <v>2</v>
      </c>
      <c r="BB330" s="61">
        <f>SaisieNote!AY237</f>
        <v>12</v>
      </c>
      <c r="BC330" s="75">
        <f t="shared" si="519"/>
        <v>2</v>
      </c>
      <c r="BD330" s="38">
        <f t="shared" si="520"/>
        <v>10.5</v>
      </c>
      <c r="BE330" s="76">
        <f t="shared" si="521"/>
        <v>6</v>
      </c>
      <c r="BF330" s="59">
        <f t="shared" si="522"/>
        <v>9.1728395061728385</v>
      </c>
      <c r="BG330" s="55">
        <f t="shared" si="523"/>
        <v>21</v>
      </c>
      <c r="BH330" s="56">
        <f t="shared" si="524"/>
        <v>9.0216049382716044</v>
      </c>
      <c r="BI330" s="55">
        <f t="shared" si="525"/>
        <v>36</v>
      </c>
      <c r="BJ330" s="55">
        <f t="shared" si="526"/>
        <v>36</v>
      </c>
      <c r="BK330" s="73" t="str">
        <f t="shared" si="527"/>
        <v>Rattrapage</v>
      </c>
    </row>
    <row r="331" spans="1:63" ht="20.25" customHeight="1">
      <c r="A331" s="273">
        <v>23</v>
      </c>
      <c r="B331" s="266" t="s">
        <v>1142</v>
      </c>
      <c r="C331" s="266" t="s">
        <v>1143</v>
      </c>
      <c r="D331" s="266" t="s">
        <v>1144</v>
      </c>
      <c r="E331" s="266" t="s">
        <v>1145</v>
      </c>
      <c r="F331" s="266" t="s">
        <v>244</v>
      </c>
      <c r="G331" s="267">
        <f>SaisieNote!K238</f>
        <v>11.166666666666666</v>
      </c>
      <c r="H331" s="268">
        <f t="shared" si="489"/>
        <v>5</v>
      </c>
      <c r="I331" s="267">
        <f>SaisieNote!N238</f>
        <v>16.333333333333332</v>
      </c>
      <c r="J331" s="268">
        <f t="shared" si="490"/>
        <v>5</v>
      </c>
      <c r="K331" s="267">
        <f>SaisieNote!Q238</f>
        <v>4</v>
      </c>
      <c r="L331" s="268">
        <f t="shared" si="491"/>
        <v>0</v>
      </c>
      <c r="M331" s="269">
        <f t="shared" si="492"/>
        <v>10.5</v>
      </c>
      <c r="N331" s="268">
        <f t="shared" si="493"/>
        <v>15</v>
      </c>
      <c r="O331" s="267">
        <f>SaisieNote!S238</f>
        <v>13</v>
      </c>
      <c r="P331" s="268">
        <f t="shared" si="494"/>
        <v>3</v>
      </c>
      <c r="Q331" s="267">
        <f>SaisieNote!U238</f>
        <v>10</v>
      </c>
      <c r="R331" s="268">
        <f t="shared" si="495"/>
        <v>3</v>
      </c>
      <c r="S331" s="267">
        <f>SaisieNote!W238</f>
        <v>6.5</v>
      </c>
      <c r="T331" s="268">
        <f t="shared" si="496"/>
        <v>0</v>
      </c>
      <c r="U331" s="269">
        <f t="shared" si="497"/>
        <v>9.8333333333333339</v>
      </c>
      <c r="V331" s="268">
        <f t="shared" si="498"/>
        <v>6</v>
      </c>
      <c r="W331" s="267">
        <f>SaisieNote!Y238</f>
        <v>7</v>
      </c>
      <c r="X331" s="268">
        <f t="shared" si="499"/>
        <v>0</v>
      </c>
      <c r="Y331" s="267">
        <f>SaisieNote!AA238</f>
        <v>16.5</v>
      </c>
      <c r="Z331" s="268">
        <f t="shared" si="500"/>
        <v>2</v>
      </c>
      <c r="AA331" s="267">
        <f>SaisieNote!AC238</f>
        <v>11.5</v>
      </c>
      <c r="AB331" s="268">
        <f t="shared" si="501"/>
        <v>2</v>
      </c>
      <c r="AC331" s="269">
        <f t="shared" si="502"/>
        <v>11.666666666666666</v>
      </c>
      <c r="AD331" s="268">
        <f t="shared" si="503"/>
        <v>6</v>
      </c>
      <c r="AE331" s="269">
        <f t="shared" si="504"/>
        <v>10.537037037037036</v>
      </c>
      <c r="AF331" s="270">
        <f t="shared" si="505"/>
        <v>30</v>
      </c>
      <c r="AG331" s="271"/>
      <c r="AH331" s="269">
        <f>SaisieNote!AG238</f>
        <v>13</v>
      </c>
      <c r="AI331" s="279">
        <f t="shared" si="507"/>
        <v>5</v>
      </c>
      <c r="AJ331" s="277">
        <f>SaisieNote!AJ238</f>
        <v>11.333333333333334</v>
      </c>
      <c r="AK331" s="279">
        <f t="shared" si="508"/>
        <v>5</v>
      </c>
      <c r="AL331" s="277">
        <f>SaisieNote!AM238</f>
        <v>12.333333333333334</v>
      </c>
      <c r="AM331" s="273">
        <f t="shared" si="509"/>
        <v>5</v>
      </c>
      <c r="AN331" s="267">
        <f t="shared" si="510"/>
        <v>12.222222222222223</v>
      </c>
      <c r="AO331" s="274">
        <f t="shared" si="511"/>
        <v>15</v>
      </c>
      <c r="AP331" s="269">
        <f>SaisieNote!AO238</f>
        <v>6.5</v>
      </c>
      <c r="AQ331" s="272">
        <f t="shared" si="512"/>
        <v>0</v>
      </c>
      <c r="AR331" s="269">
        <f>SaisieNote!AQ238</f>
        <v>12.5</v>
      </c>
      <c r="AS331" s="272">
        <f t="shared" si="513"/>
        <v>3</v>
      </c>
      <c r="AT331" s="269">
        <f>SaisieNote!AS238</f>
        <v>10</v>
      </c>
      <c r="AU331" s="273">
        <f t="shared" si="514"/>
        <v>3</v>
      </c>
      <c r="AV331" s="267">
        <f t="shared" si="515"/>
        <v>9.6666666666666661</v>
      </c>
      <c r="AW331" s="274">
        <f t="shared" si="516"/>
        <v>6</v>
      </c>
      <c r="AX331" s="275">
        <f>SaisieNote!AU238</f>
        <v>11</v>
      </c>
      <c r="AY331" s="273">
        <f t="shared" si="517"/>
        <v>2</v>
      </c>
      <c r="AZ331" s="275">
        <f>SaisieNote!AW238</f>
        <v>13.5</v>
      </c>
      <c r="BA331" s="273">
        <f t="shared" si="518"/>
        <v>2</v>
      </c>
      <c r="BB331" s="275">
        <f>SaisieNote!AY238</f>
        <v>12.5</v>
      </c>
      <c r="BC331" s="273">
        <f t="shared" si="519"/>
        <v>2</v>
      </c>
      <c r="BD331" s="267">
        <f t="shared" si="520"/>
        <v>12.333333333333334</v>
      </c>
      <c r="BE331" s="274">
        <f t="shared" si="521"/>
        <v>6</v>
      </c>
      <c r="BF331" s="267">
        <f t="shared" si="522"/>
        <v>11.395061728395062</v>
      </c>
      <c r="BG331" s="276">
        <f t="shared" si="523"/>
        <v>30</v>
      </c>
      <c r="BH331" s="277">
        <f t="shared" si="524"/>
        <v>10.966049382716049</v>
      </c>
      <c r="BI331" s="276">
        <f t="shared" si="525"/>
        <v>60</v>
      </c>
      <c r="BJ331" s="276">
        <f t="shared" si="526"/>
        <v>60</v>
      </c>
      <c r="BK331" s="271"/>
    </row>
    <row r="332" spans="1:63" ht="20.25" customHeight="1">
      <c r="A332" s="251">
        <v>24</v>
      </c>
      <c r="B332" s="234" t="s">
        <v>1146</v>
      </c>
      <c r="C332" s="234" t="s">
        <v>452</v>
      </c>
      <c r="D332" s="234" t="s">
        <v>1147</v>
      </c>
      <c r="E332" s="234" t="s">
        <v>1148</v>
      </c>
      <c r="F332" s="234" t="s">
        <v>32</v>
      </c>
      <c r="G332" s="36">
        <f>SaisieNote!K239</f>
        <v>10</v>
      </c>
      <c r="H332" s="37">
        <f t="shared" si="489"/>
        <v>5</v>
      </c>
      <c r="I332" s="36">
        <f>SaisieNote!N239</f>
        <v>8.6666666666666661</v>
      </c>
      <c r="J332" s="37">
        <f t="shared" si="490"/>
        <v>0</v>
      </c>
      <c r="K332" s="36">
        <f>SaisieNote!Q239</f>
        <v>6.5</v>
      </c>
      <c r="L332" s="37">
        <f t="shared" si="491"/>
        <v>0</v>
      </c>
      <c r="M332" s="53">
        <f t="shared" si="492"/>
        <v>8.3888888888888875</v>
      </c>
      <c r="N332" s="39">
        <f t="shared" si="493"/>
        <v>5</v>
      </c>
      <c r="O332" s="36">
        <f>SaisieNote!S239</f>
        <v>12.5</v>
      </c>
      <c r="P332" s="37">
        <f t="shared" si="494"/>
        <v>3</v>
      </c>
      <c r="Q332" s="36">
        <f>SaisieNote!U239</f>
        <v>8</v>
      </c>
      <c r="R332" s="37">
        <f t="shared" si="495"/>
        <v>0</v>
      </c>
      <c r="S332" s="36">
        <f>SaisieNote!W239</f>
        <v>6.5</v>
      </c>
      <c r="T332" s="37">
        <f t="shared" si="496"/>
        <v>0</v>
      </c>
      <c r="U332" s="53">
        <f t="shared" si="497"/>
        <v>9</v>
      </c>
      <c r="V332" s="39">
        <f t="shared" si="498"/>
        <v>3</v>
      </c>
      <c r="W332" s="36">
        <f>SaisieNote!Y239</f>
        <v>4</v>
      </c>
      <c r="X332" s="37">
        <f t="shared" si="499"/>
        <v>0</v>
      </c>
      <c r="Y332" s="36">
        <f>SaisieNote!AA239</f>
        <v>11</v>
      </c>
      <c r="Z332" s="37">
        <f t="shared" si="500"/>
        <v>2</v>
      </c>
      <c r="AA332" s="36">
        <f>SaisieNote!AC239</f>
        <v>6.5</v>
      </c>
      <c r="AB332" s="37">
        <f t="shared" si="501"/>
        <v>0</v>
      </c>
      <c r="AC332" s="53">
        <f t="shared" si="502"/>
        <v>7.166666666666667</v>
      </c>
      <c r="AD332" s="39">
        <f t="shared" si="503"/>
        <v>2</v>
      </c>
      <c r="AE332" s="138">
        <f t="shared" si="504"/>
        <v>8.3209876543209873</v>
      </c>
      <c r="AF332" s="40">
        <f t="shared" si="505"/>
        <v>10</v>
      </c>
      <c r="AG332" s="73" t="str">
        <f t="shared" si="506"/>
        <v>Rattrapage</v>
      </c>
      <c r="AH332" s="52">
        <f>SaisieNote!AG239</f>
        <v>6.166666666666667</v>
      </c>
      <c r="AI332" s="170">
        <f t="shared" si="507"/>
        <v>0</v>
      </c>
      <c r="AJ332" s="19">
        <f>SaisieNote!AJ239</f>
        <v>10</v>
      </c>
      <c r="AK332" s="170">
        <f t="shared" si="508"/>
        <v>5</v>
      </c>
      <c r="AL332" s="19">
        <f>SaisieNote!AM239</f>
        <v>10.166666666666666</v>
      </c>
      <c r="AM332" s="75">
        <f t="shared" si="509"/>
        <v>5</v>
      </c>
      <c r="AN332" s="38">
        <f t="shared" si="510"/>
        <v>8.7777777777777786</v>
      </c>
      <c r="AO332" s="76">
        <f t="shared" si="511"/>
        <v>10</v>
      </c>
      <c r="AP332" s="167">
        <f>SaisieNote!AO239</f>
        <v>6.5</v>
      </c>
      <c r="AQ332" s="262">
        <f t="shared" si="512"/>
        <v>0</v>
      </c>
      <c r="AR332" s="167">
        <f>SaisieNote!AQ239</f>
        <v>8.5</v>
      </c>
      <c r="AS332" s="262">
        <f t="shared" si="513"/>
        <v>0</v>
      </c>
      <c r="AT332" s="167">
        <f>SaisieNote!AS239</f>
        <v>6</v>
      </c>
      <c r="AU332" s="75">
        <f t="shared" si="514"/>
        <v>0</v>
      </c>
      <c r="AV332" s="38">
        <f t="shared" si="515"/>
        <v>7</v>
      </c>
      <c r="AW332" s="76">
        <f t="shared" si="516"/>
        <v>0</v>
      </c>
      <c r="AX332" s="61">
        <f>SaisieNote!AU239</f>
        <v>11.5</v>
      </c>
      <c r="AY332" s="75">
        <f t="shared" si="517"/>
        <v>2</v>
      </c>
      <c r="AZ332" s="61">
        <f>SaisieNote!AW239</f>
        <v>3</v>
      </c>
      <c r="BA332" s="75">
        <f t="shared" si="518"/>
        <v>0</v>
      </c>
      <c r="BB332" s="61">
        <f>SaisieNote!AY239</f>
        <v>3.5</v>
      </c>
      <c r="BC332" s="75">
        <f t="shared" si="519"/>
        <v>0</v>
      </c>
      <c r="BD332" s="38">
        <f t="shared" si="520"/>
        <v>6</v>
      </c>
      <c r="BE332" s="76">
        <f t="shared" si="521"/>
        <v>2</v>
      </c>
      <c r="BF332" s="59">
        <f t="shared" si="522"/>
        <v>7.567901234567902</v>
      </c>
      <c r="BG332" s="55">
        <f t="shared" si="523"/>
        <v>12</v>
      </c>
      <c r="BH332" s="56">
        <f t="shared" si="524"/>
        <v>7.9444444444444446</v>
      </c>
      <c r="BI332" s="55">
        <f t="shared" si="525"/>
        <v>22</v>
      </c>
      <c r="BJ332" s="55">
        <f t="shared" si="526"/>
        <v>22</v>
      </c>
      <c r="BK332" s="73" t="str">
        <f t="shared" si="527"/>
        <v>Rattrapage</v>
      </c>
    </row>
    <row r="333" spans="1:63" ht="20.25" customHeight="1">
      <c r="A333" s="251">
        <v>25</v>
      </c>
      <c r="B333" s="234" t="s">
        <v>1149</v>
      </c>
      <c r="C333" s="234" t="s">
        <v>66</v>
      </c>
      <c r="D333" s="234" t="s">
        <v>1150</v>
      </c>
      <c r="E333" s="234" t="s">
        <v>1151</v>
      </c>
      <c r="F333" s="234" t="s">
        <v>1141</v>
      </c>
      <c r="G333" s="36">
        <f>SaisieNote!K240</f>
        <v>8.5</v>
      </c>
      <c r="H333" s="37">
        <f t="shared" si="489"/>
        <v>0</v>
      </c>
      <c r="I333" s="36">
        <f>SaisieNote!N240</f>
        <v>5.833333333333333</v>
      </c>
      <c r="J333" s="37">
        <f t="shared" si="490"/>
        <v>0</v>
      </c>
      <c r="K333" s="36">
        <f>SaisieNote!Q240</f>
        <v>9</v>
      </c>
      <c r="L333" s="37">
        <f t="shared" si="491"/>
        <v>0</v>
      </c>
      <c r="M333" s="53">
        <f t="shared" si="492"/>
        <v>7.7777777777777777</v>
      </c>
      <c r="N333" s="39">
        <f t="shared" si="493"/>
        <v>0</v>
      </c>
      <c r="O333" s="36">
        <f>SaisieNote!S240</f>
        <v>10</v>
      </c>
      <c r="P333" s="37">
        <f t="shared" si="494"/>
        <v>3</v>
      </c>
      <c r="Q333" s="36">
        <f>SaisieNote!U240</f>
        <v>3</v>
      </c>
      <c r="R333" s="37">
        <f t="shared" si="495"/>
        <v>0</v>
      </c>
      <c r="S333" s="36">
        <f>SaisieNote!W240</f>
        <v>5</v>
      </c>
      <c r="T333" s="37">
        <f t="shared" si="496"/>
        <v>0</v>
      </c>
      <c r="U333" s="53">
        <f t="shared" si="497"/>
        <v>6</v>
      </c>
      <c r="V333" s="39">
        <f t="shared" si="498"/>
        <v>3</v>
      </c>
      <c r="W333" s="36">
        <f>SaisieNote!Y240</f>
        <v>3</v>
      </c>
      <c r="X333" s="37">
        <f t="shared" si="499"/>
        <v>0</v>
      </c>
      <c r="Y333" s="36">
        <f>SaisieNote!AA240</f>
        <v>12.5</v>
      </c>
      <c r="Z333" s="37">
        <f t="shared" si="500"/>
        <v>2</v>
      </c>
      <c r="AA333" s="36">
        <f>SaisieNote!AC240</f>
        <v>6.5</v>
      </c>
      <c r="AB333" s="37">
        <f t="shared" si="501"/>
        <v>0</v>
      </c>
      <c r="AC333" s="53">
        <f t="shared" si="502"/>
        <v>7.333333333333333</v>
      </c>
      <c r="AD333" s="39">
        <f t="shared" si="503"/>
        <v>2</v>
      </c>
      <c r="AE333" s="138">
        <f t="shared" si="504"/>
        <v>7.0864197530864192</v>
      </c>
      <c r="AF333" s="40">
        <f t="shared" si="505"/>
        <v>5</v>
      </c>
      <c r="AG333" s="73" t="str">
        <f t="shared" si="506"/>
        <v>Rattrapage</v>
      </c>
      <c r="AH333" s="52">
        <f>SaisieNote!AG240</f>
        <v>7.666666666666667</v>
      </c>
      <c r="AI333" s="170">
        <f t="shared" si="507"/>
        <v>0</v>
      </c>
      <c r="AJ333" s="19">
        <f>SaisieNote!AJ240</f>
        <v>7</v>
      </c>
      <c r="AK333" s="170">
        <f t="shared" si="508"/>
        <v>0</v>
      </c>
      <c r="AL333" s="19">
        <f>SaisieNote!AM240</f>
        <v>10</v>
      </c>
      <c r="AM333" s="75">
        <f t="shared" si="509"/>
        <v>5</v>
      </c>
      <c r="AN333" s="38">
        <f t="shared" si="510"/>
        <v>8.2222222222222232</v>
      </c>
      <c r="AO333" s="76">
        <f t="shared" si="511"/>
        <v>5</v>
      </c>
      <c r="AP333" s="167">
        <f>SaisieNote!AO240</f>
        <v>5.5</v>
      </c>
      <c r="AQ333" s="262">
        <f t="shared" si="512"/>
        <v>0</v>
      </c>
      <c r="AR333" s="167">
        <f>SaisieNote!AQ240</f>
        <v>8</v>
      </c>
      <c r="AS333" s="262">
        <f t="shared" si="513"/>
        <v>0</v>
      </c>
      <c r="AT333" s="167">
        <f>SaisieNote!AS240</f>
        <v>12</v>
      </c>
      <c r="AU333" s="75">
        <f t="shared" si="514"/>
        <v>3</v>
      </c>
      <c r="AV333" s="38">
        <f t="shared" si="515"/>
        <v>8.5</v>
      </c>
      <c r="AW333" s="76">
        <f t="shared" si="516"/>
        <v>3</v>
      </c>
      <c r="AX333" s="61">
        <f>SaisieNote!AU240</f>
        <v>6.5</v>
      </c>
      <c r="AY333" s="75">
        <f t="shared" si="517"/>
        <v>0</v>
      </c>
      <c r="AZ333" s="61">
        <f>SaisieNote!AW240</f>
        <v>3</v>
      </c>
      <c r="BA333" s="75">
        <f t="shared" si="518"/>
        <v>0</v>
      </c>
      <c r="BB333" s="61">
        <f>SaisieNote!AY240</f>
        <v>11</v>
      </c>
      <c r="BC333" s="75">
        <f t="shared" si="519"/>
        <v>2</v>
      </c>
      <c r="BD333" s="38">
        <f t="shared" si="520"/>
        <v>6.833333333333333</v>
      </c>
      <c r="BE333" s="76">
        <f t="shared" si="521"/>
        <v>2</v>
      </c>
      <c r="BF333" s="59">
        <f t="shared" si="522"/>
        <v>8.0061728395061742</v>
      </c>
      <c r="BG333" s="55">
        <f t="shared" si="523"/>
        <v>10</v>
      </c>
      <c r="BH333" s="56">
        <f t="shared" si="524"/>
        <v>7.5462962962962967</v>
      </c>
      <c r="BI333" s="55">
        <f t="shared" si="525"/>
        <v>15</v>
      </c>
      <c r="BJ333" s="55">
        <f t="shared" si="526"/>
        <v>15</v>
      </c>
      <c r="BK333" s="73" t="str">
        <f t="shared" si="527"/>
        <v>Rattrapage</v>
      </c>
    </row>
    <row r="334" spans="1:63" ht="20.25" customHeight="1">
      <c r="A334" s="251">
        <v>26</v>
      </c>
      <c r="B334" s="234" t="s">
        <v>1152</v>
      </c>
      <c r="C334" s="234" t="s">
        <v>1153</v>
      </c>
      <c r="D334" s="234" t="s">
        <v>1154</v>
      </c>
      <c r="E334" s="234" t="s">
        <v>1155</v>
      </c>
      <c r="F334" s="234" t="s">
        <v>5</v>
      </c>
      <c r="G334" s="36">
        <f>SaisieNote!K241</f>
        <v>11.5</v>
      </c>
      <c r="H334" s="37">
        <f t="shared" si="489"/>
        <v>5</v>
      </c>
      <c r="I334" s="36">
        <f>SaisieNote!N241</f>
        <v>9</v>
      </c>
      <c r="J334" s="37">
        <f t="shared" si="490"/>
        <v>0</v>
      </c>
      <c r="K334" s="36">
        <f>SaisieNote!Q241</f>
        <v>5.833333333333333</v>
      </c>
      <c r="L334" s="37">
        <f t="shared" si="491"/>
        <v>0</v>
      </c>
      <c r="M334" s="53">
        <f t="shared" si="492"/>
        <v>8.7777777777777768</v>
      </c>
      <c r="N334" s="39">
        <f t="shared" si="493"/>
        <v>5</v>
      </c>
      <c r="O334" s="36">
        <f>SaisieNote!S241</f>
        <v>7.5</v>
      </c>
      <c r="P334" s="37">
        <f t="shared" si="494"/>
        <v>0</v>
      </c>
      <c r="Q334" s="36">
        <f>SaisieNote!U241</f>
        <v>5</v>
      </c>
      <c r="R334" s="37">
        <f t="shared" si="495"/>
        <v>0</v>
      </c>
      <c r="S334" s="36">
        <f>SaisieNote!W241</f>
        <v>7</v>
      </c>
      <c r="T334" s="37">
        <f t="shared" si="496"/>
        <v>0</v>
      </c>
      <c r="U334" s="53">
        <f t="shared" si="497"/>
        <v>6.5</v>
      </c>
      <c r="V334" s="39">
        <f t="shared" si="498"/>
        <v>0</v>
      </c>
      <c r="W334" s="36" t="str">
        <f>SaisieNote!Y241</f>
        <v>ABS</v>
      </c>
      <c r="X334" s="37">
        <f t="shared" si="499"/>
        <v>2</v>
      </c>
      <c r="Y334" s="36">
        <f>SaisieNote!AA241</f>
        <v>7.5</v>
      </c>
      <c r="Z334" s="37">
        <f t="shared" si="500"/>
        <v>0</v>
      </c>
      <c r="AA334" s="36">
        <f>SaisieNote!AC241</f>
        <v>10.5</v>
      </c>
      <c r="AB334" s="37">
        <f t="shared" si="501"/>
        <v>2</v>
      </c>
      <c r="AC334" s="53" t="e">
        <f t="shared" si="502"/>
        <v>#VALUE!</v>
      </c>
      <c r="AD334" s="39" t="e">
        <f t="shared" si="503"/>
        <v>#VALUE!</v>
      </c>
      <c r="AE334" s="138" t="e">
        <f t="shared" si="504"/>
        <v>#VALUE!</v>
      </c>
      <c r="AF334" s="40" t="e">
        <f t="shared" si="505"/>
        <v>#VALUE!</v>
      </c>
      <c r="AG334" s="259" t="s">
        <v>1305</v>
      </c>
      <c r="AH334" s="52">
        <f>SaisieNote!AG241</f>
        <v>6.333333333333333</v>
      </c>
      <c r="AI334" s="170">
        <f t="shared" si="507"/>
        <v>0</v>
      </c>
      <c r="AJ334" s="19" t="e">
        <f>SaisieNote!AJ241</f>
        <v>#VALUE!</v>
      </c>
      <c r="AK334" s="170" t="e">
        <f t="shared" si="508"/>
        <v>#VALUE!</v>
      </c>
      <c r="AL334" s="19">
        <f>SaisieNote!AM241</f>
        <v>8.5</v>
      </c>
      <c r="AM334" s="75">
        <f t="shared" si="509"/>
        <v>0</v>
      </c>
      <c r="AN334" s="38" t="e">
        <f t="shared" si="510"/>
        <v>#VALUE!</v>
      </c>
      <c r="AO334" s="76" t="e">
        <f t="shared" si="511"/>
        <v>#VALUE!</v>
      </c>
      <c r="AP334" s="167">
        <f>SaisieNote!AO241</f>
        <v>5.5</v>
      </c>
      <c r="AQ334" s="262">
        <f t="shared" si="512"/>
        <v>0</v>
      </c>
      <c r="AR334" s="167">
        <f>SaisieNote!AQ241</f>
        <v>10</v>
      </c>
      <c r="AS334" s="262">
        <f t="shared" si="513"/>
        <v>3</v>
      </c>
      <c r="AT334" s="167" t="str">
        <f>SaisieNote!AS241</f>
        <v>ABS</v>
      </c>
      <c r="AU334" s="75">
        <f t="shared" si="514"/>
        <v>3</v>
      </c>
      <c r="AV334" s="38" t="e">
        <f t="shared" si="515"/>
        <v>#VALUE!</v>
      </c>
      <c r="AW334" s="76" t="e">
        <f t="shared" si="516"/>
        <v>#VALUE!</v>
      </c>
      <c r="AX334" s="61">
        <f>SaisieNote!AU241</f>
        <v>10</v>
      </c>
      <c r="AY334" s="75">
        <f t="shared" si="517"/>
        <v>2</v>
      </c>
      <c r="AZ334" s="61">
        <f>SaisieNote!AW241</f>
        <v>2.5</v>
      </c>
      <c r="BA334" s="75">
        <f t="shared" si="518"/>
        <v>0</v>
      </c>
      <c r="BB334" s="61">
        <f>SaisieNote!AY241</f>
        <v>7.5</v>
      </c>
      <c r="BC334" s="75">
        <f t="shared" si="519"/>
        <v>0</v>
      </c>
      <c r="BD334" s="38">
        <f t="shared" si="520"/>
        <v>6.666666666666667</v>
      </c>
      <c r="BE334" s="76">
        <f t="shared" si="521"/>
        <v>2</v>
      </c>
      <c r="BF334" s="59" t="e">
        <f t="shared" si="522"/>
        <v>#VALUE!</v>
      </c>
      <c r="BG334" s="55" t="e">
        <f t="shared" si="523"/>
        <v>#VALUE!</v>
      </c>
      <c r="BH334" s="56" t="e">
        <f t="shared" si="524"/>
        <v>#VALUE!</v>
      </c>
      <c r="BI334" s="55" t="e">
        <f t="shared" si="525"/>
        <v>#VALUE!</v>
      </c>
      <c r="BJ334" s="55" t="e">
        <f t="shared" si="526"/>
        <v>#VALUE!</v>
      </c>
      <c r="BK334" s="73" t="s">
        <v>1305</v>
      </c>
    </row>
    <row r="335" spans="1:63" ht="20.25" customHeight="1">
      <c r="A335" s="251">
        <v>27</v>
      </c>
      <c r="B335" s="234" t="s">
        <v>1156</v>
      </c>
      <c r="C335" s="234" t="s">
        <v>1157</v>
      </c>
      <c r="D335" s="234" t="s">
        <v>1158</v>
      </c>
      <c r="E335" s="234" t="s">
        <v>1159</v>
      </c>
      <c r="F335" s="234" t="s">
        <v>15</v>
      </c>
      <c r="G335" s="36">
        <f>SaisieNote!K242</f>
        <v>7.666666666666667</v>
      </c>
      <c r="H335" s="37">
        <f t="shared" si="489"/>
        <v>0</v>
      </c>
      <c r="I335" s="36">
        <f>SaisieNote!N242</f>
        <v>4.666666666666667</v>
      </c>
      <c r="J335" s="37">
        <f t="shared" si="490"/>
        <v>0</v>
      </c>
      <c r="K335" s="36">
        <f>SaisieNote!Q242</f>
        <v>5.333333333333333</v>
      </c>
      <c r="L335" s="37">
        <f t="shared" si="491"/>
        <v>0</v>
      </c>
      <c r="M335" s="53">
        <f t="shared" si="492"/>
        <v>5.8888888888888893</v>
      </c>
      <c r="N335" s="39">
        <f t="shared" si="493"/>
        <v>0</v>
      </c>
      <c r="O335" s="36">
        <f>SaisieNote!S242</f>
        <v>6</v>
      </c>
      <c r="P335" s="37">
        <f t="shared" si="494"/>
        <v>0</v>
      </c>
      <c r="Q335" s="36">
        <f>SaisieNote!U242</f>
        <v>4</v>
      </c>
      <c r="R335" s="37">
        <f t="shared" si="495"/>
        <v>0</v>
      </c>
      <c r="S335" s="36">
        <f>SaisieNote!W242</f>
        <v>5</v>
      </c>
      <c r="T335" s="37">
        <f t="shared" si="496"/>
        <v>0</v>
      </c>
      <c r="U335" s="53">
        <f t="shared" si="497"/>
        <v>5</v>
      </c>
      <c r="V335" s="39">
        <f t="shared" si="498"/>
        <v>0</v>
      </c>
      <c r="W335" s="36">
        <f>SaisieNote!Y242</f>
        <v>0</v>
      </c>
      <c r="X335" s="37">
        <f t="shared" si="499"/>
        <v>0</v>
      </c>
      <c r="Y335" s="36">
        <f>SaisieNote!AA242</f>
        <v>6</v>
      </c>
      <c r="Z335" s="37">
        <f t="shared" si="500"/>
        <v>0</v>
      </c>
      <c r="AA335" s="36">
        <f>SaisieNote!AC242</f>
        <v>5.5</v>
      </c>
      <c r="AB335" s="37">
        <f t="shared" si="501"/>
        <v>0</v>
      </c>
      <c r="AC335" s="53">
        <f t="shared" si="502"/>
        <v>3.8333333333333335</v>
      </c>
      <c r="AD335" s="39">
        <f t="shared" si="503"/>
        <v>0</v>
      </c>
      <c r="AE335" s="138">
        <f t="shared" si="504"/>
        <v>5.1358024691358031</v>
      </c>
      <c r="AF335" s="40">
        <f t="shared" si="505"/>
        <v>0</v>
      </c>
      <c r="AG335" s="73" t="str">
        <f t="shared" si="506"/>
        <v>Rattrapage</v>
      </c>
      <c r="AH335" s="52">
        <f>SaisieNote!AG242</f>
        <v>8.3333333333333339</v>
      </c>
      <c r="AI335" s="170">
        <f t="shared" si="507"/>
        <v>0</v>
      </c>
      <c r="AJ335" s="19">
        <f>SaisieNote!AJ242</f>
        <v>10.833333333333334</v>
      </c>
      <c r="AK335" s="170">
        <f t="shared" si="508"/>
        <v>5</v>
      </c>
      <c r="AL335" s="19">
        <f>SaisieNote!AM242</f>
        <v>10</v>
      </c>
      <c r="AM335" s="75">
        <f t="shared" si="509"/>
        <v>5</v>
      </c>
      <c r="AN335" s="38">
        <f t="shared" si="510"/>
        <v>9.7222222222222232</v>
      </c>
      <c r="AO335" s="76">
        <f t="shared" si="511"/>
        <v>10</v>
      </c>
      <c r="AP335" s="167">
        <f>SaisieNote!AO242</f>
        <v>3.5</v>
      </c>
      <c r="AQ335" s="262">
        <f t="shared" si="512"/>
        <v>0</v>
      </c>
      <c r="AR335" s="167">
        <f>SaisieNote!AQ242</f>
        <v>5</v>
      </c>
      <c r="AS335" s="262">
        <f t="shared" si="513"/>
        <v>0</v>
      </c>
      <c r="AT335" s="167">
        <f>SaisieNote!AS242</f>
        <v>4</v>
      </c>
      <c r="AU335" s="75">
        <f t="shared" si="514"/>
        <v>0</v>
      </c>
      <c r="AV335" s="38">
        <f t="shared" si="515"/>
        <v>4.166666666666667</v>
      </c>
      <c r="AW335" s="76">
        <f t="shared" si="516"/>
        <v>0</v>
      </c>
      <c r="AX335" s="61">
        <f>SaisieNote!AU242</f>
        <v>7.5</v>
      </c>
      <c r="AY335" s="75">
        <f t="shared" si="517"/>
        <v>0</v>
      </c>
      <c r="AZ335" s="61">
        <f>SaisieNote!AW242</f>
        <v>8.5</v>
      </c>
      <c r="BA335" s="75">
        <f t="shared" si="518"/>
        <v>0</v>
      </c>
      <c r="BB335" s="61">
        <f>SaisieNote!AY242</f>
        <v>1.5</v>
      </c>
      <c r="BC335" s="75">
        <f t="shared" si="519"/>
        <v>0</v>
      </c>
      <c r="BD335" s="38">
        <f t="shared" si="520"/>
        <v>5.833333333333333</v>
      </c>
      <c r="BE335" s="76">
        <f t="shared" si="521"/>
        <v>0</v>
      </c>
      <c r="BF335" s="59">
        <f t="shared" si="522"/>
        <v>7.0061728395061733</v>
      </c>
      <c r="BG335" s="55">
        <f t="shared" si="523"/>
        <v>10</v>
      </c>
      <c r="BH335" s="56">
        <f t="shared" si="524"/>
        <v>6.0709876543209882</v>
      </c>
      <c r="BI335" s="55">
        <f t="shared" si="525"/>
        <v>10</v>
      </c>
      <c r="BJ335" s="55">
        <f t="shared" si="526"/>
        <v>10</v>
      </c>
      <c r="BK335" s="73" t="str">
        <f t="shared" si="527"/>
        <v>Rattrapage</v>
      </c>
    </row>
    <row r="336" spans="1:63" ht="20.25" customHeight="1">
      <c r="A336" s="251">
        <v>28</v>
      </c>
      <c r="B336" s="234" t="s">
        <v>287</v>
      </c>
      <c r="C336" s="234" t="s">
        <v>288</v>
      </c>
      <c r="D336" s="234" t="s">
        <v>289</v>
      </c>
      <c r="E336" s="234" t="s">
        <v>499</v>
      </c>
      <c r="F336" s="234" t="s">
        <v>15</v>
      </c>
      <c r="G336" s="36">
        <f>SaisieNote!K243</f>
        <v>10</v>
      </c>
      <c r="H336" s="37">
        <f t="shared" si="489"/>
        <v>5</v>
      </c>
      <c r="I336" s="36">
        <f>SaisieNote!N243</f>
        <v>10.333333333333334</v>
      </c>
      <c r="J336" s="37">
        <f t="shared" si="490"/>
        <v>5</v>
      </c>
      <c r="K336" s="36">
        <f>SaisieNote!Q243</f>
        <v>10.67</v>
      </c>
      <c r="L336" s="37">
        <f t="shared" si="491"/>
        <v>5</v>
      </c>
      <c r="M336" s="53">
        <f t="shared" si="492"/>
        <v>10.334444444444445</v>
      </c>
      <c r="N336" s="39">
        <f t="shared" si="493"/>
        <v>15</v>
      </c>
      <c r="O336" s="36">
        <f>SaisieNote!S243</f>
        <v>10</v>
      </c>
      <c r="P336" s="37">
        <f t="shared" si="494"/>
        <v>3</v>
      </c>
      <c r="Q336" s="36">
        <f>SaisieNote!U243</f>
        <v>10</v>
      </c>
      <c r="R336" s="37">
        <f t="shared" si="495"/>
        <v>3</v>
      </c>
      <c r="S336" s="36">
        <f>SaisieNote!W243</f>
        <v>14.5</v>
      </c>
      <c r="T336" s="37">
        <f t="shared" si="496"/>
        <v>3</v>
      </c>
      <c r="U336" s="53">
        <f t="shared" si="497"/>
        <v>11.5</v>
      </c>
      <c r="V336" s="39">
        <f t="shared" si="498"/>
        <v>9</v>
      </c>
      <c r="W336" s="36">
        <f>SaisieNote!Y243</f>
        <v>4</v>
      </c>
      <c r="X336" s="37">
        <f t="shared" si="499"/>
        <v>0</v>
      </c>
      <c r="Y336" s="36">
        <f>SaisieNote!AA243</f>
        <v>7</v>
      </c>
      <c r="Z336" s="37">
        <f t="shared" si="500"/>
        <v>0</v>
      </c>
      <c r="AA336" s="36">
        <f>SaisieNote!AC243</f>
        <v>10</v>
      </c>
      <c r="AB336" s="37">
        <f t="shared" si="501"/>
        <v>2</v>
      </c>
      <c r="AC336" s="53">
        <f t="shared" si="502"/>
        <v>7</v>
      </c>
      <c r="AD336" s="39">
        <f t="shared" si="503"/>
        <v>2</v>
      </c>
      <c r="AE336" s="138">
        <f t="shared" si="504"/>
        <v>9.9819753086419745</v>
      </c>
      <c r="AF336" s="40">
        <f t="shared" si="505"/>
        <v>26</v>
      </c>
      <c r="AG336" s="73" t="str">
        <f t="shared" si="506"/>
        <v>Rattrapage</v>
      </c>
      <c r="AH336" s="52">
        <f>SaisieNote!AG243</f>
        <v>10.17</v>
      </c>
      <c r="AI336" s="170">
        <f t="shared" si="507"/>
        <v>5</v>
      </c>
      <c r="AJ336" s="19">
        <f>SaisieNote!AJ243</f>
        <v>12.83</v>
      </c>
      <c r="AK336" s="170">
        <f t="shared" si="508"/>
        <v>5</v>
      </c>
      <c r="AL336" s="19">
        <f>SaisieNote!AM243</f>
        <v>10</v>
      </c>
      <c r="AM336" s="75">
        <f t="shared" si="509"/>
        <v>5</v>
      </c>
      <c r="AN336" s="38">
        <f t="shared" si="510"/>
        <v>11</v>
      </c>
      <c r="AO336" s="76">
        <f t="shared" si="511"/>
        <v>15</v>
      </c>
      <c r="AP336" s="167">
        <f>SaisieNote!AO243</f>
        <v>8.5</v>
      </c>
      <c r="AQ336" s="262">
        <f t="shared" si="512"/>
        <v>0</v>
      </c>
      <c r="AR336" s="167">
        <f>SaisieNote!AQ243</f>
        <v>11</v>
      </c>
      <c r="AS336" s="262">
        <f t="shared" si="513"/>
        <v>3</v>
      </c>
      <c r="AT336" s="167">
        <f>SaisieNote!AS243</f>
        <v>7</v>
      </c>
      <c r="AU336" s="75">
        <f t="shared" si="514"/>
        <v>0</v>
      </c>
      <c r="AV336" s="38">
        <f t="shared" si="515"/>
        <v>8.8333333333333339</v>
      </c>
      <c r="AW336" s="76">
        <f t="shared" si="516"/>
        <v>3</v>
      </c>
      <c r="AX336" s="61">
        <f>SaisieNote!AU243</f>
        <v>11</v>
      </c>
      <c r="AY336" s="75">
        <f t="shared" si="517"/>
        <v>2</v>
      </c>
      <c r="AZ336" s="61">
        <f>SaisieNote!AW243</f>
        <v>10</v>
      </c>
      <c r="BA336" s="75">
        <f t="shared" si="518"/>
        <v>2</v>
      </c>
      <c r="BB336" s="61">
        <f>SaisieNote!AY243</f>
        <v>10</v>
      </c>
      <c r="BC336" s="75">
        <f t="shared" si="519"/>
        <v>2</v>
      </c>
      <c r="BD336" s="38">
        <f t="shared" si="520"/>
        <v>10.333333333333334</v>
      </c>
      <c r="BE336" s="76">
        <f t="shared" si="521"/>
        <v>6</v>
      </c>
      <c r="BF336" s="59">
        <f t="shared" si="522"/>
        <v>10.12962962962963</v>
      </c>
      <c r="BG336" s="55">
        <f t="shared" si="523"/>
        <v>30</v>
      </c>
      <c r="BH336" s="56">
        <f t="shared" si="524"/>
        <v>10.055802469135802</v>
      </c>
      <c r="BI336" s="55">
        <f t="shared" si="525"/>
        <v>60</v>
      </c>
      <c r="BJ336" s="55">
        <f t="shared" si="526"/>
        <v>180</v>
      </c>
      <c r="BK336" s="73" t="str">
        <f t="shared" si="527"/>
        <v>Admis(e)</v>
      </c>
    </row>
    <row r="337" spans="1:65">
      <c r="B337" s="35"/>
      <c r="BL337" s="121"/>
      <c r="BM337" s="141"/>
    </row>
    <row r="338" spans="1:65">
      <c r="B338" s="35"/>
      <c r="AA338" s="64"/>
      <c r="AB338" s="62"/>
      <c r="AC338" s="66"/>
      <c r="AD338" s="62"/>
      <c r="AE338" s="323"/>
      <c r="AF338" s="323"/>
      <c r="AG338" s="69"/>
      <c r="BB338" s="317" t="s">
        <v>1303</v>
      </c>
      <c r="BC338" s="317"/>
      <c r="BD338" s="317"/>
      <c r="BE338" s="317"/>
      <c r="BF338" s="317"/>
      <c r="BG338" s="62"/>
      <c r="BH338" s="318">
        <f ca="1">TODAY()</f>
        <v>42192</v>
      </c>
      <c r="BI338" s="318"/>
      <c r="BJ338" s="318"/>
      <c r="BL338" s="121"/>
      <c r="BM338" s="141"/>
    </row>
    <row r="339" spans="1:65">
      <c r="B339" s="35"/>
      <c r="AA339" s="64"/>
      <c r="AB339" s="62"/>
      <c r="AC339" s="66"/>
      <c r="AD339" s="62"/>
      <c r="AE339" s="66"/>
      <c r="AF339" s="315"/>
      <c r="AG339" s="315"/>
      <c r="BB339" s="5"/>
      <c r="BC339" s="264"/>
      <c r="BD339" s="64" t="s">
        <v>1308</v>
      </c>
      <c r="BE339" s="62"/>
      <c r="BF339" s="66"/>
      <c r="BG339" s="62"/>
      <c r="BH339" s="66"/>
      <c r="BI339" s="315"/>
      <c r="BJ339" s="315"/>
      <c r="BK339" s="209"/>
    </row>
    <row r="340" spans="1:65">
      <c r="I340" s="1" t="s">
        <v>81</v>
      </c>
      <c r="J340" s="1"/>
      <c r="K340" s="1"/>
      <c r="L340" s="1"/>
      <c r="M340" s="2"/>
    </row>
    <row r="341" spans="1:65" ht="15.75">
      <c r="J341" s="21"/>
      <c r="K341" s="20" t="s">
        <v>82</v>
      </c>
      <c r="L341" s="20"/>
      <c r="M341" s="20"/>
      <c r="BB341" s="4"/>
    </row>
    <row r="342" spans="1:65" ht="15.75">
      <c r="B342" s="4"/>
      <c r="C342" s="4"/>
      <c r="D342" s="4"/>
      <c r="E342" s="4"/>
      <c r="F342" s="4"/>
      <c r="G342" s="4"/>
      <c r="H342" s="4"/>
      <c r="I342" s="4"/>
      <c r="M342" s="4" t="s">
        <v>83</v>
      </c>
    </row>
    <row r="343" spans="1:65" ht="15.75">
      <c r="A343" s="4" t="s">
        <v>84</v>
      </c>
      <c r="B343" s="4"/>
      <c r="C343" s="4"/>
      <c r="D343" s="4"/>
      <c r="E343" s="4"/>
      <c r="F343" s="4"/>
      <c r="G343" s="4"/>
      <c r="H343" s="4"/>
      <c r="I343" s="4"/>
      <c r="K343" s="4"/>
    </row>
    <row r="344" spans="1:65" ht="15.75">
      <c r="A344" s="4" t="s">
        <v>1290</v>
      </c>
      <c r="B344" s="4"/>
      <c r="C344" s="4"/>
      <c r="D344" s="4"/>
      <c r="E344" s="4"/>
      <c r="F344" s="4"/>
      <c r="G344" s="4"/>
      <c r="H344" s="4"/>
      <c r="I344" s="5"/>
      <c r="J344" s="6"/>
      <c r="K344" s="4"/>
    </row>
    <row r="345" spans="1:65" ht="15.75">
      <c r="C345" s="4"/>
      <c r="D345" s="4"/>
      <c r="E345" s="4"/>
      <c r="F345" s="4"/>
      <c r="G345" s="4"/>
      <c r="H345" s="4"/>
      <c r="I345" s="4"/>
      <c r="J345" s="4"/>
      <c r="K345" s="4"/>
    </row>
    <row r="346" spans="1:65" ht="36" customHeight="1">
      <c r="B346" s="4" t="s">
        <v>117</v>
      </c>
      <c r="D346" s="316" t="s">
        <v>1306</v>
      </c>
      <c r="E346" s="316"/>
      <c r="F346" s="316"/>
      <c r="G346" s="316"/>
      <c r="H346" s="316"/>
      <c r="I346" s="316"/>
      <c r="J346" s="316"/>
      <c r="K346" s="316"/>
      <c r="L346" s="316"/>
      <c r="M346" s="316"/>
      <c r="N346" s="316"/>
      <c r="O346" s="316"/>
      <c r="P346" s="316"/>
      <c r="Q346" s="316"/>
      <c r="R346" s="316"/>
      <c r="S346" s="316"/>
      <c r="T346" s="316"/>
      <c r="U346" s="316"/>
      <c r="V346" s="316"/>
      <c r="W346" s="316"/>
      <c r="X346" s="316"/>
      <c r="Y346" s="316"/>
      <c r="Z346" s="316"/>
      <c r="AA346" s="316"/>
      <c r="AB346" s="316"/>
      <c r="AC346" s="316"/>
      <c r="AD346" s="316"/>
      <c r="AE346" s="316"/>
      <c r="AF346" s="316"/>
      <c r="AG346" s="316"/>
      <c r="AH346" s="316"/>
      <c r="AI346" s="316"/>
      <c r="AJ346" s="316"/>
      <c r="AK346" s="316"/>
      <c r="AL346" s="316"/>
      <c r="AM346" s="316"/>
      <c r="AN346" s="316"/>
      <c r="AO346" s="316"/>
      <c r="AP346" s="316"/>
      <c r="AQ346" s="316"/>
      <c r="AR346" s="316"/>
      <c r="AS346" s="316"/>
      <c r="AT346" s="316"/>
      <c r="AU346" s="316"/>
      <c r="AV346" s="316"/>
      <c r="AW346" s="316"/>
      <c r="AX346" s="316"/>
      <c r="AY346" s="316"/>
      <c r="AZ346" s="316"/>
    </row>
    <row r="347" spans="1:65" ht="15.75">
      <c r="B347" s="4" t="s">
        <v>125</v>
      </c>
    </row>
    <row r="348" spans="1:65" ht="15.75">
      <c r="B348" s="4"/>
    </row>
    <row r="349" spans="1:65" ht="21.75" customHeight="1">
      <c r="G349" s="320" t="s">
        <v>169</v>
      </c>
      <c r="H349" s="321"/>
      <c r="I349" s="321"/>
      <c r="J349" s="321"/>
      <c r="K349" s="321"/>
      <c r="L349" s="321"/>
      <c r="M349" s="321"/>
      <c r="N349" s="322"/>
      <c r="O349" s="320" t="s">
        <v>168</v>
      </c>
      <c r="P349" s="321"/>
      <c r="Q349" s="321"/>
      <c r="R349" s="321"/>
      <c r="S349" s="321"/>
      <c r="T349" s="321"/>
      <c r="U349" s="321"/>
      <c r="V349" s="322"/>
      <c r="W349" s="319" t="s">
        <v>96</v>
      </c>
      <c r="X349" s="319"/>
      <c r="Y349" s="319"/>
      <c r="Z349" s="319"/>
      <c r="AA349" s="319"/>
      <c r="AB349" s="319"/>
      <c r="AC349" s="319"/>
      <c r="AD349" s="45"/>
      <c r="AE349" s="9"/>
      <c r="AF349" s="9"/>
      <c r="AG349" s="9"/>
      <c r="AH349" s="320" t="s">
        <v>169</v>
      </c>
      <c r="AI349" s="321"/>
      <c r="AJ349" s="321"/>
      <c r="AK349" s="321"/>
      <c r="AL349" s="321"/>
      <c r="AM349" s="321"/>
      <c r="AN349" s="321"/>
      <c r="AO349" s="322"/>
      <c r="AP349" s="320" t="s">
        <v>168</v>
      </c>
      <c r="AQ349" s="321"/>
      <c r="AR349" s="321"/>
      <c r="AS349" s="321"/>
      <c r="AT349" s="321"/>
      <c r="AU349" s="321"/>
      <c r="AV349" s="321"/>
      <c r="AW349" s="322"/>
      <c r="AX349" s="319" t="s">
        <v>96</v>
      </c>
      <c r="AY349" s="319"/>
      <c r="AZ349" s="319"/>
      <c r="BA349" s="319"/>
      <c r="BB349" s="319"/>
      <c r="BC349" s="319"/>
      <c r="BD349" s="319"/>
      <c r="BE349" s="46"/>
    </row>
    <row r="350" spans="1:65" s="51" customFormat="1" ht="21" customHeight="1">
      <c r="A350" s="47" t="s">
        <v>17</v>
      </c>
      <c r="B350" s="47" t="s">
        <v>18</v>
      </c>
      <c r="C350" s="47" t="s">
        <v>1</v>
      </c>
      <c r="D350" s="47" t="s">
        <v>2</v>
      </c>
      <c r="E350" s="47" t="s">
        <v>120</v>
      </c>
      <c r="F350" s="47" t="s">
        <v>121</v>
      </c>
      <c r="G350" s="47" t="s">
        <v>90</v>
      </c>
      <c r="H350" s="47" t="s">
        <v>3</v>
      </c>
      <c r="I350" s="47" t="s">
        <v>97</v>
      </c>
      <c r="J350" s="47" t="s">
        <v>3</v>
      </c>
      <c r="K350" s="47" t="s">
        <v>91</v>
      </c>
      <c r="L350" s="47" t="s">
        <v>3</v>
      </c>
      <c r="M350" s="139" t="s">
        <v>98</v>
      </c>
      <c r="N350" s="49" t="s">
        <v>99</v>
      </c>
      <c r="O350" s="47" t="s">
        <v>100</v>
      </c>
      <c r="P350" s="47" t="s">
        <v>3</v>
      </c>
      <c r="Q350" s="47" t="s">
        <v>92</v>
      </c>
      <c r="R350" s="47" t="s">
        <v>3</v>
      </c>
      <c r="S350" s="47" t="s">
        <v>110</v>
      </c>
      <c r="T350" s="47" t="s">
        <v>3</v>
      </c>
      <c r="U350" s="139" t="s">
        <v>104</v>
      </c>
      <c r="V350" s="49" t="s">
        <v>99</v>
      </c>
      <c r="W350" s="47" t="s">
        <v>102</v>
      </c>
      <c r="X350" s="47" t="s">
        <v>3</v>
      </c>
      <c r="Y350" s="47" t="s">
        <v>170</v>
      </c>
      <c r="Z350" s="47" t="s">
        <v>3</v>
      </c>
      <c r="AA350" s="47" t="s">
        <v>171</v>
      </c>
      <c r="AB350" s="47" t="s">
        <v>3</v>
      </c>
      <c r="AC350" s="139" t="s">
        <v>115</v>
      </c>
      <c r="AD350" s="49" t="s">
        <v>99</v>
      </c>
      <c r="AE350" s="137" t="s">
        <v>114</v>
      </c>
      <c r="AF350" s="58" t="s">
        <v>172</v>
      </c>
      <c r="AG350" s="47" t="s">
        <v>109</v>
      </c>
      <c r="AH350" s="47" t="s">
        <v>105</v>
      </c>
      <c r="AI350" s="47" t="s">
        <v>3</v>
      </c>
      <c r="AJ350" s="47" t="s">
        <v>111</v>
      </c>
      <c r="AK350" s="47" t="s">
        <v>3</v>
      </c>
      <c r="AL350" s="47" t="s">
        <v>106</v>
      </c>
      <c r="AM350" s="47" t="s">
        <v>3</v>
      </c>
      <c r="AN350" s="47" t="s">
        <v>98</v>
      </c>
      <c r="AO350" s="47" t="s">
        <v>99</v>
      </c>
      <c r="AP350" s="47" t="s">
        <v>4</v>
      </c>
      <c r="AQ350" s="47" t="s">
        <v>3</v>
      </c>
      <c r="AR350" s="47" t="s">
        <v>112</v>
      </c>
      <c r="AS350" s="47" t="s">
        <v>3</v>
      </c>
      <c r="AT350" s="47" t="s">
        <v>93</v>
      </c>
      <c r="AU350" s="47" t="s">
        <v>3</v>
      </c>
      <c r="AV350" s="47" t="s">
        <v>101</v>
      </c>
      <c r="AW350" s="47" t="s">
        <v>99</v>
      </c>
      <c r="AX350" s="47" t="s">
        <v>94</v>
      </c>
      <c r="AY350" s="47" t="s">
        <v>3</v>
      </c>
      <c r="AZ350" s="47" t="s">
        <v>107</v>
      </c>
      <c r="BA350" s="47" t="s">
        <v>3</v>
      </c>
      <c r="BB350" s="47" t="s">
        <v>113</v>
      </c>
      <c r="BC350" s="47" t="s">
        <v>3</v>
      </c>
      <c r="BD350" s="47" t="s">
        <v>115</v>
      </c>
      <c r="BE350" s="47" t="s">
        <v>99</v>
      </c>
      <c r="BF350" s="47" t="s">
        <v>116</v>
      </c>
      <c r="BG350" s="50" t="s">
        <v>172</v>
      </c>
      <c r="BH350" s="47" t="s">
        <v>108</v>
      </c>
      <c r="BI350" s="47" t="s">
        <v>103</v>
      </c>
      <c r="BJ350" s="47" t="s">
        <v>543</v>
      </c>
      <c r="BK350" s="47" t="s">
        <v>109</v>
      </c>
    </row>
    <row r="351" spans="1:65" ht="20.25" customHeight="1">
      <c r="A351" s="251">
        <v>1</v>
      </c>
      <c r="B351" s="241" t="s">
        <v>1160</v>
      </c>
      <c r="C351" s="241" t="s">
        <v>1161</v>
      </c>
      <c r="D351" s="241" t="s">
        <v>1162</v>
      </c>
      <c r="E351" s="241" t="s">
        <v>1163</v>
      </c>
      <c r="F351" s="241" t="s">
        <v>68</v>
      </c>
      <c r="G351" s="134">
        <f>SaisieNote!K244</f>
        <v>8.3333333333333339</v>
      </c>
      <c r="H351" s="37">
        <f t="shared" ref="H351:L351" si="528">IF(G351&gt;=9.995,5,0)</f>
        <v>0</v>
      </c>
      <c r="I351" s="36">
        <f>SaisieNote!N244</f>
        <v>7.333333333333333</v>
      </c>
      <c r="J351" s="37">
        <f t="shared" si="528"/>
        <v>0</v>
      </c>
      <c r="K351" s="36">
        <f>SaisieNote!Q244</f>
        <v>3.8333333333333335</v>
      </c>
      <c r="L351" s="37">
        <f t="shared" si="528"/>
        <v>0</v>
      </c>
      <c r="M351" s="53">
        <f t="shared" ref="M351" si="529">((G351*4)+(I351*4)+(K351*4))/12</f>
        <v>6.5</v>
      </c>
      <c r="N351" s="39">
        <f t="shared" ref="N351" si="530">IF(M351&gt;=9.995,15,H351+J351+L351)</f>
        <v>0</v>
      </c>
      <c r="O351" s="36">
        <f>SaisieNote!S244</f>
        <v>8</v>
      </c>
      <c r="P351" s="37">
        <f t="shared" ref="P351:T351" si="531">IF(O351&gt;=9.995,3,0)</f>
        <v>0</v>
      </c>
      <c r="Q351" s="36">
        <f>SaisieNote!U244</f>
        <v>4</v>
      </c>
      <c r="R351" s="37">
        <f t="shared" si="531"/>
        <v>0</v>
      </c>
      <c r="S351" s="36">
        <f>SaisieNote!W244</f>
        <v>2</v>
      </c>
      <c r="T351" s="37">
        <f t="shared" si="531"/>
        <v>0</v>
      </c>
      <c r="U351" s="53">
        <f t="shared" ref="U351" si="532">((O351*3)+(Q351*3)+(S351*3))/9</f>
        <v>4.666666666666667</v>
      </c>
      <c r="V351" s="39">
        <f t="shared" ref="V351" si="533">IF(U351&gt;=9.995,9,P351+R351+T351)</f>
        <v>0</v>
      </c>
      <c r="W351" s="36">
        <f>SaisieNote!Y244</f>
        <v>0</v>
      </c>
      <c r="X351" s="37">
        <f t="shared" ref="X351:AB351" si="534">IF(W351&gt;=9.995,2,0)</f>
        <v>0</v>
      </c>
      <c r="Y351" s="36">
        <f>SaisieNote!AA244</f>
        <v>6.5</v>
      </c>
      <c r="Z351" s="37">
        <f t="shared" si="534"/>
        <v>0</v>
      </c>
      <c r="AA351" s="36">
        <f>SaisieNote!AC244</f>
        <v>3</v>
      </c>
      <c r="AB351" s="37">
        <f t="shared" si="534"/>
        <v>0</v>
      </c>
      <c r="AC351" s="53">
        <f t="shared" ref="AC351" si="535">((W351*2)+(Y351*2)+(AA351*2))/6</f>
        <v>3.1666666666666665</v>
      </c>
      <c r="AD351" s="39">
        <f t="shared" ref="AD351" si="536">IF(AC351&gt;=9.995,6,X351+Z351+AB351)</f>
        <v>0</v>
      </c>
      <c r="AE351" s="138">
        <f t="shared" ref="AE351" si="537">((M351*12)+(U351*9)+(AC351*6))/27</f>
        <v>5.1481481481481479</v>
      </c>
      <c r="AF351" s="40">
        <f t="shared" ref="AF351" si="538">IF(AE351&gt;=9.995,30,N351+V351+AD351)</f>
        <v>0</v>
      </c>
      <c r="AG351" s="73" t="str">
        <f t="shared" ref="AG351" si="539">IF(AE351&gt;=9.995,"Admis(e)","Rattrapage")</f>
        <v>Rattrapage</v>
      </c>
      <c r="AH351" s="19">
        <f>SaisieNote!AG244</f>
        <v>6.666666666666667</v>
      </c>
      <c r="AI351" s="170">
        <f t="shared" ref="AI351:AM351" si="540">IF(AH351&gt;=9.995,5,0)</f>
        <v>0</v>
      </c>
      <c r="AJ351" s="19">
        <f>SaisieNote!AJ244</f>
        <v>11</v>
      </c>
      <c r="AK351" s="170">
        <f t="shared" si="540"/>
        <v>5</v>
      </c>
      <c r="AL351" s="19">
        <f>SaisieNote!AM244</f>
        <v>10.666666666666666</v>
      </c>
      <c r="AM351" s="75">
        <f t="shared" si="540"/>
        <v>5</v>
      </c>
      <c r="AN351" s="38">
        <f t="shared" ref="AN351" si="541">((AH351*4)+(AJ351*4)+(AL351*4))/12</f>
        <v>9.4444444444444446</v>
      </c>
      <c r="AO351" s="76">
        <f t="shared" ref="AO351" si="542">IF(AN351&gt;=9.995,15,AI351+AK351+AM351)</f>
        <v>10</v>
      </c>
      <c r="AP351" s="167">
        <f>SaisieNote!AO244</f>
        <v>5</v>
      </c>
      <c r="AQ351" s="262">
        <f t="shared" ref="AQ351:AU351" si="543">IF(AP351&gt;=9.995,3,0)</f>
        <v>0</v>
      </c>
      <c r="AR351" s="167">
        <f>SaisieNote!AQ244</f>
        <v>4.5</v>
      </c>
      <c r="AS351" s="262">
        <f t="shared" si="543"/>
        <v>0</v>
      </c>
      <c r="AT351" s="167">
        <f>SaisieNote!AS244</f>
        <v>7.5</v>
      </c>
      <c r="AU351" s="75">
        <f t="shared" si="543"/>
        <v>0</v>
      </c>
      <c r="AV351" s="38">
        <f t="shared" ref="AV351" si="544">((AP351*3)+(AR351*3)+(AT351*3))/9</f>
        <v>5.666666666666667</v>
      </c>
      <c r="AW351" s="76">
        <f t="shared" ref="AW351" si="545">IF(AV351&gt;=9.995,9,AQ351+AS351+AU351)</f>
        <v>0</v>
      </c>
      <c r="AX351" s="61">
        <f>SaisieNote!AU244</f>
        <v>10</v>
      </c>
      <c r="AY351" s="75">
        <f t="shared" ref="AY351:BC351" si="546">IF(AX351&gt;=9.995,2,0)</f>
        <v>2</v>
      </c>
      <c r="AZ351" s="61">
        <f>SaisieNote!AW244</f>
        <v>5</v>
      </c>
      <c r="BA351" s="75">
        <f t="shared" si="546"/>
        <v>0</v>
      </c>
      <c r="BB351" s="61">
        <f>SaisieNote!AY244</f>
        <v>7.5</v>
      </c>
      <c r="BC351" s="75">
        <f t="shared" si="546"/>
        <v>0</v>
      </c>
      <c r="BD351" s="38">
        <f t="shared" ref="BD351" si="547">((AX351*2)+(AZ351*2)+(BB351*2))/6</f>
        <v>7.5</v>
      </c>
      <c r="BE351" s="76">
        <f t="shared" ref="BE351" si="548">IF(BD351&gt;=9.995,6,AY351+BA351+BC351)</f>
        <v>2</v>
      </c>
      <c r="BF351" s="54">
        <f t="shared" ref="BF351" si="549">((AN351*12)+(AV351*9)+(BD351*6))/27</f>
        <v>7.7530864197530871</v>
      </c>
      <c r="BG351" s="55">
        <f t="shared" ref="BG351" si="550">IF(BF351&gt;=9.995,30,AO351+AW351+BE351)</f>
        <v>12</v>
      </c>
      <c r="BH351" s="56">
        <f t="shared" ref="BH351" si="551">(AE351+BF351)/2</f>
        <v>6.4506172839506171</v>
      </c>
      <c r="BI351" s="55">
        <f t="shared" ref="BI351" si="552">IF(BH351&gt;=9.995,60,AF351+BG351)</f>
        <v>12</v>
      </c>
      <c r="BJ351" s="55">
        <f t="shared" ref="BJ351" si="553">IF(BK351="Admis(e)",180, BI351)</f>
        <v>12</v>
      </c>
      <c r="BK351" s="73" t="str">
        <f t="shared" ref="BK351" si="554">IF(BH351&gt;=9.995,"Admis(e)","Rattrapage")</f>
        <v>Rattrapage</v>
      </c>
    </row>
    <row r="352" spans="1:65" ht="20.25" customHeight="1">
      <c r="A352" s="251">
        <v>2</v>
      </c>
      <c r="B352" s="234" t="s">
        <v>1164</v>
      </c>
      <c r="C352" s="234" t="s">
        <v>1165</v>
      </c>
      <c r="D352" s="234" t="s">
        <v>1166</v>
      </c>
      <c r="E352" s="234" t="s">
        <v>1167</v>
      </c>
      <c r="F352" s="234" t="s">
        <v>5</v>
      </c>
      <c r="G352" s="134">
        <f>SaisieNote!K245</f>
        <v>10.5</v>
      </c>
      <c r="H352" s="37">
        <f t="shared" ref="H352:H379" si="555">IF(G352&gt;=9.995,5,0)</f>
        <v>5</v>
      </c>
      <c r="I352" s="36">
        <f>SaisieNote!N245</f>
        <v>9.6666666666666661</v>
      </c>
      <c r="J352" s="37">
        <f t="shared" ref="J352:J379" si="556">IF(I352&gt;=9.995,5,0)</f>
        <v>0</v>
      </c>
      <c r="K352" s="36">
        <f>SaisieNote!Q245</f>
        <v>10.666666666666666</v>
      </c>
      <c r="L352" s="37">
        <f t="shared" ref="L352:L379" si="557">IF(K352&gt;=9.995,5,0)</f>
        <v>5</v>
      </c>
      <c r="M352" s="53">
        <f t="shared" ref="M352:M379" si="558">((G352*4)+(I352*4)+(K352*4))/12</f>
        <v>10.277777777777777</v>
      </c>
      <c r="N352" s="39">
        <f t="shared" ref="N352:N379" si="559">IF(M352&gt;=9.995,15,H352+J352+L352)</f>
        <v>15</v>
      </c>
      <c r="O352" s="36">
        <f>SaisieNote!S245</f>
        <v>9.5</v>
      </c>
      <c r="P352" s="37">
        <f t="shared" ref="P352:P379" si="560">IF(O352&gt;=9.995,3,0)</f>
        <v>0</v>
      </c>
      <c r="Q352" s="36">
        <f>SaisieNote!U245</f>
        <v>7.5</v>
      </c>
      <c r="R352" s="37">
        <f t="shared" ref="R352:R379" si="561">IF(Q352&gt;=9.995,3,0)</f>
        <v>0</v>
      </c>
      <c r="S352" s="36">
        <f>SaisieNote!W245</f>
        <v>10</v>
      </c>
      <c r="T352" s="37">
        <f t="shared" ref="T352:T379" si="562">IF(S352&gt;=9.995,3,0)</f>
        <v>3</v>
      </c>
      <c r="U352" s="53">
        <f t="shared" ref="U352:U379" si="563">((O352*3)+(Q352*3)+(S352*3))/9</f>
        <v>9</v>
      </c>
      <c r="V352" s="39">
        <f t="shared" ref="V352:V379" si="564">IF(U352&gt;=9.995,9,P352+R352+T352)</f>
        <v>3</v>
      </c>
      <c r="W352" s="36">
        <f>SaisieNote!Y245</f>
        <v>4</v>
      </c>
      <c r="X352" s="37">
        <f t="shared" ref="X352:X379" si="565">IF(W352&gt;=9.995,2,0)</f>
        <v>0</v>
      </c>
      <c r="Y352" s="36">
        <f>SaisieNote!AA245</f>
        <v>11.5</v>
      </c>
      <c r="Z352" s="37">
        <f t="shared" ref="Z352:Z379" si="566">IF(Y352&gt;=9.995,2,0)</f>
        <v>2</v>
      </c>
      <c r="AA352" s="36">
        <f>SaisieNote!AC245</f>
        <v>6.5</v>
      </c>
      <c r="AB352" s="37">
        <f t="shared" ref="AB352:AB379" si="567">IF(AA352&gt;=9.995,2,0)</f>
        <v>0</v>
      </c>
      <c r="AC352" s="53">
        <f t="shared" ref="AC352:AC379" si="568">((W352*2)+(Y352*2)+(AA352*2))/6</f>
        <v>7.333333333333333</v>
      </c>
      <c r="AD352" s="39">
        <f t="shared" ref="AD352:AD379" si="569">IF(AC352&gt;=9.995,6,X352+Z352+AB352)</f>
        <v>2</v>
      </c>
      <c r="AE352" s="138">
        <f t="shared" ref="AE352:AE379" si="570">((M352*12)+(U352*9)+(AC352*6))/27</f>
        <v>9.19753086419753</v>
      </c>
      <c r="AF352" s="40">
        <f t="shared" ref="AF352:AF379" si="571">IF(AE352&gt;=9.995,30,N352+V352+AD352)</f>
        <v>20</v>
      </c>
      <c r="AG352" s="73" t="str">
        <f t="shared" ref="AG352:AG379" si="572">IF(AE352&gt;=9.995,"Admis(e)","Rattrapage")</f>
        <v>Rattrapage</v>
      </c>
      <c r="AH352" s="19">
        <f>SaisieNote!AG245</f>
        <v>11</v>
      </c>
      <c r="AI352" s="170">
        <f t="shared" ref="AI352:AI379" si="573">IF(AH352&gt;=9.995,5,0)</f>
        <v>5</v>
      </c>
      <c r="AJ352" s="19">
        <f>SaisieNote!AJ245</f>
        <v>11.333333333333334</v>
      </c>
      <c r="AK352" s="170">
        <f t="shared" ref="AK352:AK379" si="574">IF(AJ352&gt;=9.995,5,0)</f>
        <v>5</v>
      </c>
      <c r="AL352" s="19">
        <f>SaisieNote!AM245</f>
        <v>12</v>
      </c>
      <c r="AM352" s="75">
        <f t="shared" ref="AM352:AM379" si="575">IF(AL352&gt;=9.995,5,0)</f>
        <v>5</v>
      </c>
      <c r="AN352" s="38">
        <f t="shared" ref="AN352:AN379" si="576">((AH352*4)+(AJ352*4)+(AL352*4))/12</f>
        <v>11.444444444444445</v>
      </c>
      <c r="AO352" s="76">
        <f t="shared" ref="AO352:AO379" si="577">IF(AN352&gt;=9.995,15,AI352+AK352+AM352)</f>
        <v>15</v>
      </c>
      <c r="AP352" s="167">
        <f>SaisieNote!AO245</f>
        <v>7</v>
      </c>
      <c r="AQ352" s="262">
        <f t="shared" ref="AQ352:AQ379" si="578">IF(AP352&gt;=9.995,3,0)</f>
        <v>0</v>
      </c>
      <c r="AR352" s="167">
        <f>SaisieNote!AQ245</f>
        <v>14</v>
      </c>
      <c r="AS352" s="262">
        <f t="shared" ref="AS352:AS379" si="579">IF(AR352&gt;=9.995,3,0)</f>
        <v>3</v>
      </c>
      <c r="AT352" s="167">
        <f>SaisieNote!AS245</f>
        <v>8.5</v>
      </c>
      <c r="AU352" s="75">
        <f t="shared" ref="AU352:AU379" si="580">IF(AT352&gt;=9.995,3,0)</f>
        <v>0</v>
      </c>
      <c r="AV352" s="38">
        <f t="shared" ref="AV352:AV379" si="581">((AP352*3)+(AR352*3)+(AT352*3))/9</f>
        <v>9.8333333333333339</v>
      </c>
      <c r="AW352" s="76">
        <f t="shared" ref="AW352:AW379" si="582">IF(AV352&gt;=9.995,9,AQ352+AS352+AU352)</f>
        <v>3</v>
      </c>
      <c r="AX352" s="61">
        <f>SaisieNote!AU245</f>
        <v>13</v>
      </c>
      <c r="AY352" s="75">
        <f t="shared" ref="AY352:AY379" si="583">IF(AX352&gt;=9.995,2,0)</f>
        <v>2</v>
      </c>
      <c r="AZ352" s="61">
        <f>SaisieNote!AW245</f>
        <v>16.5</v>
      </c>
      <c r="BA352" s="75">
        <f t="shared" ref="BA352:BA379" si="584">IF(AZ352&gt;=9.995,2,0)</f>
        <v>2</v>
      </c>
      <c r="BB352" s="61">
        <f>SaisieNote!AY245</f>
        <v>12</v>
      </c>
      <c r="BC352" s="75">
        <f t="shared" ref="BC352:BC379" si="585">IF(BB352&gt;=9.995,2,0)</f>
        <v>2</v>
      </c>
      <c r="BD352" s="38">
        <f t="shared" ref="BD352:BD379" si="586">((AX352*2)+(AZ352*2)+(BB352*2))/6</f>
        <v>13.833333333333334</v>
      </c>
      <c r="BE352" s="76">
        <f t="shared" ref="BE352:BE379" si="587">IF(BD352&gt;=9.995,6,AY352+BA352+BC352)</f>
        <v>6</v>
      </c>
      <c r="BF352" s="54">
        <f t="shared" ref="BF352:BF379" si="588">((AN352*12)+(AV352*9)+(BD352*6))/27</f>
        <v>11.438271604938272</v>
      </c>
      <c r="BG352" s="55">
        <f t="shared" ref="BG352:BG379" si="589">IF(BF352&gt;=9.995,30,AO352+AW352+BE352)</f>
        <v>30</v>
      </c>
      <c r="BH352" s="56">
        <f t="shared" ref="BH352:BH379" si="590">(AE352+BF352)/2</f>
        <v>10.317901234567902</v>
      </c>
      <c r="BI352" s="55">
        <f t="shared" ref="BI352:BI379" si="591">IF(BH352&gt;=9.995,60,AF352+BG352)</f>
        <v>60</v>
      </c>
      <c r="BJ352" s="55">
        <f t="shared" ref="BJ352:BJ379" si="592">IF(BK352="Admis(e)",180, BI352)</f>
        <v>180</v>
      </c>
      <c r="BK352" s="73" t="str">
        <f t="shared" ref="BK352:BK379" si="593">IF(BH352&gt;=9.995,"Admis(e)","Rattrapage")</f>
        <v>Admis(e)</v>
      </c>
    </row>
    <row r="353" spans="1:63" ht="20.25" customHeight="1">
      <c r="A353" s="251">
        <v>3</v>
      </c>
      <c r="B353" s="234" t="s">
        <v>1168</v>
      </c>
      <c r="C353" s="234" t="s">
        <v>1169</v>
      </c>
      <c r="D353" s="234" t="s">
        <v>74</v>
      </c>
      <c r="E353" s="234" t="s">
        <v>1170</v>
      </c>
      <c r="F353" s="234" t="s">
        <v>58</v>
      </c>
      <c r="G353" s="134">
        <f>SaisieNote!K246</f>
        <v>7</v>
      </c>
      <c r="H353" s="37">
        <f t="shared" si="555"/>
        <v>0</v>
      </c>
      <c r="I353" s="36">
        <f>SaisieNote!N246</f>
        <v>9.3333333333333339</v>
      </c>
      <c r="J353" s="37">
        <f t="shared" si="556"/>
        <v>0</v>
      </c>
      <c r="K353" s="36">
        <f>SaisieNote!Q246</f>
        <v>3.1666666666666665</v>
      </c>
      <c r="L353" s="37">
        <f t="shared" si="557"/>
        <v>0</v>
      </c>
      <c r="M353" s="53">
        <f t="shared" si="558"/>
        <v>6.5000000000000009</v>
      </c>
      <c r="N353" s="39">
        <f t="shared" si="559"/>
        <v>0</v>
      </c>
      <c r="O353" s="36">
        <f>SaisieNote!S246</f>
        <v>4</v>
      </c>
      <c r="P353" s="37">
        <f t="shared" si="560"/>
        <v>0</v>
      </c>
      <c r="Q353" s="36">
        <f>SaisieNote!U246</f>
        <v>5</v>
      </c>
      <c r="R353" s="37">
        <f t="shared" si="561"/>
        <v>0</v>
      </c>
      <c r="S353" s="36">
        <f>SaisieNote!W246</f>
        <v>14.5</v>
      </c>
      <c r="T353" s="37">
        <f t="shared" si="562"/>
        <v>3</v>
      </c>
      <c r="U353" s="53">
        <f t="shared" si="563"/>
        <v>7.833333333333333</v>
      </c>
      <c r="V353" s="39">
        <f t="shared" si="564"/>
        <v>3</v>
      </c>
      <c r="W353" s="36">
        <f>SaisieNote!Y246</f>
        <v>12</v>
      </c>
      <c r="X353" s="37">
        <f t="shared" si="565"/>
        <v>2</v>
      </c>
      <c r="Y353" s="36">
        <f>SaisieNote!AA246</f>
        <v>10</v>
      </c>
      <c r="Z353" s="37">
        <f t="shared" si="566"/>
        <v>2</v>
      </c>
      <c r="AA353" s="36">
        <f>SaisieNote!AC246</f>
        <v>5</v>
      </c>
      <c r="AB353" s="37">
        <f t="shared" si="567"/>
        <v>0</v>
      </c>
      <c r="AC353" s="53">
        <f t="shared" si="568"/>
        <v>9</v>
      </c>
      <c r="AD353" s="39">
        <f t="shared" si="569"/>
        <v>4</v>
      </c>
      <c r="AE353" s="138">
        <f t="shared" si="570"/>
        <v>7.5</v>
      </c>
      <c r="AF353" s="40">
        <f t="shared" si="571"/>
        <v>7</v>
      </c>
      <c r="AG353" s="73" t="str">
        <f t="shared" si="572"/>
        <v>Rattrapage</v>
      </c>
      <c r="AH353" s="19">
        <f>SaisieNote!AG246</f>
        <v>9.3333333333333339</v>
      </c>
      <c r="AI353" s="170">
        <f t="shared" si="573"/>
        <v>0</v>
      </c>
      <c r="AJ353" s="19">
        <f>SaisieNote!AJ246</f>
        <v>6.666666666666667</v>
      </c>
      <c r="AK353" s="170">
        <f t="shared" si="574"/>
        <v>0</v>
      </c>
      <c r="AL353" s="19">
        <f>SaisieNote!AM246</f>
        <v>10.833333333333334</v>
      </c>
      <c r="AM353" s="75">
        <f t="shared" si="575"/>
        <v>5</v>
      </c>
      <c r="AN353" s="38">
        <f t="shared" si="576"/>
        <v>8.9444444444444446</v>
      </c>
      <c r="AO353" s="76">
        <f t="shared" si="577"/>
        <v>5</v>
      </c>
      <c r="AP353" s="167">
        <f>SaisieNote!AO246</f>
        <v>6</v>
      </c>
      <c r="AQ353" s="262">
        <f t="shared" si="578"/>
        <v>0</v>
      </c>
      <c r="AR353" s="167">
        <f>SaisieNote!AQ246</f>
        <v>4</v>
      </c>
      <c r="AS353" s="262">
        <f t="shared" si="579"/>
        <v>0</v>
      </c>
      <c r="AT353" s="167">
        <f>SaisieNote!AS246</f>
        <v>3</v>
      </c>
      <c r="AU353" s="75">
        <f t="shared" si="580"/>
        <v>0</v>
      </c>
      <c r="AV353" s="38">
        <f t="shared" si="581"/>
        <v>4.333333333333333</v>
      </c>
      <c r="AW353" s="76">
        <f t="shared" si="582"/>
        <v>0</v>
      </c>
      <c r="AX353" s="61">
        <f>SaisieNote!AU246</f>
        <v>11</v>
      </c>
      <c r="AY353" s="75">
        <f t="shared" si="583"/>
        <v>2</v>
      </c>
      <c r="AZ353" s="61">
        <f>SaisieNote!AW246</f>
        <v>0</v>
      </c>
      <c r="BA353" s="75">
        <f t="shared" si="584"/>
        <v>0</v>
      </c>
      <c r="BB353" s="61">
        <f>SaisieNote!AY246</f>
        <v>3</v>
      </c>
      <c r="BC353" s="75">
        <f t="shared" si="585"/>
        <v>0</v>
      </c>
      <c r="BD353" s="38">
        <f t="shared" si="586"/>
        <v>4.666666666666667</v>
      </c>
      <c r="BE353" s="76">
        <f t="shared" si="587"/>
        <v>2</v>
      </c>
      <c r="BF353" s="54">
        <f t="shared" si="588"/>
        <v>6.4567901234567904</v>
      </c>
      <c r="BG353" s="55">
        <f t="shared" si="589"/>
        <v>7</v>
      </c>
      <c r="BH353" s="56">
        <f t="shared" si="590"/>
        <v>6.9783950617283956</v>
      </c>
      <c r="BI353" s="55">
        <f t="shared" si="591"/>
        <v>14</v>
      </c>
      <c r="BJ353" s="55">
        <f t="shared" si="592"/>
        <v>14</v>
      </c>
      <c r="BK353" s="73" t="str">
        <f t="shared" si="593"/>
        <v>Rattrapage</v>
      </c>
    </row>
    <row r="354" spans="1:63" ht="20.25" customHeight="1">
      <c r="A354" s="273">
        <v>4</v>
      </c>
      <c r="B354" s="266" t="s">
        <v>1171</v>
      </c>
      <c r="C354" s="266" t="s">
        <v>1172</v>
      </c>
      <c r="D354" s="266" t="s">
        <v>1173</v>
      </c>
      <c r="E354" s="266" t="s">
        <v>332</v>
      </c>
      <c r="F354" s="266" t="s">
        <v>8</v>
      </c>
      <c r="G354" s="278">
        <f>SaisieNote!K247</f>
        <v>6</v>
      </c>
      <c r="H354" s="268">
        <f t="shared" si="555"/>
        <v>0</v>
      </c>
      <c r="I354" s="267">
        <f>SaisieNote!N247</f>
        <v>5.333333333333333</v>
      </c>
      <c r="J354" s="268">
        <f t="shared" si="556"/>
        <v>0</v>
      </c>
      <c r="K354" s="267">
        <f>SaisieNote!Q247</f>
        <v>3.5</v>
      </c>
      <c r="L354" s="268">
        <f t="shared" si="557"/>
        <v>0</v>
      </c>
      <c r="M354" s="269">
        <f t="shared" si="558"/>
        <v>4.9444444444444438</v>
      </c>
      <c r="N354" s="268">
        <f t="shared" si="559"/>
        <v>0</v>
      </c>
      <c r="O354" s="267">
        <f>SaisieNote!S247</f>
        <v>6</v>
      </c>
      <c r="P354" s="268">
        <f t="shared" si="560"/>
        <v>0</v>
      </c>
      <c r="Q354" s="267">
        <f>SaisieNote!U247</f>
        <v>7.5</v>
      </c>
      <c r="R354" s="268">
        <f t="shared" si="561"/>
        <v>0</v>
      </c>
      <c r="S354" s="267">
        <f>SaisieNote!W247</f>
        <v>2</v>
      </c>
      <c r="T354" s="268">
        <f t="shared" si="562"/>
        <v>0</v>
      </c>
      <c r="U354" s="269">
        <f t="shared" si="563"/>
        <v>5.166666666666667</v>
      </c>
      <c r="V354" s="268">
        <f t="shared" si="564"/>
        <v>0</v>
      </c>
      <c r="W354" s="267">
        <f>SaisieNote!Y247</f>
        <v>2</v>
      </c>
      <c r="X354" s="268">
        <f t="shared" si="565"/>
        <v>0</v>
      </c>
      <c r="Y354" s="267">
        <f>SaisieNote!AA247</f>
        <v>6.5</v>
      </c>
      <c r="Z354" s="268">
        <f t="shared" si="566"/>
        <v>0</v>
      </c>
      <c r="AA354" s="267">
        <f>SaisieNote!AC247</f>
        <v>6.5</v>
      </c>
      <c r="AB354" s="268">
        <f t="shared" si="567"/>
        <v>0</v>
      </c>
      <c r="AC354" s="269">
        <f t="shared" si="568"/>
        <v>5</v>
      </c>
      <c r="AD354" s="268">
        <f t="shared" si="569"/>
        <v>0</v>
      </c>
      <c r="AE354" s="269">
        <f t="shared" si="570"/>
        <v>5.0308641975308639</v>
      </c>
      <c r="AF354" s="270">
        <f t="shared" si="571"/>
        <v>0</v>
      </c>
      <c r="AG354" s="271" t="str">
        <f t="shared" si="572"/>
        <v>Rattrapage</v>
      </c>
      <c r="AH354" s="277">
        <f>SaisieNote!AG247</f>
        <v>6.666666666666667</v>
      </c>
      <c r="AI354" s="279">
        <f t="shared" si="573"/>
        <v>0</v>
      </c>
      <c r="AJ354" s="277">
        <f>SaisieNote!AJ247</f>
        <v>8</v>
      </c>
      <c r="AK354" s="279">
        <f t="shared" si="574"/>
        <v>0</v>
      </c>
      <c r="AL354" s="277">
        <f>SaisieNote!AM247</f>
        <v>11</v>
      </c>
      <c r="AM354" s="273">
        <f t="shared" si="575"/>
        <v>5</v>
      </c>
      <c r="AN354" s="267">
        <f t="shared" si="576"/>
        <v>8.5555555555555554</v>
      </c>
      <c r="AO354" s="274">
        <f t="shared" si="577"/>
        <v>5</v>
      </c>
      <c r="AP354" s="269">
        <f>SaisieNote!AO247</f>
        <v>6.5</v>
      </c>
      <c r="AQ354" s="272">
        <f t="shared" si="578"/>
        <v>0</v>
      </c>
      <c r="AR354" s="269">
        <f>SaisieNote!AQ247</f>
        <v>7.5</v>
      </c>
      <c r="AS354" s="272">
        <f t="shared" si="579"/>
        <v>0</v>
      </c>
      <c r="AT354" s="269">
        <f>SaisieNote!AS247</f>
        <v>4</v>
      </c>
      <c r="AU354" s="273">
        <f t="shared" si="580"/>
        <v>0</v>
      </c>
      <c r="AV354" s="267">
        <f t="shared" si="581"/>
        <v>6</v>
      </c>
      <c r="AW354" s="274">
        <f t="shared" si="582"/>
        <v>0</v>
      </c>
      <c r="AX354" s="275">
        <f>SaisieNote!AU247</f>
        <v>6</v>
      </c>
      <c r="AY354" s="273">
        <f t="shared" si="583"/>
        <v>0</v>
      </c>
      <c r="AZ354" s="275">
        <f>SaisieNote!AW247</f>
        <v>6</v>
      </c>
      <c r="BA354" s="273">
        <f t="shared" si="584"/>
        <v>0</v>
      </c>
      <c r="BB354" s="275">
        <f>SaisieNote!AY247</f>
        <v>3.5</v>
      </c>
      <c r="BC354" s="273">
        <f t="shared" si="585"/>
        <v>0</v>
      </c>
      <c r="BD354" s="267">
        <f t="shared" si="586"/>
        <v>5.166666666666667</v>
      </c>
      <c r="BE354" s="274">
        <f t="shared" si="587"/>
        <v>0</v>
      </c>
      <c r="BF354" s="269">
        <f t="shared" si="588"/>
        <v>6.9506172839506171</v>
      </c>
      <c r="BG354" s="276">
        <f t="shared" si="589"/>
        <v>5</v>
      </c>
      <c r="BH354" s="277">
        <f t="shared" si="590"/>
        <v>5.9907407407407405</v>
      </c>
      <c r="BI354" s="276">
        <f t="shared" si="591"/>
        <v>5</v>
      </c>
      <c r="BJ354" s="276">
        <f t="shared" si="592"/>
        <v>5</v>
      </c>
      <c r="BK354" s="271" t="str">
        <f t="shared" si="593"/>
        <v>Rattrapage</v>
      </c>
    </row>
    <row r="355" spans="1:63" ht="20.25" customHeight="1">
      <c r="A355" s="251">
        <v>5</v>
      </c>
      <c r="B355" s="234" t="s">
        <v>453</v>
      </c>
      <c r="C355" s="234" t="s">
        <v>454</v>
      </c>
      <c r="D355" s="234" t="s">
        <v>455</v>
      </c>
      <c r="E355" s="234" t="s">
        <v>423</v>
      </c>
      <c r="F355" s="234" t="s">
        <v>243</v>
      </c>
      <c r="G355" s="134">
        <f>SaisieNote!K248</f>
        <v>8.33</v>
      </c>
      <c r="H355" s="37">
        <f t="shared" si="555"/>
        <v>0</v>
      </c>
      <c r="I355" s="36">
        <f>SaisieNote!N248</f>
        <v>10</v>
      </c>
      <c r="J355" s="37">
        <f t="shared" si="556"/>
        <v>5</v>
      </c>
      <c r="K355" s="36">
        <f>SaisieNote!Q248</f>
        <v>12.17</v>
      </c>
      <c r="L355" s="37">
        <f t="shared" si="557"/>
        <v>5</v>
      </c>
      <c r="M355" s="53">
        <f t="shared" si="558"/>
        <v>10.166666666666666</v>
      </c>
      <c r="N355" s="39">
        <f t="shared" si="559"/>
        <v>15</v>
      </c>
      <c r="O355" s="36">
        <f>SaisieNote!S248</f>
        <v>10</v>
      </c>
      <c r="P355" s="37">
        <f t="shared" si="560"/>
        <v>3</v>
      </c>
      <c r="Q355" s="36">
        <f>SaisieNote!U248</f>
        <v>13</v>
      </c>
      <c r="R355" s="37">
        <f t="shared" si="561"/>
        <v>3</v>
      </c>
      <c r="S355" s="36">
        <f>SaisieNote!W248</f>
        <v>11</v>
      </c>
      <c r="T355" s="37">
        <f t="shared" si="562"/>
        <v>3</v>
      </c>
      <c r="U355" s="53">
        <f t="shared" si="563"/>
        <v>11.333333333333334</v>
      </c>
      <c r="V355" s="39">
        <f t="shared" si="564"/>
        <v>9</v>
      </c>
      <c r="W355" s="36">
        <f>SaisieNote!Y248</f>
        <v>11.5</v>
      </c>
      <c r="X355" s="37">
        <f t="shared" si="565"/>
        <v>2</v>
      </c>
      <c r="Y355" s="36">
        <f>SaisieNote!AA248</f>
        <v>11.5</v>
      </c>
      <c r="Z355" s="37">
        <f t="shared" si="566"/>
        <v>2</v>
      </c>
      <c r="AA355" s="36">
        <f>SaisieNote!AC248</f>
        <v>6</v>
      </c>
      <c r="AB355" s="37">
        <f t="shared" si="567"/>
        <v>0</v>
      </c>
      <c r="AC355" s="53">
        <f t="shared" si="568"/>
        <v>9.6666666666666661</v>
      </c>
      <c r="AD355" s="39">
        <f t="shared" si="569"/>
        <v>4</v>
      </c>
      <c r="AE355" s="138">
        <f t="shared" si="570"/>
        <v>10.444444444444445</v>
      </c>
      <c r="AF355" s="40">
        <f t="shared" si="571"/>
        <v>30</v>
      </c>
      <c r="AG355" s="73" t="str">
        <f t="shared" si="572"/>
        <v>Admis(e)</v>
      </c>
      <c r="AH355" s="19">
        <f>SaisieNote!AG248</f>
        <v>11.833333333333334</v>
      </c>
      <c r="AI355" s="170">
        <f t="shared" si="573"/>
        <v>5</v>
      </c>
      <c r="AJ355" s="19">
        <f>SaisieNote!AJ248</f>
        <v>13.833333333333334</v>
      </c>
      <c r="AK355" s="170">
        <f t="shared" si="574"/>
        <v>5</v>
      </c>
      <c r="AL355" s="19">
        <f>SaisieNote!AM248</f>
        <v>11.67</v>
      </c>
      <c r="AM355" s="75">
        <f t="shared" si="575"/>
        <v>5</v>
      </c>
      <c r="AN355" s="38">
        <f t="shared" si="576"/>
        <v>12.445555555555556</v>
      </c>
      <c r="AO355" s="76">
        <f t="shared" si="577"/>
        <v>15</v>
      </c>
      <c r="AP355" s="167">
        <f>SaisieNote!AO248</f>
        <v>7.5</v>
      </c>
      <c r="AQ355" s="262">
        <f t="shared" si="578"/>
        <v>0</v>
      </c>
      <c r="AR355" s="167">
        <f>SaisieNote!AQ248</f>
        <v>9.5</v>
      </c>
      <c r="AS355" s="262">
        <f t="shared" si="579"/>
        <v>0</v>
      </c>
      <c r="AT355" s="167">
        <f>SaisieNote!AS248</f>
        <v>10</v>
      </c>
      <c r="AU355" s="75">
        <f t="shared" si="580"/>
        <v>3</v>
      </c>
      <c r="AV355" s="38">
        <f t="shared" si="581"/>
        <v>9</v>
      </c>
      <c r="AW355" s="76">
        <f t="shared" si="582"/>
        <v>3</v>
      </c>
      <c r="AX355" s="61">
        <f>SaisieNote!AU248</f>
        <v>11</v>
      </c>
      <c r="AY355" s="75">
        <f t="shared" si="583"/>
        <v>2</v>
      </c>
      <c r="AZ355" s="61">
        <f>SaisieNote!AW248</f>
        <v>10</v>
      </c>
      <c r="BA355" s="75">
        <f t="shared" si="584"/>
        <v>2</v>
      </c>
      <c r="BB355" s="61">
        <f>SaisieNote!AY248</f>
        <v>12</v>
      </c>
      <c r="BC355" s="75">
        <f t="shared" si="585"/>
        <v>2</v>
      </c>
      <c r="BD355" s="38">
        <f t="shared" si="586"/>
        <v>11</v>
      </c>
      <c r="BE355" s="76">
        <f t="shared" si="587"/>
        <v>6</v>
      </c>
      <c r="BF355" s="54">
        <f t="shared" si="588"/>
        <v>10.975802469135804</v>
      </c>
      <c r="BG355" s="55">
        <f t="shared" si="589"/>
        <v>30</v>
      </c>
      <c r="BH355" s="56">
        <f t="shared" si="590"/>
        <v>10.710123456790125</v>
      </c>
      <c r="BI355" s="55">
        <f t="shared" si="591"/>
        <v>60</v>
      </c>
      <c r="BJ355" s="55">
        <f t="shared" si="592"/>
        <v>180</v>
      </c>
      <c r="BK355" s="73" t="str">
        <f t="shared" si="593"/>
        <v>Admis(e)</v>
      </c>
    </row>
    <row r="356" spans="1:63" ht="20.25" customHeight="1">
      <c r="A356" s="251">
        <v>6</v>
      </c>
      <c r="B356" s="234" t="s">
        <v>1174</v>
      </c>
      <c r="C356" s="234" t="s">
        <v>1175</v>
      </c>
      <c r="D356" s="234" t="s">
        <v>25</v>
      </c>
      <c r="E356" s="234" t="s">
        <v>1176</v>
      </c>
      <c r="F356" s="234" t="s">
        <v>1177</v>
      </c>
      <c r="G356" s="134">
        <f>SaisieNote!K249</f>
        <v>9.5</v>
      </c>
      <c r="H356" s="37">
        <f t="shared" si="555"/>
        <v>0</v>
      </c>
      <c r="I356" s="36">
        <f>SaisieNote!N249</f>
        <v>6.666666666666667</v>
      </c>
      <c r="J356" s="37">
        <f t="shared" si="556"/>
        <v>0</v>
      </c>
      <c r="K356" s="36">
        <f>SaisieNote!Q249</f>
        <v>4.333333333333333</v>
      </c>
      <c r="L356" s="37">
        <f t="shared" si="557"/>
        <v>0</v>
      </c>
      <c r="M356" s="53">
        <f t="shared" si="558"/>
        <v>6.833333333333333</v>
      </c>
      <c r="N356" s="39">
        <f t="shared" si="559"/>
        <v>0</v>
      </c>
      <c r="O356" s="36">
        <f>SaisieNote!S249</f>
        <v>10</v>
      </c>
      <c r="P356" s="37">
        <f t="shared" si="560"/>
        <v>3</v>
      </c>
      <c r="Q356" s="36">
        <f>SaisieNote!U249</f>
        <v>13</v>
      </c>
      <c r="R356" s="37">
        <f t="shared" si="561"/>
        <v>3</v>
      </c>
      <c r="S356" s="36">
        <f>SaisieNote!W249</f>
        <v>6</v>
      </c>
      <c r="T356" s="37">
        <f t="shared" si="562"/>
        <v>0</v>
      </c>
      <c r="U356" s="53">
        <f t="shared" si="563"/>
        <v>9.6666666666666661</v>
      </c>
      <c r="V356" s="39">
        <f t="shared" si="564"/>
        <v>6</v>
      </c>
      <c r="W356" s="36">
        <f>SaisieNote!Y249</f>
        <v>3</v>
      </c>
      <c r="X356" s="37">
        <f t="shared" si="565"/>
        <v>0</v>
      </c>
      <c r="Y356" s="36">
        <f>SaisieNote!AA249</f>
        <v>11.5</v>
      </c>
      <c r="Z356" s="37">
        <f t="shared" si="566"/>
        <v>2</v>
      </c>
      <c r="AA356" s="36">
        <f>SaisieNote!AC249</f>
        <v>5</v>
      </c>
      <c r="AB356" s="37">
        <f t="shared" si="567"/>
        <v>0</v>
      </c>
      <c r="AC356" s="53">
        <f t="shared" si="568"/>
        <v>6.5</v>
      </c>
      <c r="AD356" s="39">
        <f t="shared" si="569"/>
        <v>2</v>
      </c>
      <c r="AE356" s="138">
        <f t="shared" si="570"/>
        <v>7.7037037037037033</v>
      </c>
      <c r="AF356" s="40">
        <f t="shared" si="571"/>
        <v>8</v>
      </c>
      <c r="AG356" s="73" t="str">
        <f t="shared" si="572"/>
        <v>Rattrapage</v>
      </c>
      <c r="AH356" s="19">
        <f>SaisieNote!AG249</f>
        <v>8.1666666666666661</v>
      </c>
      <c r="AI356" s="170">
        <f t="shared" si="573"/>
        <v>0</v>
      </c>
      <c r="AJ356" s="19">
        <f>SaisieNote!AJ249</f>
        <v>13.666666666666666</v>
      </c>
      <c r="AK356" s="170">
        <f t="shared" si="574"/>
        <v>5</v>
      </c>
      <c r="AL356" s="19">
        <f>SaisieNote!AM249</f>
        <v>8.8333333333333339</v>
      </c>
      <c r="AM356" s="75">
        <f t="shared" si="575"/>
        <v>0</v>
      </c>
      <c r="AN356" s="38">
        <f t="shared" si="576"/>
        <v>10.222222222222221</v>
      </c>
      <c r="AO356" s="76">
        <f t="shared" si="577"/>
        <v>15</v>
      </c>
      <c r="AP356" s="167">
        <f>SaisieNote!AO249</f>
        <v>8.5</v>
      </c>
      <c r="AQ356" s="262">
        <f t="shared" si="578"/>
        <v>0</v>
      </c>
      <c r="AR356" s="167">
        <f>SaisieNote!AQ249</f>
        <v>9.5</v>
      </c>
      <c r="AS356" s="262">
        <f t="shared" si="579"/>
        <v>0</v>
      </c>
      <c r="AT356" s="167">
        <f>SaisieNote!AS249</f>
        <v>11</v>
      </c>
      <c r="AU356" s="75">
        <f t="shared" si="580"/>
        <v>3</v>
      </c>
      <c r="AV356" s="38">
        <f t="shared" si="581"/>
        <v>9.6666666666666661</v>
      </c>
      <c r="AW356" s="76">
        <f t="shared" si="582"/>
        <v>3</v>
      </c>
      <c r="AX356" s="61">
        <f>SaisieNote!AU249</f>
        <v>13.5</v>
      </c>
      <c r="AY356" s="75">
        <f t="shared" si="583"/>
        <v>2</v>
      </c>
      <c r="AZ356" s="61">
        <f>SaisieNote!AW249</f>
        <v>7</v>
      </c>
      <c r="BA356" s="75">
        <f t="shared" si="584"/>
        <v>0</v>
      </c>
      <c r="BB356" s="61">
        <f>SaisieNote!AY249</f>
        <v>7.5</v>
      </c>
      <c r="BC356" s="75">
        <f t="shared" si="585"/>
        <v>0</v>
      </c>
      <c r="BD356" s="38">
        <f t="shared" si="586"/>
        <v>9.3333333333333339</v>
      </c>
      <c r="BE356" s="76">
        <f t="shared" si="587"/>
        <v>2</v>
      </c>
      <c r="BF356" s="54">
        <f t="shared" si="588"/>
        <v>9.8395061728395046</v>
      </c>
      <c r="BG356" s="55">
        <f t="shared" si="589"/>
        <v>20</v>
      </c>
      <c r="BH356" s="56">
        <f t="shared" si="590"/>
        <v>8.7716049382716044</v>
      </c>
      <c r="BI356" s="55">
        <f t="shared" si="591"/>
        <v>28</v>
      </c>
      <c r="BJ356" s="55">
        <f t="shared" si="592"/>
        <v>28</v>
      </c>
      <c r="BK356" s="73" t="str">
        <f t="shared" si="593"/>
        <v>Rattrapage</v>
      </c>
    </row>
    <row r="357" spans="1:63" ht="20.25" customHeight="1">
      <c r="A357" s="273">
        <v>7</v>
      </c>
      <c r="B357" s="266" t="s">
        <v>1178</v>
      </c>
      <c r="C357" s="266" t="s">
        <v>1179</v>
      </c>
      <c r="D357" s="266" t="s">
        <v>370</v>
      </c>
      <c r="E357" s="266" t="s">
        <v>1180</v>
      </c>
      <c r="F357" s="266" t="s">
        <v>5</v>
      </c>
      <c r="G357" s="278">
        <f>SaisieNote!K250</f>
        <v>7.833333333333333</v>
      </c>
      <c r="H357" s="268">
        <f t="shared" si="555"/>
        <v>0</v>
      </c>
      <c r="I357" s="267">
        <f>SaisieNote!N250</f>
        <v>9.3333333333333339</v>
      </c>
      <c r="J357" s="268">
        <f t="shared" si="556"/>
        <v>0</v>
      </c>
      <c r="K357" s="267">
        <f>SaisieNote!Q250</f>
        <v>2.8333333333333335</v>
      </c>
      <c r="L357" s="268">
        <f t="shared" si="557"/>
        <v>0</v>
      </c>
      <c r="M357" s="269">
        <f t="shared" si="558"/>
        <v>6.666666666666667</v>
      </c>
      <c r="N357" s="268">
        <f t="shared" si="559"/>
        <v>0</v>
      </c>
      <c r="O357" s="267">
        <f>SaisieNote!S250</f>
        <v>9</v>
      </c>
      <c r="P357" s="268">
        <f t="shared" si="560"/>
        <v>0</v>
      </c>
      <c r="Q357" s="267">
        <f>SaisieNote!U250</f>
        <v>5</v>
      </c>
      <c r="R357" s="268">
        <f t="shared" si="561"/>
        <v>0</v>
      </c>
      <c r="S357" s="267">
        <f>SaisieNote!W250</f>
        <v>15.5</v>
      </c>
      <c r="T357" s="268">
        <f t="shared" si="562"/>
        <v>3</v>
      </c>
      <c r="U357" s="269">
        <f t="shared" si="563"/>
        <v>9.8333333333333339</v>
      </c>
      <c r="V357" s="268">
        <f t="shared" si="564"/>
        <v>3</v>
      </c>
      <c r="W357" s="267">
        <f>SaisieNote!Y250</f>
        <v>12</v>
      </c>
      <c r="X357" s="268">
        <f t="shared" si="565"/>
        <v>2</v>
      </c>
      <c r="Y357" s="267">
        <f>SaisieNote!AA250</f>
        <v>8.5</v>
      </c>
      <c r="Z357" s="268">
        <f t="shared" si="566"/>
        <v>0</v>
      </c>
      <c r="AA357" s="267">
        <f>SaisieNote!AC250</f>
        <v>6</v>
      </c>
      <c r="AB357" s="268">
        <f t="shared" si="567"/>
        <v>0</v>
      </c>
      <c r="AC357" s="269">
        <f t="shared" si="568"/>
        <v>8.8333333333333339</v>
      </c>
      <c r="AD357" s="268">
        <f t="shared" si="569"/>
        <v>2</v>
      </c>
      <c r="AE357" s="269">
        <f t="shared" si="570"/>
        <v>8.2037037037037042</v>
      </c>
      <c r="AF357" s="270">
        <f t="shared" si="571"/>
        <v>5</v>
      </c>
      <c r="AG357" s="271" t="str">
        <f t="shared" si="572"/>
        <v>Rattrapage</v>
      </c>
      <c r="AH357" s="277">
        <f>SaisieNote!AG250</f>
        <v>6.5</v>
      </c>
      <c r="AI357" s="279">
        <f t="shared" si="573"/>
        <v>0</v>
      </c>
      <c r="AJ357" s="277">
        <f>SaisieNote!AJ250</f>
        <v>10</v>
      </c>
      <c r="AK357" s="279">
        <f t="shared" si="574"/>
        <v>5</v>
      </c>
      <c r="AL357" s="277">
        <f>SaisieNote!AM250</f>
        <v>12.666666666666666</v>
      </c>
      <c r="AM357" s="273">
        <f t="shared" si="575"/>
        <v>5</v>
      </c>
      <c r="AN357" s="267">
        <f t="shared" si="576"/>
        <v>9.7222222222222214</v>
      </c>
      <c r="AO357" s="274">
        <f t="shared" si="577"/>
        <v>10</v>
      </c>
      <c r="AP357" s="269">
        <f>SaisieNote!AO250</f>
        <v>8.5</v>
      </c>
      <c r="AQ357" s="272">
        <f t="shared" si="578"/>
        <v>0</v>
      </c>
      <c r="AR357" s="269">
        <f>SaisieNote!AQ250</f>
        <v>11.5</v>
      </c>
      <c r="AS357" s="272">
        <f t="shared" si="579"/>
        <v>3</v>
      </c>
      <c r="AT357" s="269">
        <f>SaisieNote!AS250</f>
        <v>10.5</v>
      </c>
      <c r="AU357" s="273">
        <f t="shared" si="580"/>
        <v>3</v>
      </c>
      <c r="AV357" s="267">
        <f t="shared" si="581"/>
        <v>10.166666666666666</v>
      </c>
      <c r="AW357" s="274">
        <f t="shared" si="582"/>
        <v>9</v>
      </c>
      <c r="AX357" s="275">
        <f>SaisieNote!AU250</f>
        <v>13</v>
      </c>
      <c r="AY357" s="273">
        <f t="shared" si="583"/>
        <v>2</v>
      </c>
      <c r="AZ357" s="275">
        <f>SaisieNote!AW250</f>
        <v>12</v>
      </c>
      <c r="BA357" s="273">
        <f t="shared" si="584"/>
        <v>2</v>
      </c>
      <c r="BB357" s="275">
        <f>SaisieNote!AY250</f>
        <v>13</v>
      </c>
      <c r="BC357" s="273">
        <f t="shared" si="585"/>
        <v>2</v>
      </c>
      <c r="BD357" s="267">
        <f t="shared" si="586"/>
        <v>12.666666666666666</v>
      </c>
      <c r="BE357" s="274">
        <f t="shared" si="587"/>
        <v>6</v>
      </c>
      <c r="BF357" s="269">
        <f t="shared" si="588"/>
        <v>10.52469135802469</v>
      </c>
      <c r="BG357" s="276">
        <f t="shared" si="589"/>
        <v>30</v>
      </c>
      <c r="BH357" s="277">
        <f t="shared" si="590"/>
        <v>9.364197530864196</v>
      </c>
      <c r="BI357" s="276">
        <f t="shared" si="591"/>
        <v>35</v>
      </c>
      <c r="BJ357" s="276">
        <f t="shared" si="592"/>
        <v>35</v>
      </c>
      <c r="BK357" s="271" t="str">
        <f t="shared" si="593"/>
        <v>Rattrapage</v>
      </c>
    </row>
    <row r="358" spans="1:63" ht="20.25" customHeight="1">
      <c r="A358" s="251">
        <v>8</v>
      </c>
      <c r="B358" s="234" t="s">
        <v>1181</v>
      </c>
      <c r="C358" s="234" t="s">
        <v>1182</v>
      </c>
      <c r="D358" s="234" t="s">
        <v>10</v>
      </c>
      <c r="E358" s="234" t="s">
        <v>1183</v>
      </c>
      <c r="F358" s="234" t="s">
        <v>5</v>
      </c>
      <c r="G358" s="134">
        <f>SaisieNote!K251</f>
        <v>8.6666666666666661</v>
      </c>
      <c r="H358" s="37">
        <f t="shared" si="555"/>
        <v>0</v>
      </c>
      <c r="I358" s="36">
        <f>SaisieNote!N251</f>
        <v>13.666666666666666</v>
      </c>
      <c r="J358" s="37">
        <f t="shared" si="556"/>
        <v>5</v>
      </c>
      <c r="K358" s="36">
        <f>SaisieNote!Q251</f>
        <v>11.166666666666666</v>
      </c>
      <c r="L358" s="37">
        <f t="shared" si="557"/>
        <v>5</v>
      </c>
      <c r="M358" s="53">
        <f t="shared" si="558"/>
        <v>11.166666666666666</v>
      </c>
      <c r="N358" s="39">
        <f t="shared" si="559"/>
        <v>15</v>
      </c>
      <c r="O358" s="36">
        <f>SaisieNote!S251</f>
        <v>11</v>
      </c>
      <c r="P358" s="37">
        <f t="shared" si="560"/>
        <v>3</v>
      </c>
      <c r="Q358" s="36">
        <f>SaisieNote!U251</f>
        <v>10</v>
      </c>
      <c r="R358" s="37">
        <f t="shared" si="561"/>
        <v>3</v>
      </c>
      <c r="S358" s="36">
        <f>SaisieNote!W251</f>
        <v>7.5</v>
      </c>
      <c r="T358" s="37">
        <f t="shared" si="562"/>
        <v>0</v>
      </c>
      <c r="U358" s="53">
        <f t="shared" si="563"/>
        <v>9.5</v>
      </c>
      <c r="V358" s="39">
        <f t="shared" si="564"/>
        <v>6</v>
      </c>
      <c r="W358" s="36">
        <f>SaisieNote!Y251</f>
        <v>6</v>
      </c>
      <c r="X358" s="37">
        <f t="shared" si="565"/>
        <v>0</v>
      </c>
      <c r="Y358" s="36">
        <f>SaisieNote!AA251</f>
        <v>16</v>
      </c>
      <c r="Z358" s="37">
        <f t="shared" si="566"/>
        <v>2</v>
      </c>
      <c r="AA358" s="36">
        <f>SaisieNote!AC251</f>
        <v>10.5</v>
      </c>
      <c r="AB358" s="37">
        <f t="shared" si="567"/>
        <v>2</v>
      </c>
      <c r="AC358" s="53">
        <f t="shared" si="568"/>
        <v>10.833333333333334</v>
      </c>
      <c r="AD358" s="39">
        <f t="shared" si="569"/>
        <v>6</v>
      </c>
      <c r="AE358" s="138">
        <f t="shared" si="570"/>
        <v>10.537037037037036</v>
      </c>
      <c r="AF358" s="40">
        <f t="shared" si="571"/>
        <v>30</v>
      </c>
      <c r="AG358" s="73" t="str">
        <f t="shared" si="572"/>
        <v>Admis(e)</v>
      </c>
      <c r="AH358" s="19">
        <f>SaisieNote!AG251</f>
        <v>12.833333333333334</v>
      </c>
      <c r="AI358" s="170">
        <f t="shared" si="573"/>
        <v>5</v>
      </c>
      <c r="AJ358" s="19">
        <f>SaisieNote!AJ251</f>
        <v>9.8333333333333339</v>
      </c>
      <c r="AK358" s="170">
        <f t="shared" si="574"/>
        <v>0</v>
      </c>
      <c r="AL358" s="19">
        <f>SaisieNote!AM251</f>
        <v>11.333333333333334</v>
      </c>
      <c r="AM358" s="75">
        <f t="shared" si="575"/>
        <v>5</v>
      </c>
      <c r="AN358" s="38">
        <f t="shared" si="576"/>
        <v>11.333333333333334</v>
      </c>
      <c r="AO358" s="76">
        <f t="shared" si="577"/>
        <v>15</v>
      </c>
      <c r="AP358" s="167">
        <f>SaisieNote!AO251</f>
        <v>7</v>
      </c>
      <c r="AQ358" s="262">
        <f t="shared" si="578"/>
        <v>0</v>
      </c>
      <c r="AR358" s="167">
        <f>SaisieNote!AQ251</f>
        <v>5</v>
      </c>
      <c r="AS358" s="262">
        <f t="shared" si="579"/>
        <v>0</v>
      </c>
      <c r="AT358" s="167">
        <f>SaisieNote!AS251</f>
        <v>9</v>
      </c>
      <c r="AU358" s="75">
        <f t="shared" si="580"/>
        <v>0</v>
      </c>
      <c r="AV358" s="38">
        <f t="shared" si="581"/>
        <v>7</v>
      </c>
      <c r="AW358" s="76">
        <f t="shared" si="582"/>
        <v>0</v>
      </c>
      <c r="AX358" s="61">
        <f>SaisieNote!AU251</f>
        <v>12.5</v>
      </c>
      <c r="AY358" s="75">
        <f t="shared" si="583"/>
        <v>2</v>
      </c>
      <c r="AZ358" s="61">
        <f>SaisieNote!AW251</f>
        <v>15</v>
      </c>
      <c r="BA358" s="75">
        <f t="shared" si="584"/>
        <v>2</v>
      </c>
      <c r="BB358" s="61">
        <f>SaisieNote!AY251</f>
        <v>13</v>
      </c>
      <c r="BC358" s="75">
        <f t="shared" si="585"/>
        <v>2</v>
      </c>
      <c r="BD358" s="38">
        <f t="shared" si="586"/>
        <v>13.5</v>
      </c>
      <c r="BE358" s="76">
        <f t="shared" si="587"/>
        <v>6</v>
      </c>
      <c r="BF358" s="54">
        <f t="shared" si="588"/>
        <v>10.37037037037037</v>
      </c>
      <c r="BG358" s="55">
        <f t="shared" si="589"/>
        <v>30</v>
      </c>
      <c r="BH358" s="56">
        <f t="shared" si="590"/>
        <v>10.453703703703702</v>
      </c>
      <c r="BI358" s="55">
        <f t="shared" si="591"/>
        <v>60</v>
      </c>
      <c r="BJ358" s="55">
        <f t="shared" si="592"/>
        <v>180</v>
      </c>
      <c r="BK358" s="73" t="str">
        <f t="shared" si="593"/>
        <v>Admis(e)</v>
      </c>
    </row>
    <row r="359" spans="1:63" ht="20.25" customHeight="1">
      <c r="A359" s="251">
        <v>9</v>
      </c>
      <c r="B359" s="234" t="s">
        <v>1184</v>
      </c>
      <c r="C359" s="234" t="s">
        <v>1182</v>
      </c>
      <c r="D359" s="234" t="s">
        <v>1185</v>
      </c>
      <c r="E359" s="234" t="s">
        <v>1186</v>
      </c>
      <c r="F359" s="234" t="s">
        <v>561</v>
      </c>
      <c r="G359" s="134">
        <f>SaisieNote!K252</f>
        <v>7.166666666666667</v>
      </c>
      <c r="H359" s="37">
        <f t="shared" si="555"/>
        <v>0</v>
      </c>
      <c r="I359" s="36">
        <f>SaisieNote!N252</f>
        <v>6.333333333333333</v>
      </c>
      <c r="J359" s="37">
        <f t="shared" si="556"/>
        <v>0</v>
      </c>
      <c r="K359" s="36">
        <f>SaisieNote!Q252</f>
        <v>4.333333333333333</v>
      </c>
      <c r="L359" s="37">
        <f t="shared" si="557"/>
        <v>0</v>
      </c>
      <c r="M359" s="53">
        <f t="shared" si="558"/>
        <v>5.9444444444444438</v>
      </c>
      <c r="N359" s="39">
        <f t="shared" si="559"/>
        <v>0</v>
      </c>
      <c r="O359" s="36">
        <f>SaisieNote!S252</f>
        <v>10</v>
      </c>
      <c r="P359" s="37">
        <f t="shared" si="560"/>
        <v>3</v>
      </c>
      <c r="Q359" s="36">
        <f>SaisieNote!U252</f>
        <v>0</v>
      </c>
      <c r="R359" s="37">
        <f t="shared" si="561"/>
        <v>0</v>
      </c>
      <c r="S359" s="36">
        <f>SaisieNote!W252</f>
        <v>4</v>
      </c>
      <c r="T359" s="37">
        <f t="shared" si="562"/>
        <v>0</v>
      </c>
      <c r="U359" s="53">
        <f t="shared" si="563"/>
        <v>4.666666666666667</v>
      </c>
      <c r="V359" s="39">
        <f t="shared" si="564"/>
        <v>3</v>
      </c>
      <c r="W359" s="36">
        <f>SaisieNote!Y252</f>
        <v>2</v>
      </c>
      <c r="X359" s="37">
        <f t="shared" si="565"/>
        <v>0</v>
      </c>
      <c r="Y359" s="36">
        <f>SaisieNote!AA252</f>
        <v>10</v>
      </c>
      <c r="Z359" s="37">
        <f t="shared" si="566"/>
        <v>2</v>
      </c>
      <c r="AA359" s="36">
        <f>SaisieNote!AC252</f>
        <v>2</v>
      </c>
      <c r="AB359" s="37">
        <f t="shared" si="567"/>
        <v>0</v>
      </c>
      <c r="AC359" s="53">
        <f t="shared" si="568"/>
        <v>4.666666666666667</v>
      </c>
      <c r="AD359" s="39">
        <f t="shared" si="569"/>
        <v>2</v>
      </c>
      <c r="AE359" s="138">
        <f t="shared" si="570"/>
        <v>5.2345679012345672</v>
      </c>
      <c r="AF359" s="40">
        <f t="shared" si="571"/>
        <v>5</v>
      </c>
      <c r="AG359" s="73" t="str">
        <f t="shared" si="572"/>
        <v>Rattrapage</v>
      </c>
      <c r="AH359" s="19">
        <f>SaisieNote!AG252</f>
        <v>7.166666666666667</v>
      </c>
      <c r="AI359" s="170">
        <f t="shared" si="573"/>
        <v>0</v>
      </c>
      <c r="AJ359" s="19">
        <f>SaisieNote!AJ252</f>
        <v>4</v>
      </c>
      <c r="AK359" s="170">
        <f t="shared" si="574"/>
        <v>0</v>
      </c>
      <c r="AL359" s="19">
        <f>SaisieNote!AM252</f>
        <v>9.3333333333333339</v>
      </c>
      <c r="AM359" s="75">
        <f t="shared" si="575"/>
        <v>0</v>
      </c>
      <c r="AN359" s="38">
        <f t="shared" si="576"/>
        <v>6.833333333333333</v>
      </c>
      <c r="AO359" s="76">
        <f t="shared" si="577"/>
        <v>0</v>
      </c>
      <c r="AP359" s="167">
        <f>SaisieNote!AO252</f>
        <v>6.5</v>
      </c>
      <c r="AQ359" s="262">
        <f t="shared" si="578"/>
        <v>0</v>
      </c>
      <c r="AR359" s="167">
        <f>SaisieNote!AQ252</f>
        <v>13</v>
      </c>
      <c r="AS359" s="262">
        <f t="shared" si="579"/>
        <v>3</v>
      </c>
      <c r="AT359" s="167">
        <f>SaisieNote!AS252</f>
        <v>8</v>
      </c>
      <c r="AU359" s="75">
        <f t="shared" si="580"/>
        <v>0</v>
      </c>
      <c r="AV359" s="38">
        <f t="shared" si="581"/>
        <v>9.1666666666666661</v>
      </c>
      <c r="AW359" s="76">
        <f t="shared" si="582"/>
        <v>3</v>
      </c>
      <c r="AX359" s="61">
        <f>SaisieNote!AU252</f>
        <v>13.5</v>
      </c>
      <c r="AY359" s="75">
        <f t="shared" si="583"/>
        <v>2</v>
      </c>
      <c r="AZ359" s="61">
        <f>SaisieNote!AW252</f>
        <v>9</v>
      </c>
      <c r="BA359" s="75">
        <f t="shared" si="584"/>
        <v>0</v>
      </c>
      <c r="BB359" s="61">
        <f>SaisieNote!AY252</f>
        <v>13</v>
      </c>
      <c r="BC359" s="75">
        <f t="shared" si="585"/>
        <v>2</v>
      </c>
      <c r="BD359" s="38">
        <f t="shared" si="586"/>
        <v>11.833333333333334</v>
      </c>
      <c r="BE359" s="76">
        <f t="shared" si="587"/>
        <v>6</v>
      </c>
      <c r="BF359" s="54">
        <f t="shared" si="588"/>
        <v>8.7222222222222214</v>
      </c>
      <c r="BG359" s="55">
        <f t="shared" si="589"/>
        <v>9</v>
      </c>
      <c r="BH359" s="56">
        <f t="shared" si="590"/>
        <v>6.9783950617283939</v>
      </c>
      <c r="BI359" s="55">
        <f t="shared" si="591"/>
        <v>14</v>
      </c>
      <c r="BJ359" s="55">
        <f t="shared" si="592"/>
        <v>14</v>
      </c>
      <c r="BK359" s="73" t="str">
        <f t="shared" si="593"/>
        <v>Rattrapage</v>
      </c>
    </row>
    <row r="360" spans="1:63" ht="20.25" customHeight="1">
      <c r="A360" s="251">
        <v>10</v>
      </c>
      <c r="B360" s="234" t="s">
        <v>1187</v>
      </c>
      <c r="C360" s="234" t="s">
        <v>281</v>
      </c>
      <c r="D360" s="234" t="s">
        <v>1188</v>
      </c>
      <c r="E360" s="234" t="s">
        <v>345</v>
      </c>
      <c r="F360" s="234" t="s">
        <v>8</v>
      </c>
      <c r="G360" s="134">
        <f>SaisieNote!K253</f>
        <v>7.166666666666667</v>
      </c>
      <c r="H360" s="37">
        <f t="shared" si="555"/>
        <v>0</v>
      </c>
      <c r="I360" s="36">
        <f>SaisieNote!N253</f>
        <v>6.333333333333333</v>
      </c>
      <c r="J360" s="37">
        <f t="shared" si="556"/>
        <v>0</v>
      </c>
      <c r="K360" s="36">
        <f>SaisieNote!Q253</f>
        <v>8.1666666666666661</v>
      </c>
      <c r="L360" s="37">
        <f t="shared" si="557"/>
        <v>0</v>
      </c>
      <c r="M360" s="53">
        <f t="shared" si="558"/>
        <v>7.2222222222222214</v>
      </c>
      <c r="N360" s="39">
        <f t="shared" si="559"/>
        <v>0</v>
      </c>
      <c r="O360" s="36">
        <f>SaisieNote!S253</f>
        <v>11</v>
      </c>
      <c r="P360" s="37">
        <f t="shared" si="560"/>
        <v>3</v>
      </c>
      <c r="Q360" s="36">
        <f>SaisieNote!U253</f>
        <v>8.5</v>
      </c>
      <c r="R360" s="37">
        <f t="shared" si="561"/>
        <v>0</v>
      </c>
      <c r="S360" s="36">
        <f>SaisieNote!W253</f>
        <v>7</v>
      </c>
      <c r="T360" s="37">
        <f t="shared" si="562"/>
        <v>0</v>
      </c>
      <c r="U360" s="53">
        <f t="shared" si="563"/>
        <v>8.8333333333333339</v>
      </c>
      <c r="V360" s="39">
        <f t="shared" si="564"/>
        <v>3</v>
      </c>
      <c r="W360" s="36">
        <f>SaisieNote!Y253</f>
        <v>7</v>
      </c>
      <c r="X360" s="37">
        <f t="shared" si="565"/>
        <v>0</v>
      </c>
      <c r="Y360" s="36">
        <f>SaisieNote!AA253</f>
        <v>7</v>
      </c>
      <c r="Z360" s="37">
        <f t="shared" si="566"/>
        <v>0</v>
      </c>
      <c r="AA360" s="36">
        <f>SaisieNote!AC253</f>
        <v>10.5</v>
      </c>
      <c r="AB360" s="37">
        <f t="shared" si="567"/>
        <v>2</v>
      </c>
      <c r="AC360" s="53">
        <f t="shared" si="568"/>
        <v>8.1666666666666661</v>
      </c>
      <c r="AD360" s="39">
        <f t="shared" si="569"/>
        <v>2</v>
      </c>
      <c r="AE360" s="138">
        <f t="shared" si="570"/>
        <v>7.9691358024691352</v>
      </c>
      <c r="AF360" s="40">
        <f t="shared" si="571"/>
        <v>5</v>
      </c>
      <c r="AG360" s="73" t="str">
        <f t="shared" si="572"/>
        <v>Rattrapage</v>
      </c>
      <c r="AH360" s="19">
        <f>SaisieNote!AG253</f>
        <v>7.833333333333333</v>
      </c>
      <c r="AI360" s="170">
        <f t="shared" si="573"/>
        <v>0</v>
      </c>
      <c r="AJ360" s="19">
        <f>SaisieNote!AJ253</f>
        <v>11.333333333333334</v>
      </c>
      <c r="AK360" s="170">
        <f t="shared" si="574"/>
        <v>5</v>
      </c>
      <c r="AL360" s="19">
        <f>SaisieNote!AM253</f>
        <v>11.833333333333334</v>
      </c>
      <c r="AM360" s="75">
        <f t="shared" si="575"/>
        <v>5</v>
      </c>
      <c r="AN360" s="38">
        <f t="shared" si="576"/>
        <v>10.333333333333334</v>
      </c>
      <c r="AO360" s="76">
        <f t="shared" si="577"/>
        <v>15</v>
      </c>
      <c r="AP360" s="167">
        <f>SaisieNote!AO253</f>
        <v>9</v>
      </c>
      <c r="AQ360" s="262">
        <f t="shared" si="578"/>
        <v>0</v>
      </c>
      <c r="AR360" s="167">
        <f>SaisieNote!AQ253</f>
        <v>10</v>
      </c>
      <c r="AS360" s="262">
        <f t="shared" si="579"/>
        <v>3</v>
      </c>
      <c r="AT360" s="167">
        <f>SaisieNote!AS253</f>
        <v>10</v>
      </c>
      <c r="AU360" s="75">
        <f t="shared" si="580"/>
        <v>3</v>
      </c>
      <c r="AV360" s="38">
        <f t="shared" si="581"/>
        <v>9.6666666666666661</v>
      </c>
      <c r="AW360" s="76">
        <f t="shared" si="582"/>
        <v>6</v>
      </c>
      <c r="AX360" s="61">
        <f>SaisieNote!AU253</f>
        <v>11</v>
      </c>
      <c r="AY360" s="75">
        <f t="shared" si="583"/>
        <v>2</v>
      </c>
      <c r="AZ360" s="61">
        <f>SaisieNote!AW253</f>
        <v>7.5</v>
      </c>
      <c r="BA360" s="75">
        <f t="shared" si="584"/>
        <v>0</v>
      </c>
      <c r="BB360" s="61">
        <f>SaisieNote!AY253</f>
        <v>9.5</v>
      </c>
      <c r="BC360" s="75">
        <f t="shared" si="585"/>
        <v>0</v>
      </c>
      <c r="BD360" s="38">
        <f t="shared" si="586"/>
        <v>9.3333333333333339</v>
      </c>
      <c r="BE360" s="76">
        <f t="shared" si="587"/>
        <v>2</v>
      </c>
      <c r="BF360" s="54">
        <f t="shared" si="588"/>
        <v>9.8888888888888893</v>
      </c>
      <c r="BG360" s="55">
        <f t="shared" si="589"/>
        <v>23</v>
      </c>
      <c r="BH360" s="56">
        <f t="shared" si="590"/>
        <v>8.9290123456790127</v>
      </c>
      <c r="BI360" s="55">
        <f t="shared" si="591"/>
        <v>28</v>
      </c>
      <c r="BJ360" s="55">
        <f t="shared" si="592"/>
        <v>28</v>
      </c>
      <c r="BK360" s="73" t="str">
        <f t="shared" si="593"/>
        <v>Rattrapage</v>
      </c>
    </row>
    <row r="361" spans="1:63" s="210" customFormat="1" ht="20.25" customHeight="1">
      <c r="A361" s="251">
        <v>11</v>
      </c>
      <c r="B361" s="234" t="s">
        <v>1189</v>
      </c>
      <c r="C361" s="234" t="s">
        <v>1190</v>
      </c>
      <c r="D361" s="234" t="s">
        <v>21</v>
      </c>
      <c r="E361" s="234" t="s">
        <v>1191</v>
      </c>
      <c r="F361" s="234" t="s">
        <v>5</v>
      </c>
      <c r="G361" s="134">
        <f>SaisieNote!K254</f>
        <v>13.333333333333334</v>
      </c>
      <c r="H361" s="37">
        <f t="shared" si="555"/>
        <v>5</v>
      </c>
      <c r="I361" s="36">
        <f>SaisieNote!N254</f>
        <v>14.666666666666666</v>
      </c>
      <c r="J361" s="37">
        <f t="shared" si="556"/>
        <v>5</v>
      </c>
      <c r="K361" s="36">
        <f>SaisieNote!Q254</f>
        <v>15.166666666666666</v>
      </c>
      <c r="L361" s="37">
        <f t="shared" si="557"/>
        <v>5</v>
      </c>
      <c r="M361" s="53">
        <f t="shared" si="558"/>
        <v>14.388888888888888</v>
      </c>
      <c r="N361" s="39">
        <f t="shared" si="559"/>
        <v>15</v>
      </c>
      <c r="O361" s="36">
        <f>SaisieNote!S254</f>
        <v>15.5</v>
      </c>
      <c r="P361" s="37">
        <f t="shared" si="560"/>
        <v>3</v>
      </c>
      <c r="Q361" s="36">
        <f>SaisieNote!U254</f>
        <v>14.5</v>
      </c>
      <c r="R361" s="37">
        <f t="shared" si="561"/>
        <v>3</v>
      </c>
      <c r="S361" s="36">
        <f>SaisieNote!W254</f>
        <v>15.5</v>
      </c>
      <c r="T361" s="37">
        <f t="shared" si="562"/>
        <v>3</v>
      </c>
      <c r="U361" s="53">
        <f t="shared" si="563"/>
        <v>15.166666666666666</v>
      </c>
      <c r="V361" s="39">
        <f t="shared" si="564"/>
        <v>9</v>
      </c>
      <c r="W361" s="36">
        <f>SaisieNote!Y254</f>
        <v>10</v>
      </c>
      <c r="X361" s="37">
        <f t="shared" si="565"/>
        <v>2</v>
      </c>
      <c r="Y361" s="36">
        <f>SaisieNote!AA254</f>
        <v>16.5</v>
      </c>
      <c r="Z361" s="37">
        <f t="shared" si="566"/>
        <v>2</v>
      </c>
      <c r="AA361" s="36">
        <f>SaisieNote!AC254</f>
        <v>10.5</v>
      </c>
      <c r="AB361" s="37">
        <f t="shared" si="567"/>
        <v>2</v>
      </c>
      <c r="AC361" s="53">
        <f t="shared" si="568"/>
        <v>12.333333333333334</v>
      </c>
      <c r="AD361" s="39">
        <f t="shared" si="569"/>
        <v>6</v>
      </c>
      <c r="AE361" s="138">
        <f t="shared" si="570"/>
        <v>14.191358024691356</v>
      </c>
      <c r="AF361" s="40">
        <f t="shared" si="571"/>
        <v>30</v>
      </c>
      <c r="AG361" s="73" t="str">
        <f t="shared" si="572"/>
        <v>Admis(e)</v>
      </c>
      <c r="AH361" s="19">
        <f>SaisieNote!AG254</f>
        <v>13.166666666666666</v>
      </c>
      <c r="AI361" s="170">
        <f t="shared" si="573"/>
        <v>5</v>
      </c>
      <c r="AJ361" s="19">
        <f>SaisieNote!AJ254</f>
        <v>13.5</v>
      </c>
      <c r="AK361" s="170">
        <f t="shared" si="574"/>
        <v>5</v>
      </c>
      <c r="AL361" s="19">
        <f>SaisieNote!AM254</f>
        <v>13</v>
      </c>
      <c r="AM361" s="75">
        <f t="shared" si="575"/>
        <v>5</v>
      </c>
      <c r="AN361" s="38">
        <f t="shared" si="576"/>
        <v>13.222222222222221</v>
      </c>
      <c r="AO361" s="76">
        <f t="shared" si="577"/>
        <v>15</v>
      </c>
      <c r="AP361" s="167">
        <f>SaisieNote!AO254</f>
        <v>8</v>
      </c>
      <c r="AQ361" s="262">
        <f t="shared" si="578"/>
        <v>0</v>
      </c>
      <c r="AR361" s="167">
        <f>SaisieNote!AQ254</f>
        <v>12</v>
      </c>
      <c r="AS361" s="262">
        <f t="shared" si="579"/>
        <v>3</v>
      </c>
      <c r="AT361" s="167">
        <f>SaisieNote!AS254</f>
        <v>16</v>
      </c>
      <c r="AU361" s="75">
        <f t="shared" si="580"/>
        <v>3</v>
      </c>
      <c r="AV361" s="38">
        <f t="shared" si="581"/>
        <v>12</v>
      </c>
      <c r="AW361" s="76">
        <f t="shared" si="582"/>
        <v>9</v>
      </c>
      <c r="AX361" s="61">
        <f>SaisieNote!AU254</f>
        <v>17</v>
      </c>
      <c r="AY361" s="75">
        <f t="shared" si="583"/>
        <v>2</v>
      </c>
      <c r="AZ361" s="61">
        <f>SaisieNote!AW254</f>
        <v>17</v>
      </c>
      <c r="BA361" s="75">
        <f t="shared" si="584"/>
        <v>2</v>
      </c>
      <c r="BB361" s="61">
        <f>SaisieNote!AY254</f>
        <v>13.5</v>
      </c>
      <c r="BC361" s="75">
        <f t="shared" si="585"/>
        <v>2</v>
      </c>
      <c r="BD361" s="38">
        <f t="shared" si="586"/>
        <v>15.833333333333334</v>
      </c>
      <c r="BE361" s="76">
        <f t="shared" si="587"/>
        <v>6</v>
      </c>
      <c r="BF361" s="54">
        <f t="shared" si="588"/>
        <v>13.39506172839506</v>
      </c>
      <c r="BG361" s="55">
        <f t="shared" si="589"/>
        <v>30</v>
      </c>
      <c r="BH361" s="56">
        <f t="shared" si="590"/>
        <v>13.793209876543209</v>
      </c>
      <c r="BI361" s="55">
        <f t="shared" si="591"/>
        <v>60</v>
      </c>
      <c r="BJ361" s="55">
        <f t="shared" si="592"/>
        <v>180</v>
      </c>
      <c r="BK361" s="73" t="str">
        <f t="shared" si="593"/>
        <v>Admis(e)</v>
      </c>
    </row>
    <row r="362" spans="1:63" ht="20.25" customHeight="1">
      <c r="A362" s="251">
        <v>12</v>
      </c>
      <c r="B362" s="234" t="s">
        <v>456</v>
      </c>
      <c r="C362" s="234" t="s">
        <v>457</v>
      </c>
      <c r="D362" s="234" t="s">
        <v>458</v>
      </c>
      <c r="E362" s="234" t="s">
        <v>446</v>
      </c>
      <c r="F362" s="234" t="s">
        <v>8</v>
      </c>
      <c r="G362" s="134">
        <f>SaisieNote!K255</f>
        <v>12.833333333333334</v>
      </c>
      <c r="H362" s="37">
        <f t="shared" si="555"/>
        <v>5</v>
      </c>
      <c r="I362" s="36">
        <f>SaisieNote!N255</f>
        <v>5.333333333333333</v>
      </c>
      <c r="J362" s="37">
        <f t="shared" si="556"/>
        <v>0</v>
      </c>
      <c r="K362" s="36">
        <f>SaisieNote!Q255</f>
        <v>5.5</v>
      </c>
      <c r="L362" s="37">
        <f t="shared" si="557"/>
        <v>0</v>
      </c>
      <c r="M362" s="53">
        <f t="shared" si="558"/>
        <v>7.8888888888888893</v>
      </c>
      <c r="N362" s="39">
        <f t="shared" si="559"/>
        <v>5</v>
      </c>
      <c r="O362" s="36">
        <f>SaisieNote!S255</f>
        <v>7</v>
      </c>
      <c r="P362" s="37">
        <f t="shared" si="560"/>
        <v>0</v>
      </c>
      <c r="Q362" s="36">
        <f>SaisieNote!U255</f>
        <v>9</v>
      </c>
      <c r="R362" s="37">
        <f t="shared" si="561"/>
        <v>0</v>
      </c>
      <c r="S362" s="36">
        <f>SaisieNote!W255</f>
        <v>3</v>
      </c>
      <c r="T362" s="37">
        <f t="shared" si="562"/>
        <v>0</v>
      </c>
      <c r="U362" s="53">
        <f t="shared" si="563"/>
        <v>6.333333333333333</v>
      </c>
      <c r="V362" s="39">
        <f t="shared" si="564"/>
        <v>0</v>
      </c>
      <c r="W362" s="36">
        <f>SaisieNote!Y255</f>
        <v>7.5</v>
      </c>
      <c r="X362" s="37">
        <f t="shared" si="565"/>
        <v>0</v>
      </c>
      <c r="Y362" s="36">
        <f>SaisieNote!AA255</f>
        <v>7</v>
      </c>
      <c r="Z362" s="37">
        <f t="shared" si="566"/>
        <v>0</v>
      </c>
      <c r="AA362" s="36">
        <f>SaisieNote!AC255</f>
        <v>6.5</v>
      </c>
      <c r="AB362" s="37">
        <f t="shared" si="567"/>
        <v>0</v>
      </c>
      <c r="AC362" s="53">
        <f t="shared" si="568"/>
        <v>7</v>
      </c>
      <c r="AD362" s="39">
        <f t="shared" si="569"/>
        <v>0</v>
      </c>
      <c r="AE362" s="138">
        <f t="shared" si="570"/>
        <v>7.1728395061728403</v>
      </c>
      <c r="AF362" s="40">
        <f t="shared" si="571"/>
        <v>5</v>
      </c>
      <c r="AG362" s="73" t="str">
        <f t="shared" si="572"/>
        <v>Rattrapage</v>
      </c>
      <c r="AH362" s="19">
        <f>SaisieNote!AG255</f>
        <v>7.666666666666667</v>
      </c>
      <c r="AI362" s="170">
        <f t="shared" si="573"/>
        <v>0</v>
      </c>
      <c r="AJ362" s="19">
        <f>SaisieNote!AJ255</f>
        <v>7</v>
      </c>
      <c r="AK362" s="170">
        <f t="shared" si="574"/>
        <v>0</v>
      </c>
      <c r="AL362" s="19">
        <f>SaisieNote!AM255</f>
        <v>14.833333333333334</v>
      </c>
      <c r="AM362" s="75">
        <f t="shared" si="575"/>
        <v>5</v>
      </c>
      <c r="AN362" s="38">
        <f t="shared" si="576"/>
        <v>9.8333333333333339</v>
      </c>
      <c r="AO362" s="76">
        <f t="shared" si="577"/>
        <v>5</v>
      </c>
      <c r="AP362" s="167">
        <f>SaisieNote!AO255</f>
        <v>6</v>
      </c>
      <c r="AQ362" s="262">
        <f t="shared" si="578"/>
        <v>0</v>
      </c>
      <c r="AR362" s="167">
        <f>SaisieNote!AQ255</f>
        <v>2</v>
      </c>
      <c r="AS362" s="262">
        <f t="shared" si="579"/>
        <v>0</v>
      </c>
      <c r="AT362" s="167">
        <f>SaisieNote!AS255</f>
        <v>7.5</v>
      </c>
      <c r="AU362" s="75">
        <f t="shared" si="580"/>
        <v>0</v>
      </c>
      <c r="AV362" s="38">
        <f t="shared" si="581"/>
        <v>5.166666666666667</v>
      </c>
      <c r="AW362" s="76">
        <f t="shared" si="582"/>
        <v>0</v>
      </c>
      <c r="AX362" s="61">
        <f>SaisieNote!AU255</f>
        <v>8</v>
      </c>
      <c r="AY362" s="75">
        <f t="shared" si="583"/>
        <v>0</v>
      </c>
      <c r="AZ362" s="61">
        <f>SaisieNote!AW255</f>
        <v>2</v>
      </c>
      <c r="BA362" s="75">
        <f t="shared" si="584"/>
        <v>0</v>
      </c>
      <c r="BB362" s="61">
        <f>SaisieNote!AY255</f>
        <v>5</v>
      </c>
      <c r="BC362" s="75">
        <f t="shared" si="585"/>
        <v>0</v>
      </c>
      <c r="BD362" s="38">
        <f t="shared" si="586"/>
        <v>5</v>
      </c>
      <c r="BE362" s="76">
        <f t="shared" si="587"/>
        <v>0</v>
      </c>
      <c r="BF362" s="54">
        <f t="shared" si="588"/>
        <v>7.2037037037037033</v>
      </c>
      <c r="BG362" s="55">
        <f t="shared" si="589"/>
        <v>5</v>
      </c>
      <c r="BH362" s="56">
        <f t="shared" si="590"/>
        <v>7.1882716049382722</v>
      </c>
      <c r="BI362" s="55">
        <f t="shared" si="591"/>
        <v>10</v>
      </c>
      <c r="BJ362" s="55">
        <f t="shared" si="592"/>
        <v>10</v>
      </c>
      <c r="BK362" s="73" t="str">
        <f t="shared" si="593"/>
        <v>Rattrapage</v>
      </c>
    </row>
    <row r="363" spans="1:63" ht="20.25" customHeight="1">
      <c r="A363" s="273">
        <v>13</v>
      </c>
      <c r="B363" s="266" t="s">
        <v>1192</v>
      </c>
      <c r="C363" s="266" t="s">
        <v>283</v>
      </c>
      <c r="D363" s="266" t="s">
        <v>39</v>
      </c>
      <c r="E363" s="266" t="s">
        <v>1193</v>
      </c>
      <c r="F363" s="266" t="s">
        <v>561</v>
      </c>
      <c r="G363" s="278">
        <f>SaisieNote!K256</f>
        <v>9.1666666666666661</v>
      </c>
      <c r="H363" s="268">
        <f t="shared" si="555"/>
        <v>0</v>
      </c>
      <c r="I363" s="267">
        <f>SaisieNote!N256</f>
        <v>5.5</v>
      </c>
      <c r="J363" s="268">
        <f t="shared" si="556"/>
        <v>0</v>
      </c>
      <c r="K363" s="267">
        <f>SaisieNote!Q256</f>
        <v>4.666666666666667</v>
      </c>
      <c r="L363" s="268">
        <f t="shared" si="557"/>
        <v>0</v>
      </c>
      <c r="M363" s="269">
        <f t="shared" si="558"/>
        <v>6.4444444444444438</v>
      </c>
      <c r="N363" s="268">
        <f t="shared" si="559"/>
        <v>0</v>
      </c>
      <c r="O363" s="267">
        <f>SaisieNote!S256</f>
        <v>4</v>
      </c>
      <c r="P363" s="268">
        <f t="shared" si="560"/>
        <v>0</v>
      </c>
      <c r="Q363" s="267">
        <f>SaisieNote!U256</f>
        <v>7.5</v>
      </c>
      <c r="R363" s="268">
        <f t="shared" si="561"/>
        <v>0</v>
      </c>
      <c r="S363" s="267">
        <f>SaisieNote!W256</f>
        <v>4</v>
      </c>
      <c r="T363" s="268">
        <f t="shared" si="562"/>
        <v>0</v>
      </c>
      <c r="U363" s="269">
        <f t="shared" si="563"/>
        <v>5.166666666666667</v>
      </c>
      <c r="V363" s="268">
        <f t="shared" si="564"/>
        <v>0</v>
      </c>
      <c r="W363" s="267">
        <f>SaisieNote!Y256</f>
        <v>1</v>
      </c>
      <c r="X363" s="268">
        <f t="shared" si="565"/>
        <v>0</v>
      </c>
      <c r="Y363" s="267">
        <f>SaisieNote!AA256</f>
        <v>4.5</v>
      </c>
      <c r="Z363" s="268">
        <f t="shared" si="566"/>
        <v>0</v>
      </c>
      <c r="AA363" s="267">
        <f>SaisieNote!AC256</f>
        <v>2</v>
      </c>
      <c r="AB363" s="268">
        <f t="shared" si="567"/>
        <v>0</v>
      </c>
      <c r="AC363" s="269">
        <f t="shared" si="568"/>
        <v>2.5</v>
      </c>
      <c r="AD363" s="268">
        <f t="shared" si="569"/>
        <v>0</v>
      </c>
      <c r="AE363" s="269">
        <f t="shared" si="570"/>
        <v>5.1419753086419746</v>
      </c>
      <c r="AF363" s="270">
        <f t="shared" si="571"/>
        <v>0</v>
      </c>
      <c r="AG363" s="271" t="str">
        <f t="shared" si="572"/>
        <v>Rattrapage</v>
      </c>
      <c r="AH363" s="277">
        <f>SaisieNote!AG256</f>
        <v>7.833333333333333</v>
      </c>
      <c r="AI363" s="279">
        <f t="shared" si="573"/>
        <v>0</v>
      </c>
      <c r="AJ363" s="277">
        <f>SaisieNote!AJ256</f>
        <v>6.666666666666667</v>
      </c>
      <c r="AK363" s="279">
        <f t="shared" si="574"/>
        <v>0</v>
      </c>
      <c r="AL363" s="277">
        <f>SaisieNote!AM256</f>
        <v>10.166666666666666</v>
      </c>
      <c r="AM363" s="273">
        <f t="shared" si="575"/>
        <v>5</v>
      </c>
      <c r="AN363" s="267">
        <f t="shared" si="576"/>
        <v>8.2222222222222214</v>
      </c>
      <c r="AO363" s="274">
        <f t="shared" si="577"/>
        <v>5</v>
      </c>
      <c r="AP363" s="269">
        <f>SaisieNote!AO256</f>
        <v>6</v>
      </c>
      <c r="AQ363" s="272">
        <f t="shared" si="578"/>
        <v>0</v>
      </c>
      <c r="AR363" s="269">
        <f>SaisieNote!AQ256</f>
        <v>8.5</v>
      </c>
      <c r="AS363" s="272">
        <f t="shared" si="579"/>
        <v>0</v>
      </c>
      <c r="AT363" s="269">
        <f>SaisieNote!AS256</f>
        <v>8</v>
      </c>
      <c r="AU363" s="273">
        <f t="shared" si="580"/>
        <v>0</v>
      </c>
      <c r="AV363" s="267">
        <f t="shared" si="581"/>
        <v>7.5</v>
      </c>
      <c r="AW363" s="274">
        <f t="shared" si="582"/>
        <v>0</v>
      </c>
      <c r="AX363" s="275">
        <f>SaisieNote!AU256</f>
        <v>8</v>
      </c>
      <c r="AY363" s="273">
        <f t="shared" si="583"/>
        <v>0</v>
      </c>
      <c r="AZ363" s="275">
        <f>SaisieNote!AW256</f>
        <v>1</v>
      </c>
      <c r="BA363" s="273">
        <f t="shared" si="584"/>
        <v>0</v>
      </c>
      <c r="BB363" s="275">
        <f>SaisieNote!AY256</f>
        <v>10</v>
      </c>
      <c r="BC363" s="273">
        <f t="shared" si="585"/>
        <v>2</v>
      </c>
      <c r="BD363" s="267">
        <f t="shared" si="586"/>
        <v>6.333333333333333</v>
      </c>
      <c r="BE363" s="274">
        <f t="shared" si="587"/>
        <v>2</v>
      </c>
      <c r="BF363" s="269">
        <f t="shared" si="588"/>
        <v>7.5617283950617278</v>
      </c>
      <c r="BG363" s="276">
        <f t="shared" si="589"/>
        <v>7</v>
      </c>
      <c r="BH363" s="277">
        <f t="shared" si="590"/>
        <v>6.3518518518518512</v>
      </c>
      <c r="BI363" s="276">
        <f t="shared" si="591"/>
        <v>7</v>
      </c>
      <c r="BJ363" s="276">
        <f t="shared" si="592"/>
        <v>7</v>
      </c>
      <c r="BK363" s="271" t="str">
        <f t="shared" si="593"/>
        <v>Rattrapage</v>
      </c>
    </row>
    <row r="364" spans="1:63" ht="20.25" customHeight="1">
      <c r="A364" s="251">
        <v>14</v>
      </c>
      <c r="B364" s="234" t="s">
        <v>282</v>
      </c>
      <c r="C364" s="234" t="s">
        <v>283</v>
      </c>
      <c r="D364" s="234" t="s">
        <v>240</v>
      </c>
      <c r="E364" s="234" t="s">
        <v>459</v>
      </c>
      <c r="F364" s="234" t="s">
        <v>561</v>
      </c>
      <c r="G364" s="134">
        <f>SaisieNote!K257</f>
        <v>12.5</v>
      </c>
      <c r="H364" s="37">
        <f t="shared" si="555"/>
        <v>5</v>
      </c>
      <c r="I364" s="36">
        <f>SaisieNote!N257</f>
        <v>7</v>
      </c>
      <c r="J364" s="37">
        <f t="shared" si="556"/>
        <v>0</v>
      </c>
      <c r="K364" s="36">
        <f>SaisieNote!Q257</f>
        <v>11.83</v>
      </c>
      <c r="L364" s="37">
        <f t="shared" si="557"/>
        <v>5</v>
      </c>
      <c r="M364" s="53">
        <f t="shared" si="558"/>
        <v>10.443333333333333</v>
      </c>
      <c r="N364" s="39">
        <f t="shared" si="559"/>
        <v>15</v>
      </c>
      <c r="O364" s="36">
        <f>SaisieNote!S257</f>
        <v>10</v>
      </c>
      <c r="P364" s="37">
        <f t="shared" si="560"/>
        <v>3</v>
      </c>
      <c r="Q364" s="36">
        <f>SaisieNote!U257</f>
        <v>6</v>
      </c>
      <c r="R364" s="37">
        <f t="shared" si="561"/>
        <v>0</v>
      </c>
      <c r="S364" s="36">
        <f>SaisieNote!W257</f>
        <v>10</v>
      </c>
      <c r="T364" s="37">
        <f t="shared" si="562"/>
        <v>3</v>
      </c>
      <c r="U364" s="53">
        <f t="shared" si="563"/>
        <v>8.6666666666666661</v>
      </c>
      <c r="V364" s="39">
        <f t="shared" si="564"/>
        <v>6</v>
      </c>
      <c r="W364" s="36">
        <f>SaisieNote!Y257</f>
        <v>1</v>
      </c>
      <c r="X364" s="37">
        <f t="shared" si="565"/>
        <v>0</v>
      </c>
      <c r="Y364" s="36">
        <f>SaisieNote!AA257</f>
        <v>10</v>
      </c>
      <c r="Z364" s="37">
        <f t="shared" si="566"/>
        <v>2</v>
      </c>
      <c r="AA364" s="36">
        <f>SaisieNote!AC257</f>
        <v>6</v>
      </c>
      <c r="AB364" s="37">
        <f t="shared" si="567"/>
        <v>0</v>
      </c>
      <c r="AC364" s="53">
        <f t="shared" si="568"/>
        <v>5.666666666666667</v>
      </c>
      <c r="AD364" s="39">
        <f t="shared" si="569"/>
        <v>2</v>
      </c>
      <c r="AE364" s="138">
        <f t="shared" si="570"/>
        <v>8.7896296296296299</v>
      </c>
      <c r="AF364" s="40">
        <f t="shared" si="571"/>
        <v>23</v>
      </c>
      <c r="AG364" s="73" t="str">
        <f t="shared" si="572"/>
        <v>Rattrapage</v>
      </c>
      <c r="AH364" s="19">
        <f>SaisieNote!AG257</f>
        <v>10.67</v>
      </c>
      <c r="AI364" s="170">
        <f t="shared" si="573"/>
        <v>5</v>
      </c>
      <c r="AJ364" s="19">
        <f>SaisieNote!AJ257</f>
        <v>7</v>
      </c>
      <c r="AK364" s="170">
        <f t="shared" si="574"/>
        <v>0</v>
      </c>
      <c r="AL364" s="19">
        <f>SaisieNote!AM257</f>
        <v>12.5</v>
      </c>
      <c r="AM364" s="75">
        <f t="shared" si="575"/>
        <v>5</v>
      </c>
      <c r="AN364" s="38">
        <f t="shared" si="576"/>
        <v>10.056666666666667</v>
      </c>
      <c r="AO364" s="76">
        <f t="shared" si="577"/>
        <v>15</v>
      </c>
      <c r="AP364" s="167">
        <f>SaisieNote!AO257</f>
        <v>10.5</v>
      </c>
      <c r="AQ364" s="262">
        <f t="shared" si="578"/>
        <v>3</v>
      </c>
      <c r="AR364" s="167">
        <f>SaisieNote!AQ257</f>
        <v>12</v>
      </c>
      <c r="AS364" s="262">
        <f t="shared" si="579"/>
        <v>3</v>
      </c>
      <c r="AT364" s="167">
        <f>SaisieNote!AS257</f>
        <v>10</v>
      </c>
      <c r="AU364" s="75">
        <f t="shared" si="580"/>
        <v>3</v>
      </c>
      <c r="AV364" s="38">
        <f t="shared" si="581"/>
        <v>10.833333333333334</v>
      </c>
      <c r="AW364" s="76">
        <f t="shared" si="582"/>
        <v>9</v>
      </c>
      <c r="AX364" s="61">
        <f>SaisieNote!AU257</f>
        <v>10</v>
      </c>
      <c r="AY364" s="75">
        <f t="shared" si="583"/>
        <v>2</v>
      </c>
      <c r="AZ364" s="61">
        <f>SaisieNote!AW257</f>
        <v>10</v>
      </c>
      <c r="BA364" s="75">
        <f t="shared" si="584"/>
        <v>2</v>
      </c>
      <c r="BB364" s="61">
        <f>SaisieNote!AY257</f>
        <v>6</v>
      </c>
      <c r="BC364" s="75">
        <f t="shared" si="585"/>
        <v>0</v>
      </c>
      <c r="BD364" s="38">
        <f t="shared" si="586"/>
        <v>8.6666666666666661</v>
      </c>
      <c r="BE364" s="76">
        <f t="shared" si="587"/>
        <v>4</v>
      </c>
      <c r="BF364" s="54">
        <f t="shared" si="588"/>
        <v>10.006666666666668</v>
      </c>
      <c r="BG364" s="55">
        <f t="shared" si="589"/>
        <v>30</v>
      </c>
      <c r="BH364" s="56">
        <f t="shared" si="590"/>
        <v>9.3981481481481488</v>
      </c>
      <c r="BI364" s="55">
        <f t="shared" si="591"/>
        <v>53</v>
      </c>
      <c r="BJ364" s="55">
        <f t="shared" si="592"/>
        <v>53</v>
      </c>
      <c r="BK364" s="73" t="str">
        <f t="shared" si="593"/>
        <v>Rattrapage</v>
      </c>
    </row>
    <row r="365" spans="1:63" ht="20.25" customHeight="1">
      <c r="A365" s="251">
        <v>15</v>
      </c>
      <c r="B365" s="234" t="s">
        <v>460</v>
      </c>
      <c r="C365" s="234" t="s">
        <v>462</v>
      </c>
      <c r="D365" s="234" t="s">
        <v>67</v>
      </c>
      <c r="E365" s="234" t="s">
        <v>461</v>
      </c>
      <c r="F365" s="234" t="s">
        <v>8</v>
      </c>
      <c r="G365" s="134">
        <f>SaisieNote!K258</f>
        <v>8.5</v>
      </c>
      <c r="H365" s="37">
        <f t="shared" si="555"/>
        <v>0</v>
      </c>
      <c r="I365" s="36">
        <f>SaisieNote!N258</f>
        <v>8.33</v>
      </c>
      <c r="J365" s="37">
        <f t="shared" si="556"/>
        <v>0</v>
      </c>
      <c r="K365" s="36">
        <f>SaisieNote!Q258</f>
        <v>13.83</v>
      </c>
      <c r="L365" s="37">
        <f t="shared" si="557"/>
        <v>5</v>
      </c>
      <c r="M365" s="53">
        <f t="shared" si="558"/>
        <v>10.219999999999999</v>
      </c>
      <c r="N365" s="39">
        <f t="shared" si="559"/>
        <v>15</v>
      </c>
      <c r="O365" s="36">
        <f>SaisieNote!S258</f>
        <v>15</v>
      </c>
      <c r="P365" s="37">
        <f t="shared" si="560"/>
        <v>3</v>
      </c>
      <c r="Q365" s="36">
        <f>SaisieNote!U258</f>
        <v>5.5</v>
      </c>
      <c r="R365" s="37">
        <f t="shared" si="561"/>
        <v>0</v>
      </c>
      <c r="S365" s="36">
        <f>SaisieNote!W258</f>
        <v>9.5</v>
      </c>
      <c r="T365" s="37">
        <f t="shared" si="562"/>
        <v>0</v>
      </c>
      <c r="U365" s="53">
        <f t="shared" si="563"/>
        <v>10</v>
      </c>
      <c r="V365" s="39">
        <f t="shared" si="564"/>
        <v>9</v>
      </c>
      <c r="W365" s="36">
        <f>SaisieNote!Y258</f>
        <v>8</v>
      </c>
      <c r="X365" s="37">
        <f t="shared" si="565"/>
        <v>0</v>
      </c>
      <c r="Y365" s="36">
        <f>SaisieNote!AA258</f>
        <v>6</v>
      </c>
      <c r="Z365" s="37">
        <f t="shared" si="566"/>
        <v>0</v>
      </c>
      <c r="AA365" s="36">
        <f>SaisieNote!AC258</f>
        <v>15</v>
      </c>
      <c r="AB365" s="37">
        <f t="shared" si="567"/>
        <v>2</v>
      </c>
      <c r="AC365" s="53">
        <f t="shared" si="568"/>
        <v>9.6666666666666661</v>
      </c>
      <c r="AD365" s="39">
        <f t="shared" si="569"/>
        <v>2</v>
      </c>
      <c r="AE365" s="138">
        <f t="shared" si="570"/>
        <v>10.023703703703703</v>
      </c>
      <c r="AF365" s="40">
        <f t="shared" si="571"/>
        <v>30</v>
      </c>
      <c r="AG365" s="73" t="str">
        <f t="shared" si="572"/>
        <v>Admis(e)</v>
      </c>
      <c r="AH365" s="19">
        <f>SaisieNote!AG258</f>
        <v>6.166666666666667</v>
      </c>
      <c r="AI365" s="170">
        <f t="shared" si="573"/>
        <v>0</v>
      </c>
      <c r="AJ365" s="19">
        <f>SaisieNote!AJ258</f>
        <v>7.333333333333333</v>
      </c>
      <c r="AK365" s="170">
        <f t="shared" si="574"/>
        <v>0</v>
      </c>
      <c r="AL365" s="19">
        <f>SaisieNote!AM258</f>
        <v>11.33</v>
      </c>
      <c r="AM365" s="75">
        <f t="shared" si="575"/>
        <v>5</v>
      </c>
      <c r="AN365" s="38">
        <f t="shared" si="576"/>
        <v>8.2766666666666655</v>
      </c>
      <c r="AO365" s="76">
        <f t="shared" si="577"/>
        <v>5</v>
      </c>
      <c r="AP365" s="167">
        <f>SaisieNote!AO258</f>
        <v>0</v>
      </c>
      <c r="AQ365" s="262">
        <f t="shared" si="578"/>
        <v>0</v>
      </c>
      <c r="AR365" s="167">
        <f>SaisieNote!AQ258</f>
        <v>10</v>
      </c>
      <c r="AS365" s="262">
        <f t="shared" si="579"/>
        <v>3</v>
      </c>
      <c r="AT365" s="167">
        <f>SaisieNote!AS258</f>
        <v>10</v>
      </c>
      <c r="AU365" s="75">
        <f t="shared" si="580"/>
        <v>3</v>
      </c>
      <c r="AV365" s="38">
        <f t="shared" si="581"/>
        <v>6.666666666666667</v>
      </c>
      <c r="AW365" s="76">
        <f t="shared" si="582"/>
        <v>6</v>
      </c>
      <c r="AX365" s="61">
        <f>SaisieNote!AU258</f>
        <v>10</v>
      </c>
      <c r="AY365" s="75">
        <f t="shared" si="583"/>
        <v>2</v>
      </c>
      <c r="AZ365" s="61">
        <f>SaisieNote!AW258</f>
        <v>13.5</v>
      </c>
      <c r="BA365" s="75">
        <f t="shared" si="584"/>
        <v>2</v>
      </c>
      <c r="BB365" s="61">
        <f>SaisieNote!AY258</f>
        <v>7</v>
      </c>
      <c r="BC365" s="75">
        <f t="shared" si="585"/>
        <v>0</v>
      </c>
      <c r="BD365" s="38">
        <f t="shared" si="586"/>
        <v>10.166666666666666</v>
      </c>
      <c r="BE365" s="76">
        <f t="shared" si="587"/>
        <v>6</v>
      </c>
      <c r="BF365" s="54">
        <f t="shared" si="588"/>
        <v>8.16</v>
      </c>
      <c r="BG365" s="55">
        <f t="shared" si="589"/>
        <v>17</v>
      </c>
      <c r="BH365" s="56">
        <f t="shared" si="590"/>
        <v>9.0918518518518514</v>
      </c>
      <c r="BI365" s="55">
        <f t="shared" si="591"/>
        <v>47</v>
      </c>
      <c r="BJ365" s="55">
        <f t="shared" si="592"/>
        <v>47</v>
      </c>
      <c r="BK365" s="73" t="str">
        <f t="shared" si="593"/>
        <v>Rattrapage</v>
      </c>
    </row>
    <row r="366" spans="1:63" ht="20.25" customHeight="1">
      <c r="A366" s="273">
        <v>16</v>
      </c>
      <c r="B366" s="266" t="s">
        <v>463</v>
      </c>
      <c r="C366" s="266" t="s">
        <v>465</v>
      </c>
      <c r="D366" s="266" t="s">
        <v>381</v>
      </c>
      <c r="E366" s="266" t="s">
        <v>464</v>
      </c>
      <c r="F366" s="266" t="s">
        <v>63</v>
      </c>
      <c r="G366" s="278">
        <f>SaisieNote!K259</f>
        <v>10.166666666666666</v>
      </c>
      <c r="H366" s="268">
        <f t="shared" si="555"/>
        <v>5</v>
      </c>
      <c r="I366" s="267">
        <f>SaisieNote!N259</f>
        <v>7.5</v>
      </c>
      <c r="J366" s="268">
        <f t="shared" si="556"/>
        <v>0</v>
      </c>
      <c r="K366" s="267">
        <f>SaisieNote!Q259</f>
        <v>15</v>
      </c>
      <c r="L366" s="268">
        <f t="shared" si="557"/>
        <v>5</v>
      </c>
      <c r="M366" s="269">
        <f t="shared" si="558"/>
        <v>10.888888888888888</v>
      </c>
      <c r="N366" s="268">
        <f t="shared" si="559"/>
        <v>15</v>
      </c>
      <c r="O366" s="267">
        <f>SaisieNote!S259</f>
        <v>13</v>
      </c>
      <c r="P366" s="268">
        <f t="shared" si="560"/>
        <v>3</v>
      </c>
      <c r="Q366" s="267">
        <f>SaisieNote!U259</f>
        <v>10</v>
      </c>
      <c r="R366" s="268">
        <f t="shared" si="561"/>
        <v>3</v>
      </c>
      <c r="S366" s="267">
        <f>SaisieNote!W259</f>
        <v>7</v>
      </c>
      <c r="T366" s="268">
        <f t="shared" si="562"/>
        <v>0</v>
      </c>
      <c r="U366" s="269">
        <f t="shared" si="563"/>
        <v>10</v>
      </c>
      <c r="V366" s="268">
        <f t="shared" si="564"/>
        <v>9</v>
      </c>
      <c r="W366" s="267">
        <f>SaisieNote!Y259</f>
        <v>1</v>
      </c>
      <c r="X366" s="268">
        <f t="shared" si="565"/>
        <v>0</v>
      </c>
      <c r="Y366" s="267">
        <f>SaisieNote!AA259</f>
        <v>12.5</v>
      </c>
      <c r="Z366" s="268">
        <f t="shared" si="566"/>
        <v>2</v>
      </c>
      <c r="AA366" s="267">
        <f>SaisieNote!AC259</f>
        <v>10</v>
      </c>
      <c r="AB366" s="268">
        <f t="shared" si="567"/>
        <v>2</v>
      </c>
      <c r="AC366" s="269">
        <f t="shared" si="568"/>
        <v>7.833333333333333</v>
      </c>
      <c r="AD366" s="268">
        <f t="shared" si="569"/>
        <v>4</v>
      </c>
      <c r="AE366" s="269">
        <f t="shared" si="570"/>
        <v>9.913580246913579</v>
      </c>
      <c r="AF366" s="270">
        <f t="shared" si="571"/>
        <v>28</v>
      </c>
      <c r="AG366" s="271" t="str">
        <f t="shared" si="572"/>
        <v>Rattrapage</v>
      </c>
      <c r="AH366" s="277">
        <f>SaisieNote!AG259</f>
        <v>8.5</v>
      </c>
      <c r="AI366" s="279">
        <f t="shared" si="573"/>
        <v>0</v>
      </c>
      <c r="AJ366" s="277">
        <f>SaisieNote!AJ259</f>
        <v>13.166666666666666</v>
      </c>
      <c r="AK366" s="279">
        <f t="shared" si="574"/>
        <v>5</v>
      </c>
      <c r="AL366" s="277">
        <f>SaisieNote!AM259</f>
        <v>13.17</v>
      </c>
      <c r="AM366" s="273">
        <f t="shared" si="575"/>
        <v>5</v>
      </c>
      <c r="AN366" s="267">
        <f t="shared" si="576"/>
        <v>11.612222222222222</v>
      </c>
      <c r="AO366" s="274">
        <f t="shared" si="577"/>
        <v>15</v>
      </c>
      <c r="AP366" s="269">
        <f>SaisieNote!AO259</f>
        <v>5</v>
      </c>
      <c r="AQ366" s="272">
        <f t="shared" si="578"/>
        <v>0</v>
      </c>
      <c r="AR366" s="269">
        <f>SaisieNote!AQ259</f>
        <v>4</v>
      </c>
      <c r="AS366" s="272">
        <f t="shared" si="579"/>
        <v>0</v>
      </c>
      <c r="AT366" s="269">
        <f>SaisieNote!AS259</f>
        <v>3</v>
      </c>
      <c r="AU366" s="273">
        <f t="shared" si="580"/>
        <v>0</v>
      </c>
      <c r="AV366" s="267">
        <f t="shared" si="581"/>
        <v>4</v>
      </c>
      <c r="AW366" s="274">
        <f t="shared" si="582"/>
        <v>0</v>
      </c>
      <c r="AX366" s="275">
        <f>SaisieNote!AU259</f>
        <v>10.5</v>
      </c>
      <c r="AY366" s="273">
        <f t="shared" si="583"/>
        <v>2</v>
      </c>
      <c r="AZ366" s="275">
        <f>SaisieNote!AW259</f>
        <v>6</v>
      </c>
      <c r="BA366" s="273">
        <f t="shared" si="584"/>
        <v>0</v>
      </c>
      <c r="BB366" s="275">
        <f>SaisieNote!AY259</f>
        <v>10</v>
      </c>
      <c r="BC366" s="273">
        <f t="shared" si="585"/>
        <v>2</v>
      </c>
      <c r="BD366" s="267">
        <f t="shared" si="586"/>
        <v>8.8333333333333339</v>
      </c>
      <c r="BE366" s="274">
        <f t="shared" si="587"/>
        <v>4</v>
      </c>
      <c r="BF366" s="269">
        <f t="shared" si="588"/>
        <v>8.457283950617283</v>
      </c>
      <c r="BG366" s="276">
        <f t="shared" si="589"/>
        <v>19</v>
      </c>
      <c r="BH366" s="277">
        <f t="shared" si="590"/>
        <v>9.1854320987654319</v>
      </c>
      <c r="BI366" s="276">
        <f t="shared" si="591"/>
        <v>47</v>
      </c>
      <c r="BJ366" s="276">
        <f t="shared" si="592"/>
        <v>47</v>
      </c>
      <c r="BK366" s="271" t="str">
        <f t="shared" si="593"/>
        <v>Rattrapage</v>
      </c>
    </row>
    <row r="367" spans="1:63" ht="20.25" customHeight="1">
      <c r="A367" s="273">
        <v>17</v>
      </c>
      <c r="B367" s="266" t="s">
        <v>466</v>
      </c>
      <c r="C367" s="266" t="s">
        <v>467</v>
      </c>
      <c r="D367" s="266" t="s">
        <v>468</v>
      </c>
      <c r="E367" s="266" t="s">
        <v>342</v>
      </c>
      <c r="F367" s="266" t="s">
        <v>23</v>
      </c>
      <c r="G367" s="278">
        <f>SaisieNote!K260</f>
        <v>6.669999999999999</v>
      </c>
      <c r="H367" s="268">
        <f t="shared" si="555"/>
        <v>0</v>
      </c>
      <c r="I367" s="267">
        <f>SaisieNote!N260</f>
        <v>12</v>
      </c>
      <c r="J367" s="268">
        <f t="shared" si="556"/>
        <v>5</v>
      </c>
      <c r="K367" s="267">
        <f>SaisieNote!Q260</f>
        <v>11.67</v>
      </c>
      <c r="L367" s="268">
        <f t="shared" si="557"/>
        <v>5</v>
      </c>
      <c r="M367" s="269">
        <f t="shared" si="558"/>
        <v>10.113333333333332</v>
      </c>
      <c r="N367" s="268">
        <f t="shared" si="559"/>
        <v>15</v>
      </c>
      <c r="O367" s="267">
        <f>SaisieNote!S260</f>
        <v>14</v>
      </c>
      <c r="P367" s="268">
        <f t="shared" si="560"/>
        <v>3</v>
      </c>
      <c r="Q367" s="267">
        <f>SaisieNote!U260</f>
        <v>7.5</v>
      </c>
      <c r="R367" s="268">
        <f t="shared" si="561"/>
        <v>0</v>
      </c>
      <c r="S367" s="267">
        <f>SaisieNote!W260</f>
        <v>10</v>
      </c>
      <c r="T367" s="268">
        <f t="shared" si="562"/>
        <v>3</v>
      </c>
      <c r="U367" s="269">
        <f t="shared" si="563"/>
        <v>10.5</v>
      </c>
      <c r="V367" s="268">
        <f t="shared" si="564"/>
        <v>9</v>
      </c>
      <c r="W367" s="267">
        <f>SaisieNote!Y260</f>
        <v>0</v>
      </c>
      <c r="X367" s="268">
        <f t="shared" si="565"/>
        <v>0</v>
      </c>
      <c r="Y367" s="267">
        <f>SaisieNote!AA260</f>
        <v>4.5</v>
      </c>
      <c r="Z367" s="268">
        <f t="shared" si="566"/>
        <v>0</v>
      </c>
      <c r="AA367" s="267">
        <f>SaisieNote!AC260</f>
        <v>5</v>
      </c>
      <c r="AB367" s="268">
        <f t="shared" si="567"/>
        <v>0</v>
      </c>
      <c r="AC367" s="269">
        <f t="shared" si="568"/>
        <v>3.1666666666666665</v>
      </c>
      <c r="AD367" s="268">
        <f t="shared" si="569"/>
        <v>0</v>
      </c>
      <c r="AE367" s="269">
        <f t="shared" si="570"/>
        <v>8.6985185185185188</v>
      </c>
      <c r="AF367" s="270">
        <f t="shared" si="571"/>
        <v>24</v>
      </c>
      <c r="AG367" s="271" t="str">
        <f t="shared" si="572"/>
        <v>Rattrapage</v>
      </c>
      <c r="AH367" s="277">
        <f>SaisieNote!AG260</f>
        <v>7.333333333333333</v>
      </c>
      <c r="AI367" s="279">
        <f t="shared" si="573"/>
        <v>0</v>
      </c>
      <c r="AJ367" s="277">
        <f>SaisieNote!AJ260</f>
        <v>7.833333333333333</v>
      </c>
      <c r="AK367" s="279">
        <f t="shared" si="574"/>
        <v>0</v>
      </c>
      <c r="AL367" s="277">
        <f>SaisieNote!AM260</f>
        <v>14.83</v>
      </c>
      <c r="AM367" s="273">
        <f t="shared" si="575"/>
        <v>5</v>
      </c>
      <c r="AN367" s="267">
        <f t="shared" si="576"/>
        <v>9.9988888888888887</v>
      </c>
      <c r="AO367" s="274">
        <f t="shared" si="577"/>
        <v>15</v>
      </c>
      <c r="AP367" s="269">
        <f>SaisieNote!AO260</f>
        <v>3</v>
      </c>
      <c r="AQ367" s="272">
        <f t="shared" si="578"/>
        <v>0</v>
      </c>
      <c r="AR367" s="269">
        <f>SaisieNote!AQ260</f>
        <v>2</v>
      </c>
      <c r="AS367" s="272">
        <f t="shared" si="579"/>
        <v>0</v>
      </c>
      <c r="AT367" s="269">
        <f>SaisieNote!AS260</f>
        <v>3</v>
      </c>
      <c r="AU367" s="273">
        <f t="shared" si="580"/>
        <v>0</v>
      </c>
      <c r="AV367" s="267">
        <f t="shared" si="581"/>
        <v>2.6666666666666665</v>
      </c>
      <c r="AW367" s="274">
        <f t="shared" si="582"/>
        <v>0</v>
      </c>
      <c r="AX367" s="275">
        <f>SaisieNote!AU260</f>
        <v>3.5</v>
      </c>
      <c r="AY367" s="273">
        <f t="shared" si="583"/>
        <v>0</v>
      </c>
      <c r="AZ367" s="275">
        <f>SaisieNote!AW260</f>
        <v>13.5</v>
      </c>
      <c r="BA367" s="273">
        <f t="shared" si="584"/>
        <v>2</v>
      </c>
      <c r="BB367" s="275">
        <f>SaisieNote!AY260</f>
        <v>3</v>
      </c>
      <c r="BC367" s="273">
        <f t="shared" si="585"/>
        <v>0</v>
      </c>
      <c r="BD367" s="267">
        <f t="shared" si="586"/>
        <v>6.666666666666667</v>
      </c>
      <c r="BE367" s="274">
        <f t="shared" si="587"/>
        <v>2</v>
      </c>
      <c r="BF367" s="269">
        <f t="shared" si="588"/>
        <v>6.8143209876543214</v>
      </c>
      <c r="BG367" s="276">
        <f t="shared" si="589"/>
        <v>17</v>
      </c>
      <c r="BH367" s="277">
        <f t="shared" si="590"/>
        <v>7.7564197530864201</v>
      </c>
      <c r="BI367" s="276">
        <f t="shared" si="591"/>
        <v>41</v>
      </c>
      <c r="BJ367" s="276">
        <f t="shared" si="592"/>
        <v>41</v>
      </c>
      <c r="BK367" s="271" t="str">
        <f t="shared" si="593"/>
        <v>Rattrapage</v>
      </c>
    </row>
    <row r="368" spans="1:63" ht="20.25" customHeight="1">
      <c r="A368" s="251">
        <v>18</v>
      </c>
      <c r="B368" s="234" t="s">
        <v>1194</v>
      </c>
      <c r="C368" s="234" t="s">
        <v>69</v>
      </c>
      <c r="D368" s="234" t="s">
        <v>1195</v>
      </c>
      <c r="E368" s="234" t="s">
        <v>1196</v>
      </c>
      <c r="F368" s="234" t="s">
        <v>302</v>
      </c>
      <c r="G368" s="134">
        <f>SaisieNote!K261</f>
        <v>10.833333333333334</v>
      </c>
      <c r="H368" s="37">
        <f t="shared" si="555"/>
        <v>5</v>
      </c>
      <c r="I368" s="36">
        <f>SaisieNote!N261</f>
        <v>8</v>
      </c>
      <c r="J368" s="37">
        <f t="shared" si="556"/>
        <v>0</v>
      </c>
      <c r="K368" s="36">
        <f>SaisieNote!Q261</f>
        <v>3.3333333333333335</v>
      </c>
      <c r="L368" s="37">
        <f t="shared" si="557"/>
        <v>0</v>
      </c>
      <c r="M368" s="53">
        <f t="shared" si="558"/>
        <v>7.3888888888888893</v>
      </c>
      <c r="N368" s="39">
        <f t="shared" si="559"/>
        <v>5</v>
      </c>
      <c r="O368" s="36">
        <f>SaisieNote!S261</f>
        <v>8</v>
      </c>
      <c r="P368" s="37">
        <f t="shared" si="560"/>
        <v>0</v>
      </c>
      <c r="Q368" s="36">
        <f>SaisieNote!U261</f>
        <v>10</v>
      </c>
      <c r="R368" s="37">
        <f t="shared" si="561"/>
        <v>3</v>
      </c>
      <c r="S368" s="36">
        <f>SaisieNote!W261</f>
        <v>7</v>
      </c>
      <c r="T368" s="37">
        <f t="shared" si="562"/>
        <v>0</v>
      </c>
      <c r="U368" s="53">
        <f t="shared" si="563"/>
        <v>8.3333333333333339</v>
      </c>
      <c r="V368" s="39">
        <f t="shared" si="564"/>
        <v>3</v>
      </c>
      <c r="W368" s="36">
        <f>SaisieNote!Y261</f>
        <v>6</v>
      </c>
      <c r="X368" s="37">
        <f t="shared" si="565"/>
        <v>0</v>
      </c>
      <c r="Y368" s="36">
        <f>SaisieNote!AA261</f>
        <v>3</v>
      </c>
      <c r="Z368" s="37">
        <f t="shared" si="566"/>
        <v>0</v>
      </c>
      <c r="AA368" s="36">
        <f>SaisieNote!AC261</f>
        <v>7</v>
      </c>
      <c r="AB368" s="37">
        <f t="shared" si="567"/>
        <v>0</v>
      </c>
      <c r="AC368" s="53">
        <f t="shared" si="568"/>
        <v>5.333333333333333</v>
      </c>
      <c r="AD368" s="39">
        <f t="shared" si="569"/>
        <v>0</v>
      </c>
      <c r="AE368" s="138">
        <f t="shared" si="570"/>
        <v>7.2469135802469147</v>
      </c>
      <c r="AF368" s="40">
        <f t="shared" si="571"/>
        <v>8</v>
      </c>
      <c r="AG368" s="73" t="str">
        <f t="shared" si="572"/>
        <v>Rattrapage</v>
      </c>
      <c r="AH368" s="19">
        <f>SaisieNote!AG261</f>
        <v>7</v>
      </c>
      <c r="AI368" s="170">
        <f t="shared" si="573"/>
        <v>0</v>
      </c>
      <c r="AJ368" s="19">
        <f>SaisieNote!AJ261</f>
        <v>11.5</v>
      </c>
      <c r="AK368" s="170">
        <f t="shared" si="574"/>
        <v>5</v>
      </c>
      <c r="AL368" s="19">
        <f>SaisieNote!AM261</f>
        <v>11</v>
      </c>
      <c r="AM368" s="75">
        <f t="shared" si="575"/>
        <v>5</v>
      </c>
      <c r="AN368" s="38">
        <f t="shared" si="576"/>
        <v>9.8333333333333339</v>
      </c>
      <c r="AO368" s="76">
        <f t="shared" si="577"/>
        <v>10</v>
      </c>
      <c r="AP368" s="167">
        <f>SaisieNote!AO261</f>
        <v>7.5</v>
      </c>
      <c r="AQ368" s="262">
        <f t="shared" si="578"/>
        <v>0</v>
      </c>
      <c r="AR368" s="167">
        <f>SaisieNote!AQ261</f>
        <v>8</v>
      </c>
      <c r="AS368" s="262">
        <f t="shared" si="579"/>
        <v>0</v>
      </c>
      <c r="AT368" s="167">
        <f>SaisieNote!AS261</f>
        <v>8</v>
      </c>
      <c r="AU368" s="75">
        <f t="shared" si="580"/>
        <v>0</v>
      </c>
      <c r="AV368" s="38">
        <f t="shared" si="581"/>
        <v>7.833333333333333</v>
      </c>
      <c r="AW368" s="76">
        <f t="shared" si="582"/>
        <v>0</v>
      </c>
      <c r="AX368" s="61">
        <f>SaisieNote!AU261</f>
        <v>10</v>
      </c>
      <c r="AY368" s="75">
        <f t="shared" si="583"/>
        <v>2</v>
      </c>
      <c r="AZ368" s="61">
        <f>SaisieNote!AW261</f>
        <v>10.5</v>
      </c>
      <c r="BA368" s="75">
        <f t="shared" si="584"/>
        <v>2</v>
      </c>
      <c r="BB368" s="61">
        <f>SaisieNote!AY261</f>
        <v>10.5</v>
      </c>
      <c r="BC368" s="75">
        <f t="shared" si="585"/>
        <v>2</v>
      </c>
      <c r="BD368" s="38">
        <f t="shared" si="586"/>
        <v>10.333333333333334</v>
      </c>
      <c r="BE368" s="76">
        <f t="shared" si="587"/>
        <v>6</v>
      </c>
      <c r="BF368" s="54">
        <f t="shared" si="588"/>
        <v>9.2777777777777786</v>
      </c>
      <c r="BG368" s="55">
        <f t="shared" si="589"/>
        <v>16</v>
      </c>
      <c r="BH368" s="56">
        <f t="shared" si="590"/>
        <v>8.2623456790123466</v>
      </c>
      <c r="BI368" s="55">
        <f t="shared" si="591"/>
        <v>24</v>
      </c>
      <c r="BJ368" s="55">
        <f t="shared" si="592"/>
        <v>24</v>
      </c>
      <c r="BK368" s="73" t="str">
        <f t="shared" si="593"/>
        <v>Rattrapage</v>
      </c>
    </row>
    <row r="369" spans="1:64" ht="20.25" customHeight="1">
      <c r="A369" s="273">
        <v>19</v>
      </c>
      <c r="B369" s="266" t="s">
        <v>1197</v>
      </c>
      <c r="C369" s="266" t="s">
        <v>1198</v>
      </c>
      <c r="D369" s="266" t="s">
        <v>1199</v>
      </c>
      <c r="E369" s="266" t="s">
        <v>1200</v>
      </c>
      <c r="F369" s="266" t="s">
        <v>8</v>
      </c>
      <c r="G369" s="278">
        <f>SaisieNote!K262</f>
        <v>8.3333333333333339</v>
      </c>
      <c r="H369" s="268">
        <f t="shared" si="555"/>
        <v>0</v>
      </c>
      <c r="I369" s="267">
        <f>SaisieNote!N262</f>
        <v>5.333333333333333</v>
      </c>
      <c r="J369" s="268">
        <f t="shared" si="556"/>
        <v>0</v>
      </c>
      <c r="K369" s="267">
        <f>SaisieNote!Q262</f>
        <v>5.5</v>
      </c>
      <c r="L369" s="268">
        <f t="shared" si="557"/>
        <v>0</v>
      </c>
      <c r="M369" s="269">
        <f t="shared" si="558"/>
        <v>6.3888888888888893</v>
      </c>
      <c r="N369" s="268">
        <f t="shared" si="559"/>
        <v>0</v>
      </c>
      <c r="O369" s="267">
        <f>SaisieNote!S262</f>
        <v>7</v>
      </c>
      <c r="P369" s="268">
        <f t="shared" si="560"/>
        <v>0</v>
      </c>
      <c r="Q369" s="267">
        <f>SaisieNote!U262</f>
        <v>6.5</v>
      </c>
      <c r="R369" s="268">
        <f t="shared" si="561"/>
        <v>0</v>
      </c>
      <c r="S369" s="267">
        <f>SaisieNote!W262</f>
        <v>3.5</v>
      </c>
      <c r="T369" s="268">
        <f t="shared" si="562"/>
        <v>0</v>
      </c>
      <c r="U369" s="269">
        <f t="shared" si="563"/>
        <v>5.666666666666667</v>
      </c>
      <c r="V369" s="268">
        <f t="shared" si="564"/>
        <v>0</v>
      </c>
      <c r="W369" s="267">
        <f>SaisieNote!Y262</f>
        <v>0</v>
      </c>
      <c r="X369" s="268">
        <f t="shared" si="565"/>
        <v>0</v>
      </c>
      <c r="Y369" s="267">
        <f>SaisieNote!AA262</f>
        <v>5</v>
      </c>
      <c r="Z369" s="268">
        <f t="shared" si="566"/>
        <v>0</v>
      </c>
      <c r="AA369" s="267">
        <f>SaisieNote!AC262</f>
        <v>5</v>
      </c>
      <c r="AB369" s="268">
        <f t="shared" si="567"/>
        <v>0</v>
      </c>
      <c r="AC369" s="269">
        <f t="shared" si="568"/>
        <v>3.3333333333333335</v>
      </c>
      <c r="AD369" s="268">
        <f t="shared" si="569"/>
        <v>0</v>
      </c>
      <c r="AE369" s="269">
        <f t="shared" si="570"/>
        <v>5.4691358024691361</v>
      </c>
      <c r="AF369" s="270">
        <f t="shared" si="571"/>
        <v>0</v>
      </c>
      <c r="AG369" s="271" t="str">
        <f t="shared" si="572"/>
        <v>Rattrapage</v>
      </c>
      <c r="AH369" s="277">
        <f>SaisieNote!AG262</f>
        <v>6.666666666666667</v>
      </c>
      <c r="AI369" s="279">
        <f t="shared" si="573"/>
        <v>0</v>
      </c>
      <c r="AJ369" s="277">
        <f>SaisieNote!AJ262</f>
        <v>5.833333333333333</v>
      </c>
      <c r="AK369" s="279">
        <f t="shared" si="574"/>
        <v>0</v>
      </c>
      <c r="AL369" s="277">
        <f>SaisieNote!AM262</f>
        <v>9.3333333333333339</v>
      </c>
      <c r="AM369" s="273">
        <f t="shared" si="575"/>
        <v>0</v>
      </c>
      <c r="AN369" s="267">
        <f t="shared" si="576"/>
        <v>7.2777777777777786</v>
      </c>
      <c r="AO369" s="274">
        <f t="shared" si="577"/>
        <v>0</v>
      </c>
      <c r="AP369" s="269">
        <f>SaisieNote!AO262</f>
        <v>0.5</v>
      </c>
      <c r="AQ369" s="272">
        <f t="shared" si="578"/>
        <v>0</v>
      </c>
      <c r="AR369" s="269">
        <f>SaisieNote!AQ262</f>
        <v>10</v>
      </c>
      <c r="AS369" s="272">
        <f t="shared" si="579"/>
        <v>3</v>
      </c>
      <c r="AT369" s="269">
        <f>SaisieNote!AS262</f>
        <v>0.5</v>
      </c>
      <c r="AU369" s="273">
        <f t="shared" si="580"/>
        <v>0</v>
      </c>
      <c r="AV369" s="267">
        <f t="shared" si="581"/>
        <v>3.6666666666666665</v>
      </c>
      <c r="AW369" s="274">
        <f t="shared" si="582"/>
        <v>3</v>
      </c>
      <c r="AX369" s="275">
        <f>SaisieNote!AU262</f>
        <v>2</v>
      </c>
      <c r="AY369" s="273">
        <f t="shared" si="583"/>
        <v>0</v>
      </c>
      <c r="AZ369" s="275">
        <f>SaisieNote!AW262</f>
        <v>8.5</v>
      </c>
      <c r="BA369" s="273">
        <f t="shared" si="584"/>
        <v>0</v>
      </c>
      <c r="BB369" s="275">
        <f>SaisieNote!AY262</f>
        <v>6</v>
      </c>
      <c r="BC369" s="273">
        <f t="shared" si="585"/>
        <v>0</v>
      </c>
      <c r="BD369" s="267">
        <f t="shared" si="586"/>
        <v>5.5</v>
      </c>
      <c r="BE369" s="274">
        <f t="shared" si="587"/>
        <v>0</v>
      </c>
      <c r="BF369" s="269">
        <f t="shared" si="588"/>
        <v>5.6790123456790127</v>
      </c>
      <c r="BG369" s="276">
        <f t="shared" si="589"/>
        <v>3</v>
      </c>
      <c r="BH369" s="277">
        <f t="shared" si="590"/>
        <v>5.5740740740740744</v>
      </c>
      <c r="BI369" s="276">
        <f t="shared" si="591"/>
        <v>3</v>
      </c>
      <c r="BJ369" s="276">
        <f t="shared" si="592"/>
        <v>3</v>
      </c>
      <c r="BK369" s="271" t="str">
        <f t="shared" si="593"/>
        <v>Rattrapage</v>
      </c>
    </row>
    <row r="370" spans="1:64" ht="20.25" customHeight="1">
      <c r="A370" s="251">
        <v>20</v>
      </c>
      <c r="B370" s="234" t="s">
        <v>469</v>
      </c>
      <c r="C370" s="234" t="s">
        <v>72</v>
      </c>
      <c r="D370" s="234" t="s">
        <v>273</v>
      </c>
      <c r="E370" s="234" t="s">
        <v>470</v>
      </c>
      <c r="F370" s="234" t="s">
        <v>32</v>
      </c>
      <c r="G370" s="134">
        <f>SaisieNote!K263</f>
        <v>7.666666666666667</v>
      </c>
      <c r="H370" s="37">
        <f t="shared" si="555"/>
        <v>0</v>
      </c>
      <c r="I370" s="36">
        <f>SaisieNote!N263</f>
        <v>6</v>
      </c>
      <c r="J370" s="37">
        <f t="shared" si="556"/>
        <v>0</v>
      </c>
      <c r="K370" s="36">
        <f>SaisieNote!Q263</f>
        <v>4.833333333333333</v>
      </c>
      <c r="L370" s="37">
        <f t="shared" si="557"/>
        <v>0</v>
      </c>
      <c r="M370" s="53">
        <f t="shared" si="558"/>
        <v>6.166666666666667</v>
      </c>
      <c r="N370" s="39">
        <f t="shared" si="559"/>
        <v>0</v>
      </c>
      <c r="O370" s="36">
        <f>SaisieNote!S263</f>
        <v>4</v>
      </c>
      <c r="P370" s="37">
        <f t="shared" si="560"/>
        <v>0</v>
      </c>
      <c r="Q370" s="36">
        <f>SaisieNote!U263</f>
        <v>3.5</v>
      </c>
      <c r="R370" s="37">
        <f t="shared" si="561"/>
        <v>0</v>
      </c>
      <c r="S370" s="36">
        <f>SaisieNote!W263</f>
        <v>2.5</v>
      </c>
      <c r="T370" s="37">
        <f t="shared" si="562"/>
        <v>0</v>
      </c>
      <c r="U370" s="53">
        <f t="shared" si="563"/>
        <v>3.3333333333333335</v>
      </c>
      <c r="V370" s="39">
        <f t="shared" si="564"/>
        <v>0</v>
      </c>
      <c r="W370" s="36">
        <f>SaisieNote!Y263</f>
        <v>2</v>
      </c>
      <c r="X370" s="37">
        <f t="shared" si="565"/>
        <v>0</v>
      </c>
      <c r="Y370" s="36">
        <f>SaisieNote!AA263</f>
        <v>13</v>
      </c>
      <c r="Z370" s="37">
        <f t="shared" si="566"/>
        <v>2</v>
      </c>
      <c r="AA370" s="36">
        <f>SaisieNote!AC263</f>
        <v>6</v>
      </c>
      <c r="AB370" s="37">
        <f t="shared" si="567"/>
        <v>0</v>
      </c>
      <c r="AC370" s="53">
        <f t="shared" si="568"/>
        <v>7</v>
      </c>
      <c r="AD370" s="39">
        <f t="shared" si="569"/>
        <v>2</v>
      </c>
      <c r="AE370" s="138">
        <f t="shared" si="570"/>
        <v>5.4074074074074074</v>
      </c>
      <c r="AF370" s="40">
        <f t="shared" si="571"/>
        <v>2</v>
      </c>
      <c r="AG370" s="73" t="str">
        <f t="shared" si="572"/>
        <v>Rattrapage</v>
      </c>
      <c r="AH370" s="19" t="e">
        <f>SaisieNote!AG263</f>
        <v>#VALUE!</v>
      </c>
      <c r="AI370" s="170" t="e">
        <f t="shared" si="573"/>
        <v>#VALUE!</v>
      </c>
      <c r="AJ370" s="19">
        <f>SaisieNote!AJ263</f>
        <v>4.166666666666667</v>
      </c>
      <c r="AK370" s="170">
        <f t="shared" si="574"/>
        <v>0</v>
      </c>
      <c r="AL370" s="19">
        <f>SaisieNote!AM263</f>
        <v>7.5</v>
      </c>
      <c r="AM370" s="75">
        <f t="shared" si="575"/>
        <v>0</v>
      </c>
      <c r="AN370" s="38" t="e">
        <f t="shared" si="576"/>
        <v>#VALUE!</v>
      </c>
      <c r="AO370" s="76" t="e">
        <f t="shared" si="577"/>
        <v>#VALUE!</v>
      </c>
      <c r="AP370" s="167">
        <f>SaisieNote!AO263</f>
        <v>0.5</v>
      </c>
      <c r="AQ370" s="262">
        <f t="shared" si="578"/>
        <v>0</v>
      </c>
      <c r="AR370" s="167">
        <f>SaisieNote!AQ263</f>
        <v>4</v>
      </c>
      <c r="AS370" s="262">
        <f t="shared" si="579"/>
        <v>0</v>
      </c>
      <c r="AT370" s="167">
        <f>SaisieNote!AS263</f>
        <v>5.5</v>
      </c>
      <c r="AU370" s="75">
        <f t="shared" si="580"/>
        <v>0</v>
      </c>
      <c r="AV370" s="38">
        <f t="shared" si="581"/>
        <v>3.3333333333333335</v>
      </c>
      <c r="AW370" s="76">
        <f t="shared" si="582"/>
        <v>0</v>
      </c>
      <c r="AX370" s="61">
        <f>SaisieNote!AU263</f>
        <v>10</v>
      </c>
      <c r="AY370" s="75">
        <f t="shared" si="583"/>
        <v>2</v>
      </c>
      <c r="AZ370" s="61">
        <f>SaisieNote!AW263</f>
        <v>0</v>
      </c>
      <c r="BA370" s="75">
        <f t="shared" si="584"/>
        <v>0</v>
      </c>
      <c r="BB370" s="61">
        <f>SaisieNote!AY263</f>
        <v>5</v>
      </c>
      <c r="BC370" s="75">
        <f t="shared" si="585"/>
        <v>0</v>
      </c>
      <c r="BD370" s="38">
        <f t="shared" si="586"/>
        <v>5</v>
      </c>
      <c r="BE370" s="76">
        <f t="shared" si="587"/>
        <v>2</v>
      </c>
      <c r="BF370" s="54" t="e">
        <f t="shared" si="588"/>
        <v>#VALUE!</v>
      </c>
      <c r="BG370" s="55" t="e">
        <f t="shared" si="589"/>
        <v>#VALUE!</v>
      </c>
      <c r="BH370" s="56" t="e">
        <f t="shared" si="590"/>
        <v>#VALUE!</v>
      </c>
      <c r="BI370" s="55" t="e">
        <f t="shared" si="591"/>
        <v>#VALUE!</v>
      </c>
      <c r="BJ370" s="55" t="e">
        <f t="shared" si="592"/>
        <v>#VALUE!</v>
      </c>
      <c r="BK370" s="73" t="s">
        <v>1305</v>
      </c>
    </row>
    <row r="371" spans="1:64" ht="20.25" customHeight="1">
      <c r="A371" s="251">
        <v>21</v>
      </c>
      <c r="B371" s="234" t="s">
        <v>1201</v>
      </c>
      <c r="C371" s="234" t="s">
        <v>1202</v>
      </c>
      <c r="D371" s="234" t="s">
        <v>13</v>
      </c>
      <c r="E371" s="234" t="s">
        <v>1080</v>
      </c>
      <c r="F371" s="234" t="s">
        <v>5</v>
      </c>
      <c r="G371" s="134">
        <f>SaisieNote!K264</f>
        <v>10.333333333333334</v>
      </c>
      <c r="H371" s="37">
        <f t="shared" si="555"/>
        <v>5</v>
      </c>
      <c r="I371" s="36">
        <f>SaisieNote!N264</f>
        <v>12.666666666666666</v>
      </c>
      <c r="J371" s="37">
        <f t="shared" si="556"/>
        <v>5</v>
      </c>
      <c r="K371" s="36">
        <f>SaisieNote!Q264</f>
        <v>7</v>
      </c>
      <c r="L371" s="37">
        <f t="shared" si="557"/>
        <v>0</v>
      </c>
      <c r="M371" s="53">
        <f t="shared" si="558"/>
        <v>10</v>
      </c>
      <c r="N371" s="39">
        <f t="shared" si="559"/>
        <v>15</v>
      </c>
      <c r="O371" s="36">
        <f>SaisieNote!S264</f>
        <v>10</v>
      </c>
      <c r="P371" s="37">
        <f t="shared" si="560"/>
        <v>3</v>
      </c>
      <c r="Q371" s="36">
        <f>SaisieNote!U264</f>
        <v>7.5</v>
      </c>
      <c r="R371" s="37">
        <f t="shared" si="561"/>
        <v>0</v>
      </c>
      <c r="S371" s="36">
        <f>SaisieNote!W264</f>
        <v>10.5</v>
      </c>
      <c r="T371" s="37">
        <f t="shared" si="562"/>
        <v>3</v>
      </c>
      <c r="U371" s="53">
        <f t="shared" si="563"/>
        <v>9.3333333333333339</v>
      </c>
      <c r="V371" s="39">
        <f t="shared" si="564"/>
        <v>6</v>
      </c>
      <c r="W371" s="36">
        <f>SaisieNote!Y264</f>
        <v>8.5</v>
      </c>
      <c r="X371" s="37">
        <f t="shared" si="565"/>
        <v>0</v>
      </c>
      <c r="Y371" s="36">
        <f>SaisieNote!AA264</f>
        <v>12.5</v>
      </c>
      <c r="Z371" s="37">
        <f t="shared" si="566"/>
        <v>2</v>
      </c>
      <c r="AA371" s="36">
        <f>SaisieNote!AC264</f>
        <v>10.5</v>
      </c>
      <c r="AB371" s="37">
        <f t="shared" si="567"/>
        <v>2</v>
      </c>
      <c r="AC371" s="53">
        <f t="shared" si="568"/>
        <v>10.5</v>
      </c>
      <c r="AD371" s="39">
        <f t="shared" si="569"/>
        <v>6</v>
      </c>
      <c r="AE371" s="138">
        <f t="shared" si="570"/>
        <v>9.8888888888888893</v>
      </c>
      <c r="AF371" s="40">
        <f t="shared" si="571"/>
        <v>27</v>
      </c>
      <c r="AG371" s="73" t="str">
        <f t="shared" si="572"/>
        <v>Rattrapage</v>
      </c>
      <c r="AH371" s="19">
        <f>SaisieNote!AG264</f>
        <v>11.166666666666666</v>
      </c>
      <c r="AI371" s="170">
        <f t="shared" si="573"/>
        <v>5</v>
      </c>
      <c r="AJ371" s="19">
        <f>SaisieNote!AJ264</f>
        <v>9.8333333333333339</v>
      </c>
      <c r="AK371" s="170">
        <f t="shared" si="574"/>
        <v>0</v>
      </c>
      <c r="AL371" s="19">
        <f>SaisieNote!AM264</f>
        <v>9.8333333333333339</v>
      </c>
      <c r="AM371" s="75">
        <f t="shared" si="575"/>
        <v>0</v>
      </c>
      <c r="AN371" s="38">
        <f t="shared" si="576"/>
        <v>10.277777777777779</v>
      </c>
      <c r="AO371" s="76">
        <f t="shared" si="577"/>
        <v>15</v>
      </c>
      <c r="AP371" s="167">
        <f>SaisieNote!AO264</f>
        <v>7</v>
      </c>
      <c r="AQ371" s="262">
        <f t="shared" si="578"/>
        <v>0</v>
      </c>
      <c r="AR371" s="167">
        <f>SaisieNote!AQ264</f>
        <v>10</v>
      </c>
      <c r="AS371" s="262">
        <f t="shared" si="579"/>
        <v>3</v>
      </c>
      <c r="AT371" s="167">
        <f>SaisieNote!AS264</f>
        <v>11.5</v>
      </c>
      <c r="AU371" s="75">
        <f t="shared" si="580"/>
        <v>3</v>
      </c>
      <c r="AV371" s="38">
        <f t="shared" si="581"/>
        <v>9.5</v>
      </c>
      <c r="AW371" s="76">
        <f t="shared" si="582"/>
        <v>6</v>
      </c>
      <c r="AX371" s="61">
        <f>SaisieNote!AU264</f>
        <v>13.5</v>
      </c>
      <c r="AY371" s="75">
        <f t="shared" si="583"/>
        <v>2</v>
      </c>
      <c r="AZ371" s="61">
        <f>SaisieNote!AW264</f>
        <v>6</v>
      </c>
      <c r="BA371" s="75">
        <f t="shared" si="584"/>
        <v>0</v>
      </c>
      <c r="BB371" s="61">
        <f>SaisieNote!AY264</f>
        <v>7</v>
      </c>
      <c r="BC371" s="75">
        <f t="shared" si="585"/>
        <v>0</v>
      </c>
      <c r="BD371" s="38">
        <f t="shared" si="586"/>
        <v>8.8333333333333339</v>
      </c>
      <c r="BE371" s="76">
        <f t="shared" si="587"/>
        <v>2</v>
      </c>
      <c r="BF371" s="54">
        <f t="shared" si="588"/>
        <v>9.6975308641975317</v>
      </c>
      <c r="BG371" s="55">
        <f t="shared" si="589"/>
        <v>23</v>
      </c>
      <c r="BH371" s="56">
        <f t="shared" si="590"/>
        <v>9.7932098765432105</v>
      </c>
      <c r="BI371" s="55">
        <f t="shared" si="591"/>
        <v>50</v>
      </c>
      <c r="BJ371" s="55">
        <f t="shared" si="592"/>
        <v>50</v>
      </c>
      <c r="BK371" s="73" t="str">
        <f t="shared" si="593"/>
        <v>Rattrapage</v>
      </c>
    </row>
    <row r="372" spans="1:64" ht="20.25" customHeight="1">
      <c r="A372" s="273">
        <v>22</v>
      </c>
      <c r="B372" s="266" t="s">
        <v>1203</v>
      </c>
      <c r="C372" s="266" t="s">
        <v>1204</v>
      </c>
      <c r="D372" s="266" t="s">
        <v>1173</v>
      </c>
      <c r="E372" s="266" t="s">
        <v>1205</v>
      </c>
      <c r="F372" s="266" t="s">
        <v>8</v>
      </c>
      <c r="G372" s="278">
        <f>SaisieNote!K265</f>
        <v>9.8333333333333339</v>
      </c>
      <c r="H372" s="268">
        <f t="shared" si="555"/>
        <v>0</v>
      </c>
      <c r="I372" s="267">
        <f>SaisieNote!N265</f>
        <v>11</v>
      </c>
      <c r="J372" s="268">
        <f t="shared" si="556"/>
        <v>5</v>
      </c>
      <c r="K372" s="267">
        <f>SaisieNote!Q265</f>
        <v>8.3333333333333339</v>
      </c>
      <c r="L372" s="268">
        <f t="shared" si="557"/>
        <v>0</v>
      </c>
      <c r="M372" s="269">
        <f t="shared" si="558"/>
        <v>9.7222222222222232</v>
      </c>
      <c r="N372" s="268">
        <f t="shared" si="559"/>
        <v>5</v>
      </c>
      <c r="O372" s="267">
        <f>SaisieNote!S265</f>
        <v>10</v>
      </c>
      <c r="P372" s="268">
        <f t="shared" si="560"/>
        <v>3</v>
      </c>
      <c r="Q372" s="267">
        <f>SaisieNote!U265</f>
        <v>8.5</v>
      </c>
      <c r="R372" s="268">
        <f t="shared" si="561"/>
        <v>0</v>
      </c>
      <c r="S372" s="267">
        <f>SaisieNote!W265</f>
        <v>10</v>
      </c>
      <c r="T372" s="268">
        <f t="shared" si="562"/>
        <v>3</v>
      </c>
      <c r="U372" s="269">
        <f t="shared" si="563"/>
        <v>9.5</v>
      </c>
      <c r="V372" s="268">
        <f t="shared" si="564"/>
        <v>6</v>
      </c>
      <c r="W372" s="267">
        <f>SaisieNote!Y265</f>
        <v>11</v>
      </c>
      <c r="X372" s="268">
        <f t="shared" si="565"/>
        <v>2</v>
      </c>
      <c r="Y372" s="267">
        <f>SaisieNote!AA265</f>
        <v>11</v>
      </c>
      <c r="Z372" s="268">
        <f t="shared" si="566"/>
        <v>2</v>
      </c>
      <c r="AA372" s="267">
        <f>SaisieNote!AC265</f>
        <v>2</v>
      </c>
      <c r="AB372" s="268">
        <f t="shared" si="567"/>
        <v>0</v>
      </c>
      <c r="AC372" s="269">
        <f t="shared" si="568"/>
        <v>8</v>
      </c>
      <c r="AD372" s="268">
        <f t="shared" si="569"/>
        <v>4</v>
      </c>
      <c r="AE372" s="269">
        <f t="shared" si="570"/>
        <v>9.2654320987654319</v>
      </c>
      <c r="AF372" s="270">
        <f t="shared" si="571"/>
        <v>15</v>
      </c>
      <c r="AG372" s="271" t="str">
        <f t="shared" si="572"/>
        <v>Rattrapage</v>
      </c>
      <c r="AH372" s="277">
        <f>SaisieNote!AG265</f>
        <v>10.833333333333334</v>
      </c>
      <c r="AI372" s="279">
        <f t="shared" si="573"/>
        <v>5</v>
      </c>
      <c r="AJ372" s="277">
        <f>SaisieNote!AJ265</f>
        <v>10.666666666666666</v>
      </c>
      <c r="AK372" s="279">
        <f t="shared" si="574"/>
        <v>5</v>
      </c>
      <c r="AL372" s="277">
        <f>SaisieNote!AM265</f>
        <v>10.666666666666666</v>
      </c>
      <c r="AM372" s="273">
        <f t="shared" si="575"/>
        <v>5</v>
      </c>
      <c r="AN372" s="267">
        <f t="shared" si="576"/>
        <v>10.722222222222221</v>
      </c>
      <c r="AO372" s="274">
        <f t="shared" si="577"/>
        <v>15</v>
      </c>
      <c r="AP372" s="269">
        <f>SaisieNote!AO265</f>
        <v>8</v>
      </c>
      <c r="AQ372" s="272">
        <f t="shared" si="578"/>
        <v>0</v>
      </c>
      <c r="AR372" s="269">
        <f>SaisieNote!AQ265</f>
        <v>9</v>
      </c>
      <c r="AS372" s="272">
        <f t="shared" si="579"/>
        <v>0</v>
      </c>
      <c r="AT372" s="269">
        <f>SaisieNote!AS265</f>
        <v>12.5</v>
      </c>
      <c r="AU372" s="273">
        <f t="shared" si="580"/>
        <v>3</v>
      </c>
      <c r="AV372" s="267">
        <f t="shared" si="581"/>
        <v>9.8333333333333339</v>
      </c>
      <c r="AW372" s="274">
        <f t="shared" si="582"/>
        <v>3</v>
      </c>
      <c r="AX372" s="275">
        <f>SaisieNote!AU265</f>
        <v>10</v>
      </c>
      <c r="AY372" s="273">
        <f t="shared" si="583"/>
        <v>2</v>
      </c>
      <c r="AZ372" s="275">
        <f>SaisieNote!AW265</f>
        <v>12</v>
      </c>
      <c r="BA372" s="273">
        <f t="shared" si="584"/>
        <v>2</v>
      </c>
      <c r="BB372" s="275">
        <f>SaisieNote!AY265</f>
        <v>12.5</v>
      </c>
      <c r="BC372" s="273">
        <f t="shared" si="585"/>
        <v>2</v>
      </c>
      <c r="BD372" s="267">
        <f t="shared" si="586"/>
        <v>11.5</v>
      </c>
      <c r="BE372" s="274">
        <f t="shared" si="587"/>
        <v>6</v>
      </c>
      <c r="BF372" s="269">
        <f t="shared" si="588"/>
        <v>10.598765432098764</v>
      </c>
      <c r="BG372" s="276">
        <f t="shared" si="589"/>
        <v>30</v>
      </c>
      <c r="BH372" s="277">
        <f t="shared" si="590"/>
        <v>9.932098765432098</v>
      </c>
      <c r="BI372" s="276">
        <f t="shared" si="591"/>
        <v>45</v>
      </c>
      <c r="BJ372" s="276">
        <f t="shared" si="592"/>
        <v>45</v>
      </c>
      <c r="BK372" s="271" t="str">
        <f t="shared" si="593"/>
        <v>Rattrapage</v>
      </c>
    </row>
    <row r="373" spans="1:64" ht="20.25" customHeight="1">
      <c r="A373" s="273">
        <v>23</v>
      </c>
      <c r="B373" s="266" t="s">
        <v>471</v>
      </c>
      <c r="C373" s="266" t="s">
        <v>473</v>
      </c>
      <c r="D373" s="266" t="s">
        <v>474</v>
      </c>
      <c r="E373" s="266" t="s">
        <v>472</v>
      </c>
      <c r="F373" s="266" t="s">
        <v>5</v>
      </c>
      <c r="G373" s="278">
        <f>SaisieNote!K266</f>
        <v>9.3333333333333339</v>
      </c>
      <c r="H373" s="268">
        <f t="shared" si="555"/>
        <v>0</v>
      </c>
      <c r="I373" s="267">
        <f>SaisieNote!N266</f>
        <v>10.5</v>
      </c>
      <c r="J373" s="268">
        <f t="shared" si="556"/>
        <v>5</v>
      </c>
      <c r="K373" s="267">
        <f>SaisieNote!Q266</f>
        <v>3</v>
      </c>
      <c r="L373" s="268">
        <f t="shared" si="557"/>
        <v>0</v>
      </c>
      <c r="M373" s="269">
        <f t="shared" si="558"/>
        <v>7.6111111111111116</v>
      </c>
      <c r="N373" s="268">
        <f t="shared" si="559"/>
        <v>5</v>
      </c>
      <c r="O373" s="267">
        <f>SaisieNote!S266</f>
        <v>13</v>
      </c>
      <c r="P373" s="268">
        <f t="shared" si="560"/>
        <v>3</v>
      </c>
      <c r="Q373" s="267" t="str">
        <f>SaisieNote!U266</f>
        <v>ABS</v>
      </c>
      <c r="R373" s="268">
        <f t="shared" si="561"/>
        <v>3</v>
      </c>
      <c r="S373" s="267">
        <f>SaisieNote!W266</f>
        <v>2</v>
      </c>
      <c r="T373" s="268">
        <f t="shared" si="562"/>
        <v>0</v>
      </c>
      <c r="U373" s="269" t="e">
        <f t="shared" si="563"/>
        <v>#VALUE!</v>
      </c>
      <c r="V373" s="268" t="e">
        <f t="shared" si="564"/>
        <v>#VALUE!</v>
      </c>
      <c r="W373" s="267">
        <f>SaisieNote!Y266</f>
        <v>12</v>
      </c>
      <c r="X373" s="268">
        <f t="shared" si="565"/>
        <v>2</v>
      </c>
      <c r="Y373" s="267">
        <f>SaisieNote!AA266</f>
        <v>2.5</v>
      </c>
      <c r="Z373" s="268">
        <f t="shared" si="566"/>
        <v>0</v>
      </c>
      <c r="AA373" s="267">
        <f>SaisieNote!AC266</f>
        <v>10</v>
      </c>
      <c r="AB373" s="268">
        <f t="shared" si="567"/>
        <v>2</v>
      </c>
      <c r="AC373" s="269">
        <f t="shared" si="568"/>
        <v>8.1666666666666661</v>
      </c>
      <c r="AD373" s="268">
        <f t="shared" si="569"/>
        <v>4</v>
      </c>
      <c r="AE373" s="269" t="e">
        <f t="shared" si="570"/>
        <v>#VALUE!</v>
      </c>
      <c r="AF373" s="270" t="e">
        <f t="shared" si="571"/>
        <v>#VALUE!</v>
      </c>
      <c r="AG373" s="281" t="s">
        <v>1305</v>
      </c>
      <c r="AH373" s="277">
        <f>SaisieNote!AG266</f>
        <v>12</v>
      </c>
      <c r="AI373" s="279">
        <f t="shared" si="573"/>
        <v>5</v>
      </c>
      <c r="AJ373" s="277">
        <f>SaisieNote!AJ266</f>
        <v>15.17</v>
      </c>
      <c r="AK373" s="279">
        <f t="shared" si="574"/>
        <v>5</v>
      </c>
      <c r="AL373" s="277">
        <f>SaisieNote!AM266</f>
        <v>13</v>
      </c>
      <c r="AM373" s="273">
        <f t="shared" si="575"/>
        <v>5</v>
      </c>
      <c r="AN373" s="267">
        <f t="shared" si="576"/>
        <v>13.39</v>
      </c>
      <c r="AO373" s="274">
        <f t="shared" si="577"/>
        <v>15</v>
      </c>
      <c r="AP373" s="269">
        <f>SaisieNote!AO266</f>
        <v>4</v>
      </c>
      <c r="AQ373" s="272">
        <f t="shared" si="578"/>
        <v>0</v>
      </c>
      <c r="AR373" s="269">
        <f>SaisieNote!AQ266</f>
        <v>7.5</v>
      </c>
      <c r="AS373" s="272">
        <f t="shared" si="579"/>
        <v>0</v>
      </c>
      <c r="AT373" s="269">
        <f>SaisieNote!AS266</f>
        <v>8.5</v>
      </c>
      <c r="AU373" s="273">
        <f t="shared" si="580"/>
        <v>0</v>
      </c>
      <c r="AV373" s="267">
        <f t="shared" si="581"/>
        <v>6.666666666666667</v>
      </c>
      <c r="AW373" s="274">
        <f t="shared" si="582"/>
        <v>0</v>
      </c>
      <c r="AX373" s="275">
        <f>SaisieNote!AU266</f>
        <v>8</v>
      </c>
      <c r="AY373" s="273">
        <f t="shared" si="583"/>
        <v>0</v>
      </c>
      <c r="AZ373" s="275">
        <f>SaisieNote!AW266</f>
        <v>10</v>
      </c>
      <c r="BA373" s="273">
        <f t="shared" si="584"/>
        <v>2</v>
      </c>
      <c r="BB373" s="275">
        <f>SaisieNote!AY266</f>
        <v>10.5</v>
      </c>
      <c r="BC373" s="273">
        <f t="shared" si="585"/>
        <v>2</v>
      </c>
      <c r="BD373" s="267">
        <f t="shared" si="586"/>
        <v>9.5</v>
      </c>
      <c r="BE373" s="274">
        <f t="shared" si="587"/>
        <v>4</v>
      </c>
      <c r="BF373" s="269">
        <f t="shared" si="588"/>
        <v>10.284444444444444</v>
      </c>
      <c r="BG373" s="276">
        <f t="shared" si="589"/>
        <v>30</v>
      </c>
      <c r="BH373" s="277" t="e">
        <f t="shared" si="590"/>
        <v>#VALUE!</v>
      </c>
      <c r="BI373" s="276" t="e">
        <f t="shared" si="591"/>
        <v>#VALUE!</v>
      </c>
      <c r="BJ373" s="276" t="e">
        <f t="shared" si="592"/>
        <v>#VALUE!</v>
      </c>
      <c r="BK373" s="271" t="s">
        <v>1305</v>
      </c>
    </row>
    <row r="374" spans="1:64" ht="20.25" customHeight="1">
      <c r="A374" s="251">
        <v>24</v>
      </c>
      <c r="B374" s="234" t="s">
        <v>1206</v>
      </c>
      <c r="C374" s="234" t="s">
        <v>1207</v>
      </c>
      <c r="D374" s="234" t="s">
        <v>1208</v>
      </c>
      <c r="E374" s="234" t="s">
        <v>1209</v>
      </c>
      <c r="F374" s="234" t="s">
        <v>5</v>
      </c>
      <c r="G374" s="134">
        <f>SaisieNote!K267</f>
        <v>9.5</v>
      </c>
      <c r="H374" s="37">
        <f t="shared" si="555"/>
        <v>0</v>
      </c>
      <c r="I374" s="36">
        <f>SaisieNote!N267</f>
        <v>9</v>
      </c>
      <c r="J374" s="37">
        <f t="shared" si="556"/>
        <v>0</v>
      </c>
      <c r="K374" s="36">
        <f>SaisieNote!Q267</f>
        <v>5.5</v>
      </c>
      <c r="L374" s="37">
        <f t="shared" si="557"/>
        <v>0</v>
      </c>
      <c r="M374" s="53">
        <f t="shared" si="558"/>
        <v>8</v>
      </c>
      <c r="N374" s="39">
        <f t="shared" si="559"/>
        <v>0</v>
      </c>
      <c r="O374" s="36">
        <f>SaisieNote!S267</f>
        <v>11.5</v>
      </c>
      <c r="P374" s="37">
        <f t="shared" si="560"/>
        <v>3</v>
      </c>
      <c r="Q374" s="36">
        <f>SaisieNote!U267</f>
        <v>10</v>
      </c>
      <c r="R374" s="37">
        <f t="shared" si="561"/>
        <v>3</v>
      </c>
      <c r="S374" s="36">
        <f>SaisieNote!W267</f>
        <v>10</v>
      </c>
      <c r="T374" s="37">
        <f t="shared" si="562"/>
        <v>3</v>
      </c>
      <c r="U374" s="53">
        <f t="shared" si="563"/>
        <v>10.5</v>
      </c>
      <c r="V374" s="39">
        <f t="shared" si="564"/>
        <v>9</v>
      </c>
      <c r="W374" s="36">
        <f>SaisieNote!Y267</f>
        <v>5</v>
      </c>
      <c r="X374" s="37">
        <f t="shared" si="565"/>
        <v>0</v>
      </c>
      <c r="Y374" s="36">
        <f>SaisieNote!AA267</f>
        <v>5.5</v>
      </c>
      <c r="Z374" s="37">
        <f t="shared" si="566"/>
        <v>0</v>
      </c>
      <c r="AA374" s="36">
        <f>SaisieNote!AC267</f>
        <v>8.5</v>
      </c>
      <c r="AB374" s="37">
        <f t="shared" si="567"/>
        <v>0</v>
      </c>
      <c r="AC374" s="53">
        <f t="shared" si="568"/>
        <v>6.333333333333333</v>
      </c>
      <c r="AD374" s="39">
        <f t="shared" si="569"/>
        <v>0</v>
      </c>
      <c r="AE374" s="138">
        <f t="shared" si="570"/>
        <v>8.4629629629629637</v>
      </c>
      <c r="AF374" s="40">
        <f t="shared" si="571"/>
        <v>9</v>
      </c>
      <c r="AG374" s="73" t="str">
        <f t="shared" si="572"/>
        <v>Rattrapage</v>
      </c>
      <c r="AH374" s="19">
        <f>SaisieNote!AG267</f>
        <v>11.333333333333334</v>
      </c>
      <c r="AI374" s="170">
        <f t="shared" si="573"/>
        <v>5</v>
      </c>
      <c r="AJ374" s="19">
        <f>SaisieNote!AJ267</f>
        <v>13</v>
      </c>
      <c r="AK374" s="170">
        <f t="shared" si="574"/>
        <v>5</v>
      </c>
      <c r="AL374" s="19">
        <f>SaisieNote!AM267</f>
        <v>11.666666666666666</v>
      </c>
      <c r="AM374" s="75">
        <f t="shared" si="575"/>
        <v>5</v>
      </c>
      <c r="AN374" s="38">
        <f t="shared" si="576"/>
        <v>12</v>
      </c>
      <c r="AO374" s="76">
        <f t="shared" si="577"/>
        <v>15</v>
      </c>
      <c r="AP374" s="167">
        <f>SaisieNote!AO267</f>
        <v>8</v>
      </c>
      <c r="AQ374" s="262">
        <f t="shared" si="578"/>
        <v>0</v>
      </c>
      <c r="AR374" s="167">
        <f>SaisieNote!AQ267</f>
        <v>15.5</v>
      </c>
      <c r="AS374" s="262">
        <f t="shared" si="579"/>
        <v>3</v>
      </c>
      <c r="AT374" s="167">
        <f>SaisieNote!AS267</f>
        <v>10</v>
      </c>
      <c r="AU374" s="75">
        <f t="shared" si="580"/>
        <v>3</v>
      </c>
      <c r="AV374" s="38">
        <f t="shared" si="581"/>
        <v>11.166666666666666</v>
      </c>
      <c r="AW374" s="76">
        <f t="shared" si="582"/>
        <v>9</v>
      </c>
      <c r="AX374" s="61">
        <f>SaisieNote!AU267</f>
        <v>11.5</v>
      </c>
      <c r="AY374" s="75">
        <f t="shared" si="583"/>
        <v>2</v>
      </c>
      <c r="AZ374" s="61">
        <f>SaisieNote!AW267</f>
        <v>13</v>
      </c>
      <c r="BA374" s="75">
        <f t="shared" si="584"/>
        <v>2</v>
      </c>
      <c r="BB374" s="61">
        <f>SaisieNote!AY267</f>
        <v>15.5</v>
      </c>
      <c r="BC374" s="75">
        <f t="shared" si="585"/>
        <v>2</v>
      </c>
      <c r="BD374" s="38">
        <f t="shared" si="586"/>
        <v>13.333333333333334</v>
      </c>
      <c r="BE374" s="76">
        <f t="shared" si="587"/>
        <v>6</v>
      </c>
      <c r="BF374" s="54">
        <f t="shared" si="588"/>
        <v>12.018518518518519</v>
      </c>
      <c r="BG374" s="55">
        <f t="shared" si="589"/>
        <v>30</v>
      </c>
      <c r="BH374" s="56">
        <f t="shared" si="590"/>
        <v>10.24074074074074</v>
      </c>
      <c r="BI374" s="55">
        <f t="shared" si="591"/>
        <v>60</v>
      </c>
      <c r="BJ374" s="55">
        <f t="shared" si="592"/>
        <v>180</v>
      </c>
      <c r="BK374" s="73" t="str">
        <f t="shared" si="593"/>
        <v>Admis(e)</v>
      </c>
    </row>
    <row r="375" spans="1:64" s="210" customFormat="1" ht="20.25" customHeight="1">
      <c r="A375" s="251">
        <v>25</v>
      </c>
      <c r="B375" s="234" t="s">
        <v>1210</v>
      </c>
      <c r="C375" s="234" t="s">
        <v>1211</v>
      </c>
      <c r="D375" s="234" t="s">
        <v>1212</v>
      </c>
      <c r="E375" s="234" t="s">
        <v>1213</v>
      </c>
      <c r="F375" s="234" t="s">
        <v>1214</v>
      </c>
      <c r="G375" s="134">
        <f>SaisieNote!K268</f>
        <v>12.333333333333334</v>
      </c>
      <c r="H375" s="37">
        <f t="shared" si="555"/>
        <v>5</v>
      </c>
      <c r="I375" s="36">
        <f>SaisieNote!N268</f>
        <v>5.833333333333333</v>
      </c>
      <c r="J375" s="37">
        <f t="shared" si="556"/>
        <v>0</v>
      </c>
      <c r="K375" s="36">
        <f>SaisieNote!Q268</f>
        <v>5.833333333333333</v>
      </c>
      <c r="L375" s="37">
        <f t="shared" si="557"/>
        <v>0</v>
      </c>
      <c r="M375" s="53">
        <f t="shared" si="558"/>
        <v>8</v>
      </c>
      <c r="N375" s="39">
        <f t="shared" si="559"/>
        <v>5</v>
      </c>
      <c r="O375" s="36">
        <f>SaisieNote!S268</f>
        <v>10</v>
      </c>
      <c r="P375" s="37">
        <f t="shared" si="560"/>
        <v>3</v>
      </c>
      <c r="Q375" s="36">
        <f>SaisieNote!U268</f>
        <v>11.5</v>
      </c>
      <c r="R375" s="37">
        <f t="shared" si="561"/>
        <v>3</v>
      </c>
      <c r="S375" s="36">
        <f>SaisieNote!W268</f>
        <v>4.5</v>
      </c>
      <c r="T375" s="37">
        <f t="shared" si="562"/>
        <v>0</v>
      </c>
      <c r="U375" s="53">
        <f t="shared" si="563"/>
        <v>8.6666666666666661</v>
      </c>
      <c r="V375" s="39">
        <f t="shared" si="564"/>
        <v>6</v>
      </c>
      <c r="W375" s="36">
        <f>SaisieNote!Y268</f>
        <v>4</v>
      </c>
      <c r="X375" s="37">
        <f t="shared" si="565"/>
        <v>0</v>
      </c>
      <c r="Y375" s="36">
        <f>SaisieNote!AA268</f>
        <v>12.5</v>
      </c>
      <c r="Z375" s="37">
        <f t="shared" si="566"/>
        <v>2</v>
      </c>
      <c r="AA375" s="36">
        <f>SaisieNote!AC268</f>
        <v>10</v>
      </c>
      <c r="AB375" s="37">
        <f t="shared" si="567"/>
        <v>2</v>
      </c>
      <c r="AC375" s="53">
        <f t="shared" si="568"/>
        <v>8.8333333333333339</v>
      </c>
      <c r="AD375" s="39">
        <f t="shared" si="569"/>
        <v>4</v>
      </c>
      <c r="AE375" s="138">
        <f t="shared" si="570"/>
        <v>8.4074074074074066</v>
      </c>
      <c r="AF375" s="40">
        <f t="shared" si="571"/>
        <v>15</v>
      </c>
      <c r="AG375" s="73" t="str">
        <f t="shared" si="572"/>
        <v>Rattrapage</v>
      </c>
      <c r="AH375" s="19" t="e">
        <f>SaisieNote!AG268</f>
        <v>#VALUE!</v>
      </c>
      <c r="AI375" s="170" t="e">
        <f t="shared" si="573"/>
        <v>#VALUE!</v>
      </c>
      <c r="AJ375" s="19">
        <f>SaisieNote!AJ268</f>
        <v>8</v>
      </c>
      <c r="AK375" s="170">
        <f t="shared" si="574"/>
        <v>0</v>
      </c>
      <c r="AL375" s="19">
        <f>SaisieNote!AM268</f>
        <v>9.3333333333333339</v>
      </c>
      <c r="AM375" s="75">
        <f t="shared" si="575"/>
        <v>0</v>
      </c>
      <c r="AN375" s="38" t="e">
        <f t="shared" si="576"/>
        <v>#VALUE!</v>
      </c>
      <c r="AO375" s="76" t="e">
        <f t="shared" si="577"/>
        <v>#VALUE!</v>
      </c>
      <c r="AP375" s="167">
        <f>SaisieNote!AO268</f>
        <v>1.5</v>
      </c>
      <c r="AQ375" s="262">
        <f t="shared" si="578"/>
        <v>0</v>
      </c>
      <c r="AR375" s="167">
        <f>SaisieNote!AQ268</f>
        <v>10</v>
      </c>
      <c r="AS375" s="262">
        <f t="shared" si="579"/>
        <v>3</v>
      </c>
      <c r="AT375" s="167" t="str">
        <f>SaisieNote!AS268</f>
        <v>ABS</v>
      </c>
      <c r="AU375" s="75">
        <f t="shared" si="580"/>
        <v>3</v>
      </c>
      <c r="AV375" s="38" t="e">
        <f t="shared" si="581"/>
        <v>#VALUE!</v>
      </c>
      <c r="AW375" s="76" t="e">
        <f t="shared" si="582"/>
        <v>#VALUE!</v>
      </c>
      <c r="AX375" s="61">
        <f>SaisieNote!AU268</f>
        <v>10.5</v>
      </c>
      <c r="AY375" s="75">
        <f t="shared" si="583"/>
        <v>2</v>
      </c>
      <c r="AZ375" s="61">
        <f>SaisieNote!AW268</f>
        <v>3</v>
      </c>
      <c r="BA375" s="75">
        <f t="shared" si="584"/>
        <v>0</v>
      </c>
      <c r="BB375" s="61">
        <f>SaisieNote!AY268</f>
        <v>3</v>
      </c>
      <c r="BC375" s="75">
        <f t="shared" si="585"/>
        <v>0</v>
      </c>
      <c r="BD375" s="38">
        <f t="shared" si="586"/>
        <v>5.5</v>
      </c>
      <c r="BE375" s="76">
        <f t="shared" si="587"/>
        <v>2</v>
      </c>
      <c r="BF375" s="54" t="e">
        <f t="shared" si="588"/>
        <v>#VALUE!</v>
      </c>
      <c r="BG375" s="55" t="e">
        <f t="shared" si="589"/>
        <v>#VALUE!</v>
      </c>
      <c r="BH375" s="56" t="e">
        <f t="shared" si="590"/>
        <v>#VALUE!</v>
      </c>
      <c r="BI375" s="55" t="e">
        <f t="shared" si="591"/>
        <v>#VALUE!</v>
      </c>
      <c r="BJ375" s="55" t="e">
        <f t="shared" si="592"/>
        <v>#VALUE!</v>
      </c>
      <c r="BK375" s="73" t="s">
        <v>1305</v>
      </c>
    </row>
    <row r="376" spans="1:64" ht="20.25" customHeight="1">
      <c r="A376" s="251">
        <v>26</v>
      </c>
      <c r="B376" s="234" t="s">
        <v>1215</v>
      </c>
      <c r="C376" s="234" t="s">
        <v>1216</v>
      </c>
      <c r="D376" s="234" t="s">
        <v>74</v>
      </c>
      <c r="E376" s="234" t="s">
        <v>1217</v>
      </c>
      <c r="F376" s="234" t="s">
        <v>45</v>
      </c>
      <c r="G376" s="134">
        <f>SaisieNote!K269</f>
        <v>8.3333333333333339</v>
      </c>
      <c r="H376" s="37">
        <f t="shared" si="555"/>
        <v>0</v>
      </c>
      <c r="I376" s="36">
        <f>SaisieNote!N269</f>
        <v>4.5</v>
      </c>
      <c r="J376" s="37">
        <f t="shared" si="556"/>
        <v>0</v>
      </c>
      <c r="K376" s="36">
        <f>SaisieNote!Q269</f>
        <v>5.5</v>
      </c>
      <c r="L376" s="37">
        <f t="shared" si="557"/>
        <v>0</v>
      </c>
      <c r="M376" s="53">
        <f t="shared" si="558"/>
        <v>6.1111111111111116</v>
      </c>
      <c r="N376" s="39">
        <f t="shared" si="559"/>
        <v>0</v>
      </c>
      <c r="O376" s="36">
        <f>SaisieNote!S269</f>
        <v>8.5</v>
      </c>
      <c r="P376" s="37">
        <f t="shared" si="560"/>
        <v>0</v>
      </c>
      <c r="Q376" s="36">
        <f>SaisieNote!U269</f>
        <v>8</v>
      </c>
      <c r="R376" s="37">
        <f t="shared" si="561"/>
        <v>0</v>
      </c>
      <c r="S376" s="36">
        <f>SaisieNote!W269</f>
        <v>3</v>
      </c>
      <c r="T376" s="37">
        <f t="shared" si="562"/>
        <v>0</v>
      </c>
      <c r="U376" s="53">
        <f t="shared" si="563"/>
        <v>6.5</v>
      </c>
      <c r="V376" s="39">
        <f t="shared" si="564"/>
        <v>0</v>
      </c>
      <c r="W376" s="36">
        <f>SaisieNote!Y269</f>
        <v>1</v>
      </c>
      <c r="X376" s="37">
        <f t="shared" si="565"/>
        <v>0</v>
      </c>
      <c r="Y376" s="36">
        <f>SaisieNote!AA269</f>
        <v>7</v>
      </c>
      <c r="Z376" s="37">
        <f t="shared" si="566"/>
        <v>0</v>
      </c>
      <c r="AA376" s="36">
        <f>SaisieNote!AC269</f>
        <v>10</v>
      </c>
      <c r="AB376" s="37">
        <f t="shared" si="567"/>
        <v>2</v>
      </c>
      <c r="AC376" s="53">
        <f t="shared" si="568"/>
        <v>6</v>
      </c>
      <c r="AD376" s="39">
        <f t="shared" si="569"/>
        <v>2</v>
      </c>
      <c r="AE376" s="138">
        <f t="shared" si="570"/>
        <v>6.2160493827160499</v>
      </c>
      <c r="AF376" s="40">
        <f t="shared" si="571"/>
        <v>2</v>
      </c>
      <c r="AG376" s="73" t="str">
        <f t="shared" si="572"/>
        <v>Rattrapage</v>
      </c>
      <c r="AH376" s="19">
        <f>SaisieNote!AG269</f>
        <v>7.5</v>
      </c>
      <c r="AI376" s="170">
        <f t="shared" si="573"/>
        <v>0</v>
      </c>
      <c r="AJ376" s="19">
        <f>SaisieNote!AJ269</f>
        <v>8</v>
      </c>
      <c r="AK376" s="170">
        <f t="shared" si="574"/>
        <v>0</v>
      </c>
      <c r="AL376" s="19">
        <f>SaisieNote!AM269</f>
        <v>9.3333333333333339</v>
      </c>
      <c r="AM376" s="75">
        <f t="shared" si="575"/>
        <v>0</v>
      </c>
      <c r="AN376" s="38">
        <f t="shared" si="576"/>
        <v>8.2777777777777786</v>
      </c>
      <c r="AO376" s="76">
        <f t="shared" si="577"/>
        <v>0</v>
      </c>
      <c r="AP376" s="167">
        <f>SaisieNote!AO269</f>
        <v>6.5</v>
      </c>
      <c r="AQ376" s="262">
        <f t="shared" si="578"/>
        <v>0</v>
      </c>
      <c r="AR376" s="167">
        <f>SaisieNote!AQ269</f>
        <v>5</v>
      </c>
      <c r="AS376" s="262">
        <f t="shared" si="579"/>
        <v>0</v>
      </c>
      <c r="AT376" s="167">
        <f>SaisieNote!AS269</f>
        <v>7.5</v>
      </c>
      <c r="AU376" s="75">
        <f t="shared" si="580"/>
        <v>0</v>
      </c>
      <c r="AV376" s="38">
        <f t="shared" si="581"/>
        <v>6.333333333333333</v>
      </c>
      <c r="AW376" s="76">
        <f t="shared" si="582"/>
        <v>0</v>
      </c>
      <c r="AX376" s="61">
        <f>SaisieNote!AU269</f>
        <v>8.5</v>
      </c>
      <c r="AY376" s="75">
        <f t="shared" si="583"/>
        <v>0</v>
      </c>
      <c r="AZ376" s="61">
        <f>SaisieNote!AW269</f>
        <v>11</v>
      </c>
      <c r="BA376" s="75">
        <f t="shared" si="584"/>
        <v>2</v>
      </c>
      <c r="BB376" s="61">
        <f>SaisieNote!AY269</f>
        <v>6</v>
      </c>
      <c r="BC376" s="75">
        <f t="shared" si="585"/>
        <v>0</v>
      </c>
      <c r="BD376" s="38">
        <f t="shared" si="586"/>
        <v>8.5</v>
      </c>
      <c r="BE376" s="76">
        <f t="shared" si="587"/>
        <v>2</v>
      </c>
      <c r="BF376" s="54">
        <f t="shared" si="588"/>
        <v>7.6790123456790127</v>
      </c>
      <c r="BG376" s="55">
        <f t="shared" si="589"/>
        <v>2</v>
      </c>
      <c r="BH376" s="56">
        <f t="shared" si="590"/>
        <v>6.9475308641975317</v>
      </c>
      <c r="BI376" s="55">
        <f t="shared" si="591"/>
        <v>4</v>
      </c>
      <c r="BJ376" s="55">
        <f t="shared" si="592"/>
        <v>4</v>
      </c>
      <c r="BK376" s="73" t="str">
        <f t="shared" si="593"/>
        <v>Rattrapage</v>
      </c>
    </row>
    <row r="377" spans="1:64" s="11" customFormat="1" ht="20.25" customHeight="1">
      <c r="A377" s="251">
        <v>27</v>
      </c>
      <c r="B377" s="234" t="s">
        <v>475</v>
      </c>
      <c r="C377" s="234" t="s">
        <v>477</v>
      </c>
      <c r="D377" s="234" t="s">
        <v>25</v>
      </c>
      <c r="E377" s="234" t="s">
        <v>476</v>
      </c>
      <c r="F377" s="234" t="s">
        <v>58</v>
      </c>
      <c r="G377" s="134">
        <f>SaisieNote!K270</f>
        <v>9.1666666666666661</v>
      </c>
      <c r="H377" s="37">
        <f t="shared" si="555"/>
        <v>0</v>
      </c>
      <c r="I377" s="36">
        <f>SaisieNote!N270</f>
        <v>4</v>
      </c>
      <c r="J377" s="37">
        <f t="shared" si="556"/>
        <v>0</v>
      </c>
      <c r="K377" s="36">
        <f>SaisieNote!Q270</f>
        <v>10.83</v>
      </c>
      <c r="L377" s="37">
        <f t="shared" si="557"/>
        <v>5</v>
      </c>
      <c r="M377" s="53">
        <f t="shared" si="558"/>
        <v>7.9988888888888887</v>
      </c>
      <c r="N377" s="39">
        <f t="shared" si="559"/>
        <v>5</v>
      </c>
      <c r="O377" s="36">
        <f>SaisieNote!S270</f>
        <v>7</v>
      </c>
      <c r="P377" s="37">
        <f t="shared" si="560"/>
        <v>0</v>
      </c>
      <c r="Q377" s="36">
        <f>SaisieNote!U270</f>
        <v>1</v>
      </c>
      <c r="R377" s="37">
        <f t="shared" si="561"/>
        <v>0</v>
      </c>
      <c r="S377" s="36">
        <f>SaisieNote!W270</f>
        <v>4.5</v>
      </c>
      <c r="T377" s="37">
        <f t="shared" si="562"/>
        <v>0</v>
      </c>
      <c r="U377" s="53">
        <f t="shared" si="563"/>
        <v>4.166666666666667</v>
      </c>
      <c r="V377" s="39">
        <f t="shared" si="564"/>
        <v>0</v>
      </c>
      <c r="W377" s="36">
        <f>SaisieNote!Y270</f>
        <v>9</v>
      </c>
      <c r="X377" s="37">
        <f t="shared" si="565"/>
        <v>0</v>
      </c>
      <c r="Y377" s="36">
        <f>SaisieNote!AA270</f>
        <v>5.5</v>
      </c>
      <c r="Z377" s="37">
        <f t="shared" si="566"/>
        <v>0</v>
      </c>
      <c r="AA377" s="36">
        <f>SaisieNote!AC270</f>
        <v>1.5</v>
      </c>
      <c r="AB377" s="37">
        <f t="shared" si="567"/>
        <v>0</v>
      </c>
      <c r="AC377" s="53">
        <f t="shared" si="568"/>
        <v>5.333333333333333</v>
      </c>
      <c r="AD377" s="39">
        <f t="shared" si="569"/>
        <v>0</v>
      </c>
      <c r="AE377" s="138">
        <f t="shared" si="570"/>
        <v>6.1291358024691363</v>
      </c>
      <c r="AF377" s="40">
        <f t="shared" si="571"/>
        <v>5</v>
      </c>
      <c r="AG377" s="73" t="str">
        <f t="shared" si="572"/>
        <v>Rattrapage</v>
      </c>
      <c r="AH377" s="19">
        <f>SaisieNote!AG270</f>
        <v>10.666666666666666</v>
      </c>
      <c r="AI377" s="170">
        <f t="shared" si="573"/>
        <v>5</v>
      </c>
      <c r="AJ377" s="19">
        <f>SaisieNote!AJ270</f>
        <v>3.3333333333333335</v>
      </c>
      <c r="AK377" s="170">
        <f t="shared" si="574"/>
        <v>0</v>
      </c>
      <c r="AL377" s="19">
        <f>SaisieNote!AM270</f>
        <v>12.67</v>
      </c>
      <c r="AM377" s="75">
        <f t="shared" si="575"/>
        <v>5</v>
      </c>
      <c r="AN377" s="38">
        <f t="shared" si="576"/>
        <v>8.89</v>
      </c>
      <c r="AO377" s="76">
        <f t="shared" si="577"/>
        <v>10</v>
      </c>
      <c r="AP377" s="167">
        <f>SaisieNote!AO270</f>
        <v>5.5</v>
      </c>
      <c r="AQ377" s="262">
        <f t="shared" si="578"/>
        <v>0</v>
      </c>
      <c r="AR377" s="167">
        <f>SaisieNote!AQ270</f>
        <v>4.5</v>
      </c>
      <c r="AS377" s="262">
        <f t="shared" si="579"/>
        <v>0</v>
      </c>
      <c r="AT377" s="167">
        <f>SaisieNote!AS270</f>
        <v>8</v>
      </c>
      <c r="AU377" s="75">
        <f t="shared" si="580"/>
        <v>0</v>
      </c>
      <c r="AV377" s="38">
        <f t="shared" si="581"/>
        <v>6</v>
      </c>
      <c r="AW377" s="76">
        <f t="shared" si="582"/>
        <v>0</v>
      </c>
      <c r="AX377" s="61">
        <f>SaisieNote!AU270</f>
        <v>10.5</v>
      </c>
      <c r="AY377" s="75">
        <f t="shared" si="583"/>
        <v>2</v>
      </c>
      <c r="AZ377" s="61">
        <f>SaisieNote!AW270</f>
        <v>1</v>
      </c>
      <c r="BA377" s="75">
        <f t="shared" si="584"/>
        <v>0</v>
      </c>
      <c r="BB377" s="61">
        <f>SaisieNote!AY270</f>
        <v>7</v>
      </c>
      <c r="BC377" s="75">
        <f t="shared" si="585"/>
        <v>0</v>
      </c>
      <c r="BD377" s="38">
        <f t="shared" si="586"/>
        <v>6.166666666666667</v>
      </c>
      <c r="BE377" s="76">
        <f t="shared" si="587"/>
        <v>2</v>
      </c>
      <c r="BF377" s="54">
        <f t="shared" si="588"/>
        <v>7.3214814814814817</v>
      </c>
      <c r="BG377" s="55">
        <f t="shared" si="589"/>
        <v>12</v>
      </c>
      <c r="BH377" s="56">
        <f t="shared" si="590"/>
        <v>6.7253086419753085</v>
      </c>
      <c r="BI377" s="55">
        <f t="shared" si="591"/>
        <v>17</v>
      </c>
      <c r="BJ377" s="55">
        <f t="shared" si="592"/>
        <v>17</v>
      </c>
      <c r="BK377" s="73" t="str">
        <f t="shared" si="593"/>
        <v>Rattrapage</v>
      </c>
    </row>
    <row r="378" spans="1:64" s="11" customFormat="1" ht="20.25" customHeight="1">
      <c r="A378" s="251">
        <v>28</v>
      </c>
      <c r="B378" s="234" t="s">
        <v>1218</v>
      </c>
      <c r="C378" s="234" t="s">
        <v>1219</v>
      </c>
      <c r="D378" s="234" t="s">
        <v>27</v>
      </c>
      <c r="E378" s="234" t="s">
        <v>1220</v>
      </c>
      <c r="F378" s="234" t="s">
        <v>8</v>
      </c>
      <c r="G378" s="134">
        <f>SaisieNote!K271</f>
        <v>9.5</v>
      </c>
      <c r="H378" s="37">
        <f t="shared" si="555"/>
        <v>0</v>
      </c>
      <c r="I378" s="36">
        <f>SaisieNote!N271</f>
        <v>9.6666666666666661</v>
      </c>
      <c r="J378" s="37">
        <f t="shared" si="556"/>
        <v>0</v>
      </c>
      <c r="K378" s="36">
        <f>SaisieNote!Q271</f>
        <v>10.833333333333334</v>
      </c>
      <c r="L378" s="37">
        <f t="shared" si="557"/>
        <v>5</v>
      </c>
      <c r="M378" s="53">
        <f t="shared" si="558"/>
        <v>10</v>
      </c>
      <c r="N378" s="39">
        <f t="shared" si="559"/>
        <v>15</v>
      </c>
      <c r="O378" s="36">
        <f>SaisieNote!S271</f>
        <v>11</v>
      </c>
      <c r="P378" s="37">
        <f t="shared" si="560"/>
        <v>3</v>
      </c>
      <c r="Q378" s="36">
        <f>SaisieNote!U271</f>
        <v>5</v>
      </c>
      <c r="R378" s="37">
        <f t="shared" si="561"/>
        <v>0</v>
      </c>
      <c r="S378" s="36">
        <f>SaisieNote!W271</f>
        <v>10.5</v>
      </c>
      <c r="T378" s="37">
        <f t="shared" si="562"/>
        <v>3</v>
      </c>
      <c r="U378" s="53">
        <f t="shared" si="563"/>
        <v>8.8333333333333339</v>
      </c>
      <c r="V378" s="39">
        <f t="shared" si="564"/>
        <v>6</v>
      </c>
      <c r="W378" s="36">
        <f>SaisieNote!Y271</f>
        <v>6</v>
      </c>
      <c r="X378" s="37">
        <f t="shared" si="565"/>
        <v>0</v>
      </c>
      <c r="Y378" s="36">
        <f>SaisieNote!AA271</f>
        <v>7.5</v>
      </c>
      <c r="Z378" s="37">
        <f t="shared" si="566"/>
        <v>0</v>
      </c>
      <c r="AA378" s="36">
        <f>SaisieNote!AC271</f>
        <v>8.5</v>
      </c>
      <c r="AB378" s="37">
        <f t="shared" si="567"/>
        <v>0</v>
      </c>
      <c r="AC378" s="53">
        <f t="shared" si="568"/>
        <v>7.333333333333333</v>
      </c>
      <c r="AD378" s="39">
        <f t="shared" si="569"/>
        <v>0</v>
      </c>
      <c r="AE378" s="138">
        <f t="shared" si="570"/>
        <v>9.018518518518519</v>
      </c>
      <c r="AF378" s="40">
        <f t="shared" si="571"/>
        <v>21</v>
      </c>
      <c r="AG378" s="73" t="str">
        <f t="shared" si="572"/>
        <v>Rattrapage</v>
      </c>
      <c r="AH378" s="19" t="e">
        <f>SaisieNote!AG271</f>
        <v>#VALUE!</v>
      </c>
      <c r="AI378" s="170" t="e">
        <f t="shared" si="573"/>
        <v>#VALUE!</v>
      </c>
      <c r="AJ378" s="19">
        <f>SaisieNote!AJ271</f>
        <v>10.166666666666666</v>
      </c>
      <c r="AK378" s="170">
        <f t="shared" si="574"/>
        <v>5</v>
      </c>
      <c r="AL378" s="19">
        <f>SaisieNote!AM271</f>
        <v>12</v>
      </c>
      <c r="AM378" s="75">
        <f t="shared" si="575"/>
        <v>5</v>
      </c>
      <c r="AN378" s="38" t="e">
        <f t="shared" si="576"/>
        <v>#VALUE!</v>
      </c>
      <c r="AO378" s="76" t="e">
        <f t="shared" si="577"/>
        <v>#VALUE!</v>
      </c>
      <c r="AP378" s="167">
        <f>SaisieNote!AO271</f>
        <v>8</v>
      </c>
      <c r="AQ378" s="262">
        <f t="shared" si="578"/>
        <v>0</v>
      </c>
      <c r="AR378" s="167">
        <f>SaisieNote!AQ271</f>
        <v>12.5</v>
      </c>
      <c r="AS378" s="262">
        <f t="shared" si="579"/>
        <v>3</v>
      </c>
      <c r="AT378" s="167">
        <f>SaisieNote!AS271</f>
        <v>8.5</v>
      </c>
      <c r="AU378" s="75">
        <f t="shared" si="580"/>
        <v>0</v>
      </c>
      <c r="AV378" s="38">
        <f t="shared" si="581"/>
        <v>9.6666666666666661</v>
      </c>
      <c r="AW378" s="76">
        <f t="shared" si="582"/>
        <v>3</v>
      </c>
      <c r="AX378" s="61">
        <f>SaisieNote!AU271</f>
        <v>14</v>
      </c>
      <c r="AY378" s="75">
        <f t="shared" si="583"/>
        <v>2</v>
      </c>
      <c r="AZ378" s="61">
        <f>SaisieNote!AW271</f>
        <v>6.5</v>
      </c>
      <c r="BA378" s="75">
        <f t="shared" si="584"/>
        <v>0</v>
      </c>
      <c r="BB378" s="61">
        <f>SaisieNote!AY271</f>
        <v>6.5</v>
      </c>
      <c r="BC378" s="75">
        <f t="shared" si="585"/>
        <v>0</v>
      </c>
      <c r="BD378" s="38">
        <f t="shared" si="586"/>
        <v>9</v>
      </c>
      <c r="BE378" s="76">
        <f t="shared" si="587"/>
        <v>2</v>
      </c>
      <c r="BF378" s="54" t="e">
        <f t="shared" si="588"/>
        <v>#VALUE!</v>
      </c>
      <c r="BG378" s="55" t="e">
        <f t="shared" si="589"/>
        <v>#VALUE!</v>
      </c>
      <c r="BH378" s="56" t="e">
        <f t="shared" si="590"/>
        <v>#VALUE!</v>
      </c>
      <c r="BI378" s="55" t="e">
        <f t="shared" si="591"/>
        <v>#VALUE!</v>
      </c>
      <c r="BJ378" s="55" t="e">
        <f t="shared" si="592"/>
        <v>#VALUE!</v>
      </c>
      <c r="BK378" s="73" t="s">
        <v>1305</v>
      </c>
    </row>
    <row r="379" spans="1:64" ht="20.25" customHeight="1">
      <c r="A379" s="251">
        <v>29</v>
      </c>
      <c r="B379" s="234" t="s">
        <v>1221</v>
      </c>
      <c r="C379" s="234" t="s">
        <v>1222</v>
      </c>
      <c r="D379" s="234" t="s">
        <v>1223</v>
      </c>
      <c r="E379" s="234" t="s">
        <v>1224</v>
      </c>
      <c r="F379" s="234" t="s">
        <v>5</v>
      </c>
      <c r="G379" s="134">
        <f>SaisieNote!K272</f>
        <v>15.833333333333334</v>
      </c>
      <c r="H379" s="37">
        <f t="shared" si="555"/>
        <v>5</v>
      </c>
      <c r="I379" s="36">
        <f>SaisieNote!N272</f>
        <v>14.833333333333334</v>
      </c>
      <c r="J379" s="37">
        <f t="shared" si="556"/>
        <v>5</v>
      </c>
      <c r="K379" s="36">
        <f>SaisieNote!Q272</f>
        <v>9.8333333333333339</v>
      </c>
      <c r="L379" s="37">
        <f t="shared" si="557"/>
        <v>0</v>
      </c>
      <c r="M379" s="53">
        <f t="shared" si="558"/>
        <v>13.5</v>
      </c>
      <c r="N379" s="39">
        <f t="shared" si="559"/>
        <v>15</v>
      </c>
      <c r="O379" s="36">
        <f>SaisieNote!S272</f>
        <v>13</v>
      </c>
      <c r="P379" s="37">
        <f t="shared" si="560"/>
        <v>3</v>
      </c>
      <c r="Q379" s="36">
        <f>SaisieNote!U272</f>
        <v>12.5</v>
      </c>
      <c r="R379" s="37">
        <f t="shared" si="561"/>
        <v>3</v>
      </c>
      <c r="S379" s="36">
        <f>SaisieNote!W272</f>
        <v>15.5</v>
      </c>
      <c r="T379" s="37">
        <f t="shared" si="562"/>
        <v>3</v>
      </c>
      <c r="U379" s="53">
        <f t="shared" si="563"/>
        <v>13.666666666666666</v>
      </c>
      <c r="V379" s="39">
        <f t="shared" si="564"/>
        <v>9</v>
      </c>
      <c r="W379" s="36">
        <f>SaisieNote!Y272</f>
        <v>10</v>
      </c>
      <c r="X379" s="37">
        <f t="shared" si="565"/>
        <v>2</v>
      </c>
      <c r="Y379" s="36">
        <f>SaisieNote!AA272</f>
        <v>15</v>
      </c>
      <c r="Z379" s="37">
        <f t="shared" si="566"/>
        <v>2</v>
      </c>
      <c r="AA379" s="36">
        <f>SaisieNote!AC272</f>
        <v>10.5</v>
      </c>
      <c r="AB379" s="37">
        <f t="shared" si="567"/>
        <v>2</v>
      </c>
      <c r="AC379" s="53">
        <f t="shared" si="568"/>
        <v>11.833333333333334</v>
      </c>
      <c r="AD379" s="39">
        <f t="shared" si="569"/>
        <v>6</v>
      </c>
      <c r="AE379" s="138">
        <f t="shared" si="570"/>
        <v>13.185185185185185</v>
      </c>
      <c r="AF379" s="40">
        <f t="shared" si="571"/>
        <v>30</v>
      </c>
      <c r="AG379" s="73" t="str">
        <f t="shared" si="572"/>
        <v>Admis(e)</v>
      </c>
      <c r="AH379" s="19">
        <f>SaisieNote!AG272</f>
        <v>12</v>
      </c>
      <c r="AI379" s="170">
        <f t="shared" si="573"/>
        <v>5</v>
      </c>
      <c r="AJ379" s="19">
        <f>SaisieNote!AJ272</f>
        <v>10.166666666666666</v>
      </c>
      <c r="AK379" s="170">
        <f t="shared" si="574"/>
        <v>5</v>
      </c>
      <c r="AL379" s="19">
        <f>SaisieNote!AM272</f>
        <v>11.666666666666666</v>
      </c>
      <c r="AM379" s="75">
        <f t="shared" si="575"/>
        <v>5</v>
      </c>
      <c r="AN379" s="38">
        <f t="shared" si="576"/>
        <v>11.277777777777777</v>
      </c>
      <c r="AO379" s="76">
        <f t="shared" si="577"/>
        <v>15</v>
      </c>
      <c r="AP379" s="167">
        <f>SaisieNote!AO272</f>
        <v>4.5</v>
      </c>
      <c r="AQ379" s="262">
        <f t="shared" si="578"/>
        <v>0</v>
      </c>
      <c r="AR379" s="167">
        <f>SaisieNote!AQ272</f>
        <v>12.5</v>
      </c>
      <c r="AS379" s="262">
        <f t="shared" si="579"/>
        <v>3</v>
      </c>
      <c r="AT379" s="167">
        <f>SaisieNote!AS272</f>
        <v>11.5</v>
      </c>
      <c r="AU379" s="75">
        <f t="shared" si="580"/>
        <v>3</v>
      </c>
      <c r="AV379" s="38">
        <f t="shared" si="581"/>
        <v>9.5</v>
      </c>
      <c r="AW379" s="76">
        <f t="shared" si="582"/>
        <v>6</v>
      </c>
      <c r="AX379" s="61">
        <f>SaisieNote!AU272</f>
        <v>11.5</v>
      </c>
      <c r="AY379" s="75">
        <f t="shared" si="583"/>
        <v>2</v>
      </c>
      <c r="AZ379" s="61">
        <f>SaisieNote!AW272</f>
        <v>5</v>
      </c>
      <c r="BA379" s="75">
        <f t="shared" si="584"/>
        <v>0</v>
      </c>
      <c r="BB379" s="61">
        <f>SaisieNote!AY272</f>
        <v>11</v>
      </c>
      <c r="BC379" s="75">
        <f t="shared" si="585"/>
        <v>2</v>
      </c>
      <c r="BD379" s="38">
        <f t="shared" si="586"/>
        <v>9.1666666666666661</v>
      </c>
      <c r="BE379" s="76">
        <f t="shared" si="587"/>
        <v>4</v>
      </c>
      <c r="BF379" s="54">
        <f t="shared" si="588"/>
        <v>10.216049382716049</v>
      </c>
      <c r="BG379" s="55">
        <f t="shared" si="589"/>
        <v>30</v>
      </c>
      <c r="BH379" s="56">
        <f t="shared" si="590"/>
        <v>11.700617283950617</v>
      </c>
      <c r="BI379" s="55">
        <f t="shared" si="591"/>
        <v>60</v>
      </c>
      <c r="BJ379" s="55">
        <f t="shared" si="592"/>
        <v>180</v>
      </c>
      <c r="BK379" s="73" t="str">
        <f t="shared" si="593"/>
        <v>Admis(e)</v>
      </c>
    </row>
    <row r="380" spans="1:64">
      <c r="A380" s="151"/>
      <c r="B380" s="35"/>
    </row>
    <row r="381" spans="1:64">
      <c r="B381" s="35"/>
      <c r="BD381" s="66"/>
      <c r="BE381" s="5"/>
      <c r="BF381" s="5"/>
      <c r="BG381" s="5"/>
      <c r="BH381" s="5"/>
    </row>
    <row r="382" spans="1:64">
      <c r="AA382" s="64"/>
      <c r="AB382" s="62"/>
      <c r="AC382" s="66"/>
      <c r="AD382" s="62"/>
      <c r="AE382" s="323"/>
      <c r="AF382" s="323"/>
      <c r="AG382" s="69"/>
      <c r="BB382" s="317" t="s">
        <v>1303</v>
      </c>
      <c r="BC382" s="317"/>
      <c r="BD382" s="317"/>
      <c r="BE382" s="317"/>
      <c r="BF382" s="317"/>
      <c r="BG382" s="62"/>
      <c r="BH382" s="318">
        <f ca="1">TODAY()</f>
        <v>42192</v>
      </c>
      <c r="BI382" s="318"/>
      <c r="BJ382" s="318"/>
      <c r="BK382" s="208"/>
      <c r="BL382" s="208"/>
    </row>
    <row r="383" spans="1:64">
      <c r="AA383" s="64"/>
      <c r="AB383" s="62"/>
      <c r="AC383" s="66"/>
      <c r="AD383" s="62"/>
      <c r="AE383" s="66"/>
      <c r="AF383" s="315"/>
      <c r="AG383" s="315"/>
      <c r="BB383" s="5"/>
      <c r="BC383" s="264"/>
      <c r="BD383" s="64" t="s">
        <v>1308</v>
      </c>
      <c r="BE383" s="62"/>
      <c r="BF383" s="66"/>
      <c r="BG383" s="62"/>
      <c r="BH383" s="66"/>
      <c r="BI383" s="315"/>
      <c r="BJ383" s="315"/>
    </row>
    <row r="384" spans="1:64">
      <c r="I384" s="1" t="s">
        <v>81</v>
      </c>
      <c r="J384" s="1"/>
      <c r="K384" s="1"/>
      <c r="L384" s="1"/>
      <c r="M384" s="2"/>
    </row>
    <row r="385" spans="1:63" ht="15.75">
      <c r="J385" s="227"/>
      <c r="K385" s="20" t="s">
        <v>82</v>
      </c>
      <c r="L385" s="20"/>
      <c r="M385" s="20"/>
      <c r="BB385" s="4"/>
    </row>
    <row r="386" spans="1:63" ht="15.75">
      <c r="B386" s="4"/>
      <c r="C386" s="4"/>
      <c r="D386" s="4"/>
      <c r="E386" s="4"/>
      <c r="F386" s="4"/>
      <c r="G386" s="4"/>
      <c r="H386" s="4"/>
      <c r="I386" s="4"/>
      <c r="M386" s="4" t="s">
        <v>83</v>
      </c>
    </row>
    <row r="387" spans="1:63" ht="15.75">
      <c r="A387" s="4" t="s">
        <v>84</v>
      </c>
      <c r="B387" s="4"/>
      <c r="C387" s="4"/>
      <c r="D387" s="4"/>
      <c r="E387" s="4"/>
      <c r="F387" s="4"/>
      <c r="G387" s="4"/>
      <c r="H387" s="4"/>
      <c r="I387" s="4"/>
      <c r="K387" s="4"/>
    </row>
    <row r="388" spans="1:63" ht="15.75">
      <c r="A388" s="4" t="s">
        <v>1290</v>
      </c>
      <c r="B388" s="4"/>
      <c r="C388" s="4"/>
      <c r="D388" s="4"/>
      <c r="E388" s="4"/>
      <c r="F388" s="4"/>
      <c r="G388" s="4"/>
      <c r="H388" s="4"/>
      <c r="I388" s="5"/>
      <c r="J388" s="6"/>
      <c r="K388" s="4"/>
    </row>
    <row r="389" spans="1:63" ht="15.75">
      <c r="C389" s="4"/>
      <c r="D389" s="4"/>
      <c r="E389" s="4"/>
      <c r="F389" s="4"/>
      <c r="G389" s="4"/>
      <c r="H389" s="4"/>
      <c r="I389" s="4"/>
      <c r="J389" s="4"/>
      <c r="K389" s="4"/>
    </row>
    <row r="390" spans="1:63" ht="36" customHeight="1">
      <c r="B390" s="4" t="s">
        <v>117</v>
      </c>
      <c r="D390" s="316" t="s">
        <v>1307</v>
      </c>
      <c r="E390" s="316"/>
      <c r="F390" s="316"/>
      <c r="G390" s="316"/>
      <c r="H390" s="316"/>
      <c r="I390" s="316"/>
      <c r="J390" s="316"/>
      <c r="K390" s="316"/>
      <c r="L390" s="316"/>
      <c r="M390" s="316"/>
      <c r="N390" s="316"/>
      <c r="O390" s="316"/>
      <c r="P390" s="316"/>
      <c r="Q390" s="316"/>
      <c r="R390" s="316"/>
      <c r="S390" s="316"/>
      <c r="T390" s="316"/>
      <c r="U390" s="316"/>
      <c r="V390" s="316"/>
      <c r="W390" s="316"/>
      <c r="X390" s="316"/>
      <c r="Y390" s="316"/>
      <c r="Z390" s="316"/>
      <c r="AA390" s="316"/>
      <c r="AB390" s="316"/>
      <c r="AC390" s="316"/>
      <c r="AD390" s="316"/>
      <c r="AE390" s="316"/>
      <c r="AF390" s="316"/>
      <c r="AG390" s="316"/>
      <c r="AH390" s="316"/>
      <c r="AI390" s="316"/>
      <c r="AJ390" s="316"/>
      <c r="AK390" s="316"/>
      <c r="AL390" s="316"/>
      <c r="AM390" s="316"/>
      <c r="AN390" s="316"/>
      <c r="AO390" s="316"/>
      <c r="AP390" s="316"/>
      <c r="AQ390" s="316"/>
      <c r="AR390" s="316"/>
      <c r="AS390" s="316"/>
      <c r="AT390" s="316"/>
      <c r="AU390" s="316"/>
      <c r="AV390" s="316"/>
      <c r="AW390" s="316"/>
      <c r="AX390" s="316"/>
      <c r="AY390" s="316"/>
      <c r="AZ390" s="316"/>
    </row>
    <row r="391" spans="1:63" ht="15.75">
      <c r="B391" s="4" t="s">
        <v>1295</v>
      </c>
    </row>
    <row r="392" spans="1:63" ht="15.75">
      <c r="B392" s="4"/>
    </row>
    <row r="393" spans="1:63" ht="21.75" customHeight="1">
      <c r="G393" s="320" t="s">
        <v>169</v>
      </c>
      <c r="H393" s="321"/>
      <c r="I393" s="321"/>
      <c r="J393" s="321"/>
      <c r="K393" s="321"/>
      <c r="L393" s="321"/>
      <c r="M393" s="321"/>
      <c r="N393" s="322"/>
      <c r="O393" s="320" t="s">
        <v>168</v>
      </c>
      <c r="P393" s="321"/>
      <c r="Q393" s="321"/>
      <c r="R393" s="321"/>
      <c r="S393" s="321"/>
      <c r="T393" s="321"/>
      <c r="U393" s="321"/>
      <c r="V393" s="322"/>
      <c r="W393" s="319" t="s">
        <v>96</v>
      </c>
      <c r="X393" s="319"/>
      <c r="Y393" s="319"/>
      <c r="Z393" s="319"/>
      <c r="AA393" s="319"/>
      <c r="AB393" s="319"/>
      <c r="AC393" s="319"/>
      <c r="AD393" s="45"/>
      <c r="AE393" s="9"/>
      <c r="AF393" s="9"/>
      <c r="AG393" s="9"/>
      <c r="AH393" s="320" t="s">
        <v>169</v>
      </c>
      <c r="AI393" s="321"/>
      <c r="AJ393" s="321"/>
      <c r="AK393" s="321"/>
      <c r="AL393" s="321"/>
      <c r="AM393" s="321"/>
      <c r="AN393" s="321"/>
      <c r="AO393" s="322"/>
      <c r="AP393" s="320" t="s">
        <v>168</v>
      </c>
      <c r="AQ393" s="321"/>
      <c r="AR393" s="321"/>
      <c r="AS393" s="321"/>
      <c r="AT393" s="321"/>
      <c r="AU393" s="321"/>
      <c r="AV393" s="321"/>
      <c r="AW393" s="322"/>
      <c r="AX393" s="319" t="s">
        <v>96</v>
      </c>
      <c r="AY393" s="319"/>
      <c r="AZ393" s="319"/>
      <c r="BA393" s="319"/>
      <c r="BB393" s="319"/>
      <c r="BC393" s="319"/>
      <c r="BD393" s="319"/>
      <c r="BE393" s="46"/>
    </row>
    <row r="394" spans="1:63" s="51" customFormat="1" ht="21" customHeight="1">
      <c r="A394" s="47" t="s">
        <v>17</v>
      </c>
      <c r="B394" s="47" t="s">
        <v>18</v>
      </c>
      <c r="C394" s="47" t="s">
        <v>1</v>
      </c>
      <c r="D394" s="47" t="s">
        <v>2</v>
      </c>
      <c r="E394" s="47" t="s">
        <v>120</v>
      </c>
      <c r="F394" s="47" t="s">
        <v>121</v>
      </c>
      <c r="G394" s="47" t="s">
        <v>90</v>
      </c>
      <c r="H394" s="47" t="s">
        <v>3</v>
      </c>
      <c r="I394" s="47" t="s">
        <v>97</v>
      </c>
      <c r="J394" s="47" t="s">
        <v>3</v>
      </c>
      <c r="K394" s="47" t="s">
        <v>91</v>
      </c>
      <c r="L394" s="47" t="s">
        <v>3</v>
      </c>
      <c r="M394" s="139" t="s">
        <v>98</v>
      </c>
      <c r="N394" s="49" t="s">
        <v>99</v>
      </c>
      <c r="O394" s="47" t="s">
        <v>100</v>
      </c>
      <c r="P394" s="47" t="s">
        <v>3</v>
      </c>
      <c r="Q394" s="47" t="s">
        <v>92</v>
      </c>
      <c r="R394" s="47" t="s">
        <v>3</v>
      </c>
      <c r="S394" s="47" t="s">
        <v>110</v>
      </c>
      <c r="T394" s="47" t="s">
        <v>3</v>
      </c>
      <c r="U394" s="139" t="s">
        <v>104</v>
      </c>
      <c r="V394" s="49" t="s">
        <v>99</v>
      </c>
      <c r="W394" s="47" t="s">
        <v>102</v>
      </c>
      <c r="X394" s="47" t="s">
        <v>3</v>
      </c>
      <c r="Y394" s="47" t="s">
        <v>170</v>
      </c>
      <c r="Z394" s="47" t="s">
        <v>3</v>
      </c>
      <c r="AA394" s="47" t="s">
        <v>171</v>
      </c>
      <c r="AB394" s="47" t="s">
        <v>3</v>
      </c>
      <c r="AC394" s="139" t="s">
        <v>115</v>
      </c>
      <c r="AD394" s="49" t="s">
        <v>99</v>
      </c>
      <c r="AE394" s="137" t="s">
        <v>114</v>
      </c>
      <c r="AF394" s="58" t="s">
        <v>172</v>
      </c>
      <c r="AG394" s="47" t="s">
        <v>109</v>
      </c>
      <c r="AH394" s="47" t="s">
        <v>105</v>
      </c>
      <c r="AI394" s="47" t="s">
        <v>3</v>
      </c>
      <c r="AJ394" s="47" t="s">
        <v>111</v>
      </c>
      <c r="AK394" s="47" t="s">
        <v>3</v>
      </c>
      <c r="AL394" s="47" t="s">
        <v>106</v>
      </c>
      <c r="AM394" s="47" t="s">
        <v>3</v>
      </c>
      <c r="AN394" s="47" t="s">
        <v>98</v>
      </c>
      <c r="AO394" s="47" t="s">
        <v>99</v>
      </c>
      <c r="AP394" s="47" t="s">
        <v>4</v>
      </c>
      <c r="AQ394" s="47" t="s">
        <v>3</v>
      </c>
      <c r="AR394" s="47" t="s">
        <v>112</v>
      </c>
      <c r="AS394" s="47" t="s">
        <v>3</v>
      </c>
      <c r="AT394" s="47" t="s">
        <v>93</v>
      </c>
      <c r="AU394" s="47" t="s">
        <v>3</v>
      </c>
      <c r="AV394" s="47" t="s">
        <v>101</v>
      </c>
      <c r="AW394" s="47" t="s">
        <v>99</v>
      </c>
      <c r="AX394" s="47" t="s">
        <v>94</v>
      </c>
      <c r="AY394" s="47" t="s">
        <v>3</v>
      </c>
      <c r="AZ394" s="47" t="s">
        <v>107</v>
      </c>
      <c r="BA394" s="47" t="s">
        <v>3</v>
      </c>
      <c r="BB394" s="47" t="s">
        <v>113</v>
      </c>
      <c r="BC394" s="47" t="s">
        <v>3</v>
      </c>
      <c r="BD394" s="47" t="s">
        <v>115</v>
      </c>
      <c r="BE394" s="47" t="s">
        <v>99</v>
      </c>
      <c r="BF394" s="47" t="s">
        <v>116</v>
      </c>
      <c r="BG394" s="50" t="s">
        <v>172</v>
      </c>
      <c r="BH394" s="47" t="s">
        <v>108</v>
      </c>
      <c r="BI394" s="47" t="s">
        <v>103</v>
      </c>
      <c r="BJ394" s="47" t="s">
        <v>543</v>
      </c>
      <c r="BK394" s="47" t="s">
        <v>109</v>
      </c>
    </row>
    <row r="395" spans="1:63" ht="20.25" customHeight="1">
      <c r="A395" s="251">
        <v>1</v>
      </c>
      <c r="B395" s="241" t="s">
        <v>1225</v>
      </c>
      <c r="C395" s="249" t="s">
        <v>1226</v>
      </c>
      <c r="D395" s="241" t="s">
        <v>1227</v>
      </c>
      <c r="E395" s="241" t="s">
        <v>1228</v>
      </c>
      <c r="F395" s="241" t="s">
        <v>302</v>
      </c>
      <c r="G395" s="134">
        <f>SaisieNote!K273</f>
        <v>11</v>
      </c>
      <c r="H395" s="37">
        <f t="shared" ref="H395" si="594">IF(G395&gt;=9.995,5,0)</f>
        <v>5</v>
      </c>
      <c r="I395" s="36">
        <f>SaisieNote!N273</f>
        <v>13.666666666666666</v>
      </c>
      <c r="J395" s="37">
        <f t="shared" ref="J395" si="595">IF(I395&gt;=9.995,5,0)</f>
        <v>5</v>
      </c>
      <c r="K395" s="36">
        <f>SaisieNote!Q273</f>
        <v>6.833333333333333</v>
      </c>
      <c r="L395" s="37">
        <f t="shared" ref="L395" si="596">IF(K395&gt;=9.995,5,0)</f>
        <v>0</v>
      </c>
      <c r="M395" s="53">
        <f t="shared" ref="M395" si="597">((G395*4)+(I395*4)+(K395*4))/12</f>
        <v>10.499999999999998</v>
      </c>
      <c r="N395" s="39">
        <f t="shared" ref="N395" si="598">IF(M395&gt;=9.995,15,H395+J395+L395)</f>
        <v>15</v>
      </c>
      <c r="O395" s="36">
        <f>SaisieNote!S273</f>
        <v>10.5</v>
      </c>
      <c r="P395" s="37">
        <f t="shared" ref="P395" si="599">IF(O395&gt;=9.995,3,0)</f>
        <v>3</v>
      </c>
      <c r="Q395" s="36">
        <f>SaisieNote!U273</f>
        <v>10</v>
      </c>
      <c r="R395" s="37">
        <f t="shared" ref="R395" si="600">IF(Q395&gt;=9.995,3,0)</f>
        <v>3</v>
      </c>
      <c r="S395" s="36">
        <f>SaisieNote!W273</f>
        <v>8.5</v>
      </c>
      <c r="T395" s="37">
        <f t="shared" ref="T395" si="601">IF(S395&gt;=9.995,3,0)</f>
        <v>0</v>
      </c>
      <c r="U395" s="53">
        <f t="shared" ref="U395" si="602">((O395*3)+(Q395*3)+(S395*3))/9</f>
        <v>9.6666666666666661</v>
      </c>
      <c r="V395" s="39">
        <f t="shared" ref="V395" si="603">IF(U395&gt;=9.995,9,P395+R395+T395)</f>
        <v>6</v>
      </c>
      <c r="W395" s="36">
        <f>SaisieNote!Y273</f>
        <v>2</v>
      </c>
      <c r="X395" s="37">
        <f t="shared" ref="X395" si="604">IF(W395&gt;=9.995,2,0)</f>
        <v>0</v>
      </c>
      <c r="Y395" s="36">
        <f>SaisieNote!AA273</f>
        <v>8.5</v>
      </c>
      <c r="Z395" s="37">
        <f t="shared" ref="Z395" si="605">IF(Y395&gt;=9.995,2,0)</f>
        <v>0</v>
      </c>
      <c r="AA395" s="36">
        <f>SaisieNote!AC273</f>
        <v>10.5</v>
      </c>
      <c r="AB395" s="37">
        <f t="shared" ref="AB395" si="606">IF(AA395&gt;=9.995,2,0)</f>
        <v>2</v>
      </c>
      <c r="AC395" s="53">
        <f t="shared" ref="AC395" si="607">((W395*2)+(Y395*2)+(AA395*2))/6</f>
        <v>7</v>
      </c>
      <c r="AD395" s="39">
        <f t="shared" ref="AD395" si="608">IF(AC395&gt;=9.995,6,X395+Z395+AB395)</f>
        <v>2</v>
      </c>
      <c r="AE395" s="138">
        <f t="shared" ref="AE395" si="609">((M395*12)+(U395*9)+(AC395*6))/27</f>
        <v>9.4444444444444429</v>
      </c>
      <c r="AF395" s="40">
        <f t="shared" ref="AF395" si="610">IF(AE395&gt;=9.995,30,N395+V395+AD395)</f>
        <v>23</v>
      </c>
      <c r="AG395" s="73" t="str">
        <f t="shared" ref="AG395" si="611">IF(AE395&gt;=9.995,"Admis(e)","Rattrapage")</f>
        <v>Rattrapage</v>
      </c>
      <c r="AH395" s="19">
        <f>SaisieNote!AG273</f>
        <v>11</v>
      </c>
      <c r="AI395" s="170">
        <f t="shared" ref="AI395" si="612">IF(AH395&gt;=9.995,5,0)</f>
        <v>5</v>
      </c>
      <c r="AJ395" s="19">
        <f>SaisieNote!AJ273</f>
        <v>10.833333333333334</v>
      </c>
      <c r="AK395" s="170">
        <f t="shared" ref="AK395" si="613">IF(AJ395&gt;=9.995,5,0)</f>
        <v>5</v>
      </c>
      <c r="AL395" s="19">
        <f>SaisieNote!AM273</f>
        <v>12.166666666666666</v>
      </c>
      <c r="AM395" s="75">
        <f t="shared" ref="AM395" si="614">IF(AL395&gt;=9.995,5,0)</f>
        <v>5</v>
      </c>
      <c r="AN395" s="38">
        <f t="shared" ref="AN395" si="615">((AH395*4)+(AJ395*4)+(AL395*4))/12</f>
        <v>11.333333333333334</v>
      </c>
      <c r="AO395" s="76">
        <f t="shared" ref="AO395" si="616">IF(AN395&gt;=9.995,15,AI395+AK395+AM395)</f>
        <v>15</v>
      </c>
      <c r="AP395" s="167">
        <f>SaisieNote!AO273</f>
        <v>10</v>
      </c>
      <c r="AQ395" s="262">
        <f t="shared" ref="AQ395" si="617">IF(AP395&gt;=9.995,3,0)</f>
        <v>3</v>
      </c>
      <c r="AR395" s="167">
        <f>SaisieNote!AQ273</f>
        <v>13.5</v>
      </c>
      <c r="AS395" s="262">
        <f t="shared" ref="AS395" si="618">IF(AR395&gt;=9.995,3,0)</f>
        <v>3</v>
      </c>
      <c r="AT395" s="167">
        <f>SaisieNote!AS273</f>
        <v>8</v>
      </c>
      <c r="AU395" s="75">
        <f t="shared" ref="AU395" si="619">IF(AT395&gt;=9.995,3,0)</f>
        <v>0</v>
      </c>
      <c r="AV395" s="38">
        <f t="shared" ref="AV395" si="620">((AP395*3)+(AR395*3)+(AT395*3))/9</f>
        <v>10.5</v>
      </c>
      <c r="AW395" s="76">
        <f t="shared" ref="AW395" si="621">IF(AV395&gt;=9.995,9,AQ395+AS395+AU395)</f>
        <v>9</v>
      </c>
      <c r="AX395" s="61">
        <f>SaisieNote!AU273</f>
        <v>8.5</v>
      </c>
      <c r="AY395" s="75">
        <f t="shared" ref="AY395" si="622">IF(AX395&gt;=9.995,2,0)</f>
        <v>0</v>
      </c>
      <c r="AZ395" s="61">
        <f>SaisieNote!AW273</f>
        <v>6.5</v>
      </c>
      <c r="BA395" s="75">
        <f t="shared" ref="BA395" si="623">IF(AZ395&gt;=9.995,2,0)</f>
        <v>0</v>
      </c>
      <c r="BB395" s="61">
        <f>SaisieNote!AY273</f>
        <v>7.5</v>
      </c>
      <c r="BC395" s="75">
        <f t="shared" ref="BC395" si="624">IF(BB395&gt;=9.995,2,0)</f>
        <v>0</v>
      </c>
      <c r="BD395" s="38">
        <f t="shared" ref="BD395" si="625">((AX395*2)+(AZ395*2)+(BB395*2))/6</f>
        <v>7.5</v>
      </c>
      <c r="BE395" s="76">
        <f t="shared" ref="BE395" si="626">IF(BD395&gt;=9.995,6,AY395+BA395+BC395)</f>
        <v>0</v>
      </c>
      <c r="BF395" s="54">
        <f t="shared" ref="BF395" si="627">((AN395*12)+(AV395*9)+(BD395*6))/27</f>
        <v>10.203703703703704</v>
      </c>
      <c r="BG395" s="55">
        <f t="shared" ref="BG395" si="628">IF(BF395&gt;=9.995,30,AO395+AW395+BE395)</f>
        <v>30</v>
      </c>
      <c r="BH395" s="56">
        <f t="shared" ref="BH395" si="629">(AE395+BF395)/2</f>
        <v>9.8240740740740726</v>
      </c>
      <c r="BI395" s="55">
        <f t="shared" ref="BI395" si="630">IF(BH395&gt;=9.995,60,AF395+BG395)</f>
        <v>53</v>
      </c>
      <c r="BJ395" s="55">
        <f t="shared" ref="BJ395" si="631">IF(BK395="Admis(e)",180, BI395)</f>
        <v>53</v>
      </c>
      <c r="BK395" s="73" t="str">
        <f t="shared" ref="BK395" si="632">IF(BH395&gt;=9.995,"Admis(e)","Rattrapage")</f>
        <v>Rattrapage</v>
      </c>
    </row>
    <row r="396" spans="1:63" ht="20.25" customHeight="1">
      <c r="A396" s="251">
        <v>2</v>
      </c>
      <c r="B396" s="234" t="s">
        <v>1229</v>
      </c>
      <c r="C396" s="234" t="s">
        <v>1230</v>
      </c>
      <c r="D396" s="234" t="s">
        <v>566</v>
      </c>
      <c r="E396" s="234" t="s">
        <v>1231</v>
      </c>
      <c r="F396" s="234" t="s">
        <v>32</v>
      </c>
      <c r="G396" s="134">
        <f>SaisieNote!K274</f>
        <v>7</v>
      </c>
      <c r="H396" s="37">
        <f t="shared" ref="H396:H422" si="633">IF(G396&gt;=9.995,5,0)</f>
        <v>0</v>
      </c>
      <c r="I396" s="36">
        <f>SaisieNote!N274</f>
        <v>5.333333333333333</v>
      </c>
      <c r="J396" s="37">
        <f t="shared" ref="J396:J422" si="634">IF(I396&gt;=9.995,5,0)</f>
        <v>0</v>
      </c>
      <c r="K396" s="36">
        <f>SaisieNote!Q274</f>
        <v>5.166666666666667</v>
      </c>
      <c r="L396" s="37">
        <f t="shared" ref="L396:L422" si="635">IF(K396&gt;=9.995,5,0)</f>
        <v>0</v>
      </c>
      <c r="M396" s="53">
        <f t="shared" ref="M396:M422" si="636">((G396*4)+(I396*4)+(K396*4))/12</f>
        <v>5.833333333333333</v>
      </c>
      <c r="N396" s="39">
        <f t="shared" ref="N396:N422" si="637">IF(M396&gt;=9.995,15,H396+J396+L396)</f>
        <v>0</v>
      </c>
      <c r="O396" s="36">
        <f>SaisieNote!S274</f>
        <v>5</v>
      </c>
      <c r="P396" s="37">
        <f t="shared" ref="P396:P422" si="638">IF(O396&gt;=9.995,3,0)</f>
        <v>0</v>
      </c>
      <c r="Q396" s="36">
        <f>SaisieNote!U274</f>
        <v>6.5</v>
      </c>
      <c r="R396" s="37">
        <f t="shared" ref="R396:R422" si="639">IF(Q396&gt;=9.995,3,0)</f>
        <v>0</v>
      </c>
      <c r="S396" s="36">
        <f>SaisieNote!W274</f>
        <v>2</v>
      </c>
      <c r="T396" s="37">
        <f t="shared" ref="T396:T422" si="640">IF(S396&gt;=9.995,3,0)</f>
        <v>0</v>
      </c>
      <c r="U396" s="53">
        <f t="shared" ref="U396:U422" si="641">((O396*3)+(Q396*3)+(S396*3))/9</f>
        <v>4.5</v>
      </c>
      <c r="V396" s="39">
        <f t="shared" ref="V396:V422" si="642">IF(U396&gt;=9.995,9,P396+R396+T396)</f>
        <v>0</v>
      </c>
      <c r="W396" s="36">
        <f>SaisieNote!Y274</f>
        <v>3</v>
      </c>
      <c r="X396" s="37">
        <f t="shared" ref="X396:X422" si="643">IF(W396&gt;=9.995,2,0)</f>
        <v>0</v>
      </c>
      <c r="Y396" s="36">
        <f>SaisieNote!AA274</f>
        <v>6.5</v>
      </c>
      <c r="Z396" s="37">
        <f t="shared" ref="Z396:Z422" si="644">IF(Y396&gt;=9.995,2,0)</f>
        <v>0</v>
      </c>
      <c r="AA396" s="36">
        <f>SaisieNote!AC274</f>
        <v>3.5</v>
      </c>
      <c r="AB396" s="37">
        <f t="shared" ref="AB396:AB422" si="645">IF(AA396&gt;=9.995,2,0)</f>
        <v>0</v>
      </c>
      <c r="AC396" s="53">
        <f t="shared" ref="AC396:AC422" si="646">((W396*2)+(Y396*2)+(AA396*2))/6</f>
        <v>4.333333333333333</v>
      </c>
      <c r="AD396" s="39">
        <f t="shared" ref="AD396:AD422" si="647">IF(AC396&gt;=9.995,6,X396+Z396+AB396)</f>
        <v>0</v>
      </c>
      <c r="AE396" s="138">
        <f t="shared" ref="AE396:AE422" si="648">((M396*12)+(U396*9)+(AC396*6))/27</f>
        <v>5.0555555555555554</v>
      </c>
      <c r="AF396" s="40">
        <f t="shared" ref="AF396:AF422" si="649">IF(AE396&gt;=9.995,30,N396+V396+AD396)</f>
        <v>0</v>
      </c>
      <c r="AG396" s="73" t="str">
        <f t="shared" ref="AG396:AG422" si="650">IF(AE396&gt;=9.995,"Admis(e)","Rattrapage")</f>
        <v>Rattrapage</v>
      </c>
      <c r="AH396" s="19">
        <f>SaisieNote!AG274</f>
        <v>7</v>
      </c>
      <c r="AI396" s="170">
        <f t="shared" ref="AI396:AI422" si="651">IF(AH396&gt;=9.995,5,0)</f>
        <v>0</v>
      </c>
      <c r="AJ396" s="19">
        <f>SaisieNote!AJ274</f>
        <v>6</v>
      </c>
      <c r="AK396" s="170">
        <f t="shared" ref="AK396:AK422" si="652">IF(AJ396&gt;=9.995,5,0)</f>
        <v>0</v>
      </c>
      <c r="AL396" s="19">
        <f>SaisieNote!AM274</f>
        <v>9</v>
      </c>
      <c r="AM396" s="75">
        <f t="shared" ref="AM396:AM422" si="653">IF(AL396&gt;=9.995,5,0)</f>
        <v>0</v>
      </c>
      <c r="AN396" s="38">
        <f t="shared" ref="AN396:AN422" si="654">((AH396*4)+(AJ396*4)+(AL396*4))/12</f>
        <v>7.333333333333333</v>
      </c>
      <c r="AO396" s="76">
        <f t="shared" ref="AO396:AO422" si="655">IF(AN396&gt;=9.995,15,AI396+AK396+AM396)</f>
        <v>0</v>
      </c>
      <c r="AP396" s="167">
        <f>SaisieNote!AO274</f>
        <v>4</v>
      </c>
      <c r="AQ396" s="262">
        <f t="shared" ref="AQ396:AQ422" si="656">IF(AP396&gt;=9.995,3,0)</f>
        <v>0</v>
      </c>
      <c r="AR396" s="167">
        <f>SaisieNote!AQ274</f>
        <v>6.5</v>
      </c>
      <c r="AS396" s="262">
        <f t="shared" ref="AS396:AS422" si="657">IF(AR396&gt;=9.995,3,0)</f>
        <v>0</v>
      </c>
      <c r="AT396" s="167">
        <f>SaisieNote!AS274</f>
        <v>0.5</v>
      </c>
      <c r="AU396" s="75">
        <f t="shared" ref="AU396:AU422" si="658">IF(AT396&gt;=9.995,3,0)</f>
        <v>0</v>
      </c>
      <c r="AV396" s="38">
        <f t="shared" ref="AV396:AV422" si="659">((AP396*3)+(AR396*3)+(AT396*3))/9</f>
        <v>3.6666666666666665</v>
      </c>
      <c r="AW396" s="76">
        <f t="shared" ref="AW396:AW422" si="660">IF(AV396&gt;=9.995,9,AQ396+AS396+AU396)</f>
        <v>0</v>
      </c>
      <c r="AX396" s="61">
        <f>SaisieNote!AU274</f>
        <v>2</v>
      </c>
      <c r="AY396" s="75">
        <f t="shared" ref="AY396:AY422" si="661">IF(AX396&gt;=9.995,2,0)</f>
        <v>0</v>
      </c>
      <c r="AZ396" s="61">
        <f>SaisieNote!AW274</f>
        <v>5</v>
      </c>
      <c r="BA396" s="75">
        <f t="shared" ref="BA396:BA422" si="662">IF(AZ396&gt;=9.995,2,0)</f>
        <v>0</v>
      </c>
      <c r="BB396" s="61">
        <f>SaisieNote!AY274</f>
        <v>5</v>
      </c>
      <c r="BC396" s="75">
        <f t="shared" ref="BC396:BC422" si="663">IF(BB396&gt;=9.995,2,0)</f>
        <v>0</v>
      </c>
      <c r="BD396" s="38">
        <f t="shared" ref="BD396:BD422" si="664">((AX396*2)+(AZ396*2)+(BB396*2))/6</f>
        <v>4</v>
      </c>
      <c r="BE396" s="76">
        <f t="shared" ref="BE396:BE422" si="665">IF(BD396&gt;=9.995,6,AY396+BA396+BC396)</f>
        <v>0</v>
      </c>
      <c r="BF396" s="54">
        <f t="shared" ref="BF396:BF422" si="666">((AN396*12)+(AV396*9)+(BD396*6))/27</f>
        <v>5.3703703703703702</v>
      </c>
      <c r="BG396" s="55">
        <f t="shared" ref="BG396:BG422" si="667">IF(BF396&gt;=9.995,30,AO396+AW396+BE396)</f>
        <v>0</v>
      </c>
      <c r="BH396" s="56">
        <f t="shared" ref="BH396:BH422" si="668">(AE396+BF396)/2</f>
        <v>5.2129629629629628</v>
      </c>
      <c r="BI396" s="55">
        <f t="shared" ref="BI396:BI422" si="669">IF(BH396&gt;=9.995,60,AF396+BG396)</f>
        <v>0</v>
      </c>
      <c r="BJ396" s="55">
        <f t="shared" ref="BJ396:BJ422" si="670">IF(BK396="Admis(e)",180, BI396)</f>
        <v>0</v>
      </c>
      <c r="BK396" s="73" t="str">
        <f t="shared" ref="BK396:BK422" si="671">IF(BH396&gt;=9.995,"Admis(e)","Rattrapage")</f>
        <v>Rattrapage</v>
      </c>
    </row>
    <row r="397" spans="1:63" ht="20.25" customHeight="1">
      <c r="A397" s="251">
        <v>3</v>
      </c>
      <c r="B397" s="234" t="s">
        <v>1232</v>
      </c>
      <c r="C397" s="234" t="s">
        <v>478</v>
      </c>
      <c r="D397" s="234" t="s">
        <v>429</v>
      </c>
      <c r="E397" s="234" t="s">
        <v>397</v>
      </c>
      <c r="F397" s="234" t="s">
        <v>561</v>
      </c>
      <c r="G397" s="134">
        <f>SaisieNote!K275</f>
        <v>9.6666666666666661</v>
      </c>
      <c r="H397" s="37">
        <f t="shared" si="633"/>
        <v>0</v>
      </c>
      <c r="I397" s="36">
        <f>SaisieNote!N275</f>
        <v>7.666666666666667</v>
      </c>
      <c r="J397" s="37">
        <f t="shared" si="634"/>
        <v>0</v>
      </c>
      <c r="K397" s="36">
        <f>SaisieNote!Q275</f>
        <v>9.6666666666666661</v>
      </c>
      <c r="L397" s="37">
        <f t="shared" si="635"/>
        <v>0</v>
      </c>
      <c r="M397" s="53">
        <f t="shared" si="636"/>
        <v>9</v>
      </c>
      <c r="N397" s="39">
        <f t="shared" si="637"/>
        <v>0</v>
      </c>
      <c r="O397" s="36">
        <f>SaisieNote!S275</f>
        <v>7</v>
      </c>
      <c r="P397" s="37">
        <f t="shared" si="638"/>
        <v>0</v>
      </c>
      <c r="Q397" s="36">
        <f>SaisieNote!U275</f>
        <v>12.5</v>
      </c>
      <c r="R397" s="37">
        <f t="shared" si="639"/>
        <v>3</v>
      </c>
      <c r="S397" s="36">
        <f>SaisieNote!W275</f>
        <v>5</v>
      </c>
      <c r="T397" s="37">
        <f t="shared" si="640"/>
        <v>0</v>
      </c>
      <c r="U397" s="53">
        <f t="shared" si="641"/>
        <v>8.1666666666666661</v>
      </c>
      <c r="V397" s="39">
        <f t="shared" si="642"/>
        <v>3</v>
      </c>
      <c r="W397" s="36">
        <f>SaisieNote!Y275</f>
        <v>0</v>
      </c>
      <c r="X397" s="37">
        <f t="shared" si="643"/>
        <v>0</v>
      </c>
      <c r="Y397" s="36">
        <f>SaisieNote!AA275</f>
        <v>11.5</v>
      </c>
      <c r="Z397" s="37">
        <f t="shared" si="644"/>
        <v>2</v>
      </c>
      <c r="AA397" s="36">
        <f>SaisieNote!AC275</f>
        <v>7.5</v>
      </c>
      <c r="AB397" s="37">
        <f t="shared" si="645"/>
        <v>0</v>
      </c>
      <c r="AC397" s="53">
        <f t="shared" si="646"/>
        <v>6.333333333333333</v>
      </c>
      <c r="AD397" s="39">
        <f t="shared" si="647"/>
        <v>2</v>
      </c>
      <c r="AE397" s="138">
        <f t="shared" si="648"/>
        <v>8.1296296296296298</v>
      </c>
      <c r="AF397" s="40">
        <f t="shared" si="649"/>
        <v>5</v>
      </c>
      <c r="AG397" s="73" t="str">
        <f t="shared" si="650"/>
        <v>Rattrapage</v>
      </c>
      <c r="AH397" s="19">
        <f>SaisieNote!AG275</f>
        <v>7.833333333333333</v>
      </c>
      <c r="AI397" s="170">
        <f t="shared" si="651"/>
        <v>0</v>
      </c>
      <c r="AJ397" s="19">
        <f>SaisieNote!AJ275</f>
        <v>8</v>
      </c>
      <c r="AK397" s="170">
        <f t="shared" si="652"/>
        <v>0</v>
      </c>
      <c r="AL397" s="19">
        <f>SaisieNote!AM275</f>
        <v>8</v>
      </c>
      <c r="AM397" s="75">
        <f t="shared" si="653"/>
        <v>0</v>
      </c>
      <c r="AN397" s="38">
        <f t="shared" si="654"/>
        <v>7.9444444444444438</v>
      </c>
      <c r="AO397" s="76">
        <f t="shared" si="655"/>
        <v>0</v>
      </c>
      <c r="AP397" s="167">
        <f>SaisieNote!AO275</f>
        <v>6</v>
      </c>
      <c r="AQ397" s="262">
        <f t="shared" si="656"/>
        <v>0</v>
      </c>
      <c r="AR397" s="167">
        <f>SaisieNote!AQ275</f>
        <v>9</v>
      </c>
      <c r="AS397" s="262">
        <f t="shared" si="657"/>
        <v>0</v>
      </c>
      <c r="AT397" s="167">
        <f>SaisieNote!AS275</f>
        <v>2.5</v>
      </c>
      <c r="AU397" s="75">
        <f t="shared" si="658"/>
        <v>0</v>
      </c>
      <c r="AV397" s="38">
        <f t="shared" si="659"/>
        <v>5.833333333333333</v>
      </c>
      <c r="AW397" s="76">
        <f t="shared" si="660"/>
        <v>0</v>
      </c>
      <c r="AX397" s="61">
        <f>SaisieNote!AU275</f>
        <v>5</v>
      </c>
      <c r="AY397" s="75">
        <f t="shared" si="661"/>
        <v>0</v>
      </c>
      <c r="AZ397" s="61">
        <f>SaisieNote!AW275</f>
        <v>1</v>
      </c>
      <c r="BA397" s="75">
        <f t="shared" si="662"/>
        <v>0</v>
      </c>
      <c r="BB397" s="61">
        <f>SaisieNote!AY275</f>
        <v>5</v>
      </c>
      <c r="BC397" s="75">
        <f t="shared" si="663"/>
        <v>0</v>
      </c>
      <c r="BD397" s="38">
        <f t="shared" si="664"/>
        <v>3.6666666666666665</v>
      </c>
      <c r="BE397" s="76">
        <f t="shared" si="665"/>
        <v>0</v>
      </c>
      <c r="BF397" s="54">
        <f t="shared" si="666"/>
        <v>6.2901234567901225</v>
      </c>
      <c r="BG397" s="55">
        <f t="shared" si="667"/>
        <v>0</v>
      </c>
      <c r="BH397" s="56">
        <f t="shared" si="668"/>
        <v>7.2098765432098766</v>
      </c>
      <c r="BI397" s="55">
        <f t="shared" si="669"/>
        <v>5</v>
      </c>
      <c r="BJ397" s="55">
        <f t="shared" si="670"/>
        <v>5</v>
      </c>
      <c r="BK397" s="73" t="str">
        <f t="shared" si="671"/>
        <v>Rattrapage</v>
      </c>
    </row>
    <row r="398" spans="1:63" ht="20.25" customHeight="1">
      <c r="A398" s="251">
        <v>4</v>
      </c>
      <c r="B398" s="234" t="s">
        <v>1233</v>
      </c>
      <c r="C398" s="234" t="s">
        <v>1234</v>
      </c>
      <c r="D398" s="234" t="s">
        <v>1235</v>
      </c>
      <c r="E398" s="234" t="s">
        <v>1236</v>
      </c>
      <c r="F398" s="234" t="s">
        <v>5</v>
      </c>
      <c r="G398" s="134">
        <f>SaisieNote!K276</f>
        <v>11</v>
      </c>
      <c r="H398" s="37">
        <f t="shared" si="633"/>
        <v>5</v>
      </c>
      <c r="I398" s="36">
        <f>SaisieNote!N276</f>
        <v>10.333333333333334</v>
      </c>
      <c r="J398" s="37">
        <f t="shared" si="634"/>
        <v>5</v>
      </c>
      <c r="K398" s="36">
        <f>SaisieNote!Q276</f>
        <v>8.6666666666666661</v>
      </c>
      <c r="L398" s="37">
        <f t="shared" si="635"/>
        <v>0</v>
      </c>
      <c r="M398" s="53">
        <f t="shared" si="636"/>
        <v>10</v>
      </c>
      <c r="N398" s="39">
        <f t="shared" si="637"/>
        <v>15</v>
      </c>
      <c r="O398" s="36">
        <f>SaisieNote!S276</f>
        <v>9</v>
      </c>
      <c r="P398" s="37">
        <f t="shared" si="638"/>
        <v>0</v>
      </c>
      <c r="Q398" s="36">
        <f>SaisieNote!U276</f>
        <v>10</v>
      </c>
      <c r="R398" s="37">
        <f t="shared" si="639"/>
        <v>3</v>
      </c>
      <c r="S398" s="36">
        <f>SaisieNote!W276</f>
        <v>10.5</v>
      </c>
      <c r="T398" s="37">
        <f t="shared" si="640"/>
        <v>3</v>
      </c>
      <c r="U398" s="53">
        <f t="shared" si="641"/>
        <v>9.8333333333333339</v>
      </c>
      <c r="V398" s="39">
        <f t="shared" si="642"/>
        <v>6</v>
      </c>
      <c r="W398" s="36">
        <f>SaisieNote!Y276</f>
        <v>6.5</v>
      </c>
      <c r="X398" s="37">
        <f t="shared" si="643"/>
        <v>0</v>
      </c>
      <c r="Y398" s="36">
        <f>SaisieNote!AA276</f>
        <v>14</v>
      </c>
      <c r="Z398" s="37">
        <f t="shared" si="644"/>
        <v>2</v>
      </c>
      <c r="AA398" s="36">
        <f>SaisieNote!AC276</f>
        <v>8.5</v>
      </c>
      <c r="AB398" s="37">
        <f t="shared" si="645"/>
        <v>0</v>
      </c>
      <c r="AC398" s="53">
        <f t="shared" si="646"/>
        <v>9.6666666666666661</v>
      </c>
      <c r="AD398" s="39">
        <f t="shared" si="647"/>
        <v>2</v>
      </c>
      <c r="AE398" s="138">
        <f t="shared" si="648"/>
        <v>9.8703703703703702</v>
      </c>
      <c r="AF398" s="40">
        <f t="shared" si="649"/>
        <v>23</v>
      </c>
      <c r="AG398" s="73" t="str">
        <f t="shared" si="650"/>
        <v>Rattrapage</v>
      </c>
      <c r="AH398" s="19">
        <f>SaisieNote!AG276</f>
        <v>13.333333333333334</v>
      </c>
      <c r="AI398" s="170">
        <f t="shared" si="651"/>
        <v>5</v>
      </c>
      <c r="AJ398" s="19">
        <f>SaisieNote!AJ276</f>
        <v>14.666666666666666</v>
      </c>
      <c r="AK398" s="170">
        <f t="shared" si="652"/>
        <v>5</v>
      </c>
      <c r="AL398" s="19">
        <f>SaisieNote!AM276</f>
        <v>14.833333333333334</v>
      </c>
      <c r="AM398" s="75">
        <f t="shared" si="653"/>
        <v>5</v>
      </c>
      <c r="AN398" s="38">
        <f t="shared" si="654"/>
        <v>14.277777777777779</v>
      </c>
      <c r="AO398" s="76">
        <f t="shared" si="655"/>
        <v>15</v>
      </c>
      <c r="AP398" s="167">
        <f>SaisieNote!AO276</f>
        <v>5.5</v>
      </c>
      <c r="AQ398" s="262">
        <f t="shared" si="656"/>
        <v>0</v>
      </c>
      <c r="AR398" s="167">
        <f>SaisieNote!AQ276</f>
        <v>10.5</v>
      </c>
      <c r="AS398" s="262">
        <f t="shared" si="657"/>
        <v>3</v>
      </c>
      <c r="AT398" s="167">
        <f>SaisieNote!AS276</f>
        <v>8.5</v>
      </c>
      <c r="AU398" s="75">
        <f t="shared" si="658"/>
        <v>0</v>
      </c>
      <c r="AV398" s="38">
        <f t="shared" si="659"/>
        <v>8.1666666666666661</v>
      </c>
      <c r="AW398" s="76">
        <f t="shared" si="660"/>
        <v>3</v>
      </c>
      <c r="AX398" s="61">
        <f>SaisieNote!AU276</f>
        <v>11</v>
      </c>
      <c r="AY398" s="75">
        <f t="shared" si="661"/>
        <v>2</v>
      </c>
      <c r="AZ398" s="61">
        <f>SaisieNote!AW276</f>
        <v>12</v>
      </c>
      <c r="BA398" s="75">
        <f t="shared" si="662"/>
        <v>2</v>
      </c>
      <c r="BB398" s="61">
        <f>SaisieNote!AY276</f>
        <v>11.5</v>
      </c>
      <c r="BC398" s="75">
        <f t="shared" si="663"/>
        <v>2</v>
      </c>
      <c r="BD398" s="38">
        <f t="shared" si="664"/>
        <v>11.5</v>
      </c>
      <c r="BE398" s="76">
        <f t="shared" si="665"/>
        <v>6</v>
      </c>
      <c r="BF398" s="54">
        <f t="shared" si="666"/>
        <v>11.623456790123457</v>
      </c>
      <c r="BG398" s="55">
        <f t="shared" si="667"/>
        <v>30</v>
      </c>
      <c r="BH398" s="56">
        <f t="shared" si="668"/>
        <v>10.746913580246915</v>
      </c>
      <c r="BI398" s="55">
        <f t="shared" si="669"/>
        <v>60</v>
      </c>
      <c r="BJ398" s="55">
        <f t="shared" si="670"/>
        <v>180</v>
      </c>
      <c r="BK398" s="73" t="str">
        <f t="shared" si="671"/>
        <v>Admis(e)</v>
      </c>
    </row>
    <row r="399" spans="1:63" ht="20.25" customHeight="1">
      <c r="A399" s="251">
        <v>5</v>
      </c>
      <c r="B399" s="234" t="s">
        <v>1237</v>
      </c>
      <c r="C399" s="234" t="s">
        <v>479</v>
      </c>
      <c r="D399" s="234" t="s">
        <v>1238</v>
      </c>
      <c r="E399" s="234" t="s">
        <v>1239</v>
      </c>
      <c r="F399" s="234" t="s">
        <v>5</v>
      </c>
      <c r="G399" s="134">
        <f>SaisieNote!K277</f>
        <v>10.333333333333334</v>
      </c>
      <c r="H399" s="37">
        <f t="shared" si="633"/>
        <v>5</v>
      </c>
      <c r="I399" s="36">
        <f>SaisieNote!N277</f>
        <v>4.666666666666667</v>
      </c>
      <c r="J399" s="37">
        <f t="shared" si="634"/>
        <v>0</v>
      </c>
      <c r="K399" s="36">
        <f>SaisieNote!Q277</f>
        <v>4</v>
      </c>
      <c r="L399" s="37">
        <f t="shared" si="635"/>
        <v>0</v>
      </c>
      <c r="M399" s="53">
        <f t="shared" si="636"/>
        <v>6.333333333333333</v>
      </c>
      <c r="N399" s="39">
        <f t="shared" si="637"/>
        <v>5</v>
      </c>
      <c r="O399" s="36">
        <f>SaisieNote!S277</f>
        <v>9</v>
      </c>
      <c r="P399" s="37">
        <f t="shared" si="638"/>
        <v>0</v>
      </c>
      <c r="Q399" s="36">
        <f>SaisieNote!U277</f>
        <v>5.5</v>
      </c>
      <c r="R399" s="37">
        <f t="shared" si="639"/>
        <v>0</v>
      </c>
      <c r="S399" s="36">
        <f>SaisieNote!W277</f>
        <v>6.5</v>
      </c>
      <c r="T399" s="37">
        <f t="shared" si="640"/>
        <v>0</v>
      </c>
      <c r="U399" s="53">
        <f t="shared" si="641"/>
        <v>7</v>
      </c>
      <c r="V399" s="39">
        <f t="shared" si="642"/>
        <v>0</v>
      </c>
      <c r="W399" s="36">
        <f>SaisieNote!Y277</f>
        <v>2</v>
      </c>
      <c r="X399" s="37">
        <f t="shared" si="643"/>
        <v>0</v>
      </c>
      <c r="Y399" s="36">
        <f>SaisieNote!AA277</f>
        <v>8.5</v>
      </c>
      <c r="Z399" s="37">
        <f t="shared" si="644"/>
        <v>0</v>
      </c>
      <c r="AA399" s="36">
        <f>SaisieNote!AC277</f>
        <v>5</v>
      </c>
      <c r="AB399" s="37">
        <f t="shared" si="645"/>
        <v>0</v>
      </c>
      <c r="AC399" s="53">
        <f t="shared" si="646"/>
        <v>5.166666666666667</v>
      </c>
      <c r="AD399" s="39">
        <f t="shared" si="647"/>
        <v>0</v>
      </c>
      <c r="AE399" s="138">
        <f t="shared" si="648"/>
        <v>6.2962962962962967</v>
      </c>
      <c r="AF399" s="40">
        <f t="shared" si="649"/>
        <v>5</v>
      </c>
      <c r="AG399" s="73" t="str">
        <f t="shared" si="650"/>
        <v>Rattrapage</v>
      </c>
      <c r="AH399" s="19">
        <f>SaisieNote!AG277</f>
        <v>8.1666666666666661</v>
      </c>
      <c r="AI399" s="170">
        <f t="shared" si="651"/>
        <v>0</v>
      </c>
      <c r="AJ399" s="19">
        <f>SaisieNote!AJ277</f>
        <v>8.3333333333333339</v>
      </c>
      <c r="AK399" s="170">
        <f t="shared" si="652"/>
        <v>0</v>
      </c>
      <c r="AL399" s="19">
        <f>SaisieNote!AM277</f>
        <v>9.3333333333333339</v>
      </c>
      <c r="AM399" s="75">
        <f t="shared" si="653"/>
        <v>0</v>
      </c>
      <c r="AN399" s="38">
        <f t="shared" si="654"/>
        <v>8.6111111111111125</v>
      </c>
      <c r="AO399" s="76">
        <f t="shared" si="655"/>
        <v>0</v>
      </c>
      <c r="AP399" s="167">
        <f>SaisieNote!AO277</f>
        <v>3.5</v>
      </c>
      <c r="AQ399" s="262">
        <f t="shared" si="656"/>
        <v>0</v>
      </c>
      <c r="AR399" s="167">
        <f>SaisieNote!AQ277</f>
        <v>4.5</v>
      </c>
      <c r="AS399" s="262">
        <f t="shared" si="657"/>
        <v>0</v>
      </c>
      <c r="AT399" s="167">
        <f>SaisieNote!AS277</f>
        <v>4</v>
      </c>
      <c r="AU399" s="75">
        <f t="shared" si="658"/>
        <v>0</v>
      </c>
      <c r="AV399" s="38">
        <f t="shared" si="659"/>
        <v>4</v>
      </c>
      <c r="AW399" s="76">
        <f t="shared" si="660"/>
        <v>0</v>
      </c>
      <c r="AX399" s="61">
        <f>SaisieNote!AU277</f>
        <v>7.5</v>
      </c>
      <c r="AY399" s="75">
        <f t="shared" si="661"/>
        <v>0</v>
      </c>
      <c r="AZ399" s="61">
        <f>SaisieNote!AW277</f>
        <v>1</v>
      </c>
      <c r="BA399" s="75">
        <f t="shared" si="662"/>
        <v>0</v>
      </c>
      <c r="BB399" s="61">
        <f>SaisieNote!AY277</f>
        <v>6.5</v>
      </c>
      <c r="BC399" s="75">
        <f t="shared" si="663"/>
        <v>0</v>
      </c>
      <c r="BD399" s="38">
        <f t="shared" si="664"/>
        <v>5</v>
      </c>
      <c r="BE399" s="76">
        <f t="shared" si="665"/>
        <v>0</v>
      </c>
      <c r="BF399" s="54">
        <f t="shared" si="666"/>
        <v>6.2716049382716053</v>
      </c>
      <c r="BG399" s="55">
        <f t="shared" si="667"/>
        <v>0</v>
      </c>
      <c r="BH399" s="56">
        <f t="shared" si="668"/>
        <v>6.283950617283951</v>
      </c>
      <c r="BI399" s="55">
        <f t="shared" si="669"/>
        <v>5</v>
      </c>
      <c r="BJ399" s="55">
        <f t="shared" si="670"/>
        <v>5</v>
      </c>
      <c r="BK399" s="73" t="str">
        <f t="shared" si="671"/>
        <v>Rattrapage</v>
      </c>
    </row>
    <row r="400" spans="1:63" ht="20.25" customHeight="1">
      <c r="A400" s="273">
        <v>6</v>
      </c>
      <c r="B400" s="266" t="s">
        <v>480</v>
      </c>
      <c r="C400" s="266" t="s">
        <v>75</v>
      </c>
      <c r="D400" s="266" t="s">
        <v>254</v>
      </c>
      <c r="E400" s="266" t="s">
        <v>481</v>
      </c>
      <c r="F400" s="266" t="s">
        <v>8</v>
      </c>
      <c r="G400" s="278">
        <f>SaisieNote!K278</f>
        <v>8.3333333333333339</v>
      </c>
      <c r="H400" s="268">
        <f t="shared" si="633"/>
        <v>0</v>
      </c>
      <c r="I400" s="267">
        <f>SaisieNote!N278</f>
        <v>5.333333333333333</v>
      </c>
      <c r="J400" s="268">
        <f t="shared" si="634"/>
        <v>0</v>
      </c>
      <c r="K400" s="267">
        <f>SaisieNote!Q278</f>
        <v>4.666666666666667</v>
      </c>
      <c r="L400" s="268">
        <f t="shared" si="635"/>
        <v>0</v>
      </c>
      <c r="M400" s="269">
        <f t="shared" si="636"/>
        <v>6.1111111111111116</v>
      </c>
      <c r="N400" s="268">
        <f t="shared" si="637"/>
        <v>0</v>
      </c>
      <c r="O400" s="267">
        <f>SaisieNote!S278</f>
        <v>16</v>
      </c>
      <c r="P400" s="268">
        <f t="shared" si="638"/>
        <v>3</v>
      </c>
      <c r="Q400" s="267">
        <f>SaisieNote!U278</f>
        <v>10</v>
      </c>
      <c r="R400" s="268">
        <f t="shared" si="639"/>
        <v>3</v>
      </c>
      <c r="S400" s="267">
        <f>SaisieNote!W278</f>
        <v>7</v>
      </c>
      <c r="T400" s="268">
        <f t="shared" si="640"/>
        <v>0</v>
      </c>
      <c r="U400" s="269">
        <f t="shared" si="641"/>
        <v>11</v>
      </c>
      <c r="V400" s="268">
        <f t="shared" si="642"/>
        <v>9</v>
      </c>
      <c r="W400" s="267">
        <f>SaisieNote!Y278</f>
        <v>5.5</v>
      </c>
      <c r="X400" s="268">
        <f t="shared" si="643"/>
        <v>0</v>
      </c>
      <c r="Y400" s="267">
        <f>SaisieNote!AA278</f>
        <v>5</v>
      </c>
      <c r="Z400" s="268">
        <f t="shared" si="644"/>
        <v>0</v>
      </c>
      <c r="AA400" s="267">
        <f>SaisieNote!AC278</f>
        <v>12</v>
      </c>
      <c r="AB400" s="268">
        <f t="shared" si="645"/>
        <v>2</v>
      </c>
      <c r="AC400" s="269">
        <f t="shared" si="646"/>
        <v>7.5</v>
      </c>
      <c r="AD400" s="268">
        <f t="shared" si="647"/>
        <v>2</v>
      </c>
      <c r="AE400" s="269">
        <f t="shared" si="648"/>
        <v>8.0493827160493829</v>
      </c>
      <c r="AF400" s="270">
        <f t="shared" si="649"/>
        <v>11</v>
      </c>
      <c r="AG400" s="271" t="str">
        <f t="shared" si="650"/>
        <v>Rattrapage</v>
      </c>
      <c r="AH400" s="277">
        <f>SaisieNote!AG278</f>
        <v>7.830000000000001</v>
      </c>
      <c r="AI400" s="279">
        <f t="shared" si="651"/>
        <v>0</v>
      </c>
      <c r="AJ400" s="277">
        <f>SaisieNote!AJ278</f>
        <v>13.5</v>
      </c>
      <c r="AK400" s="279">
        <f t="shared" si="652"/>
        <v>5</v>
      </c>
      <c r="AL400" s="277">
        <f>SaisieNote!AM278</f>
        <v>10.67</v>
      </c>
      <c r="AM400" s="273">
        <f t="shared" si="653"/>
        <v>5</v>
      </c>
      <c r="AN400" s="267">
        <f t="shared" si="654"/>
        <v>10.666666666666666</v>
      </c>
      <c r="AO400" s="274">
        <f t="shared" si="655"/>
        <v>15</v>
      </c>
      <c r="AP400" s="269">
        <f>SaisieNote!AO278</f>
        <v>8</v>
      </c>
      <c r="AQ400" s="272">
        <f t="shared" si="656"/>
        <v>0</v>
      </c>
      <c r="AR400" s="269">
        <f>SaisieNote!AQ278</f>
        <v>11</v>
      </c>
      <c r="AS400" s="272">
        <f t="shared" si="657"/>
        <v>3</v>
      </c>
      <c r="AT400" s="269">
        <f>SaisieNote!AS278</f>
        <v>10.5</v>
      </c>
      <c r="AU400" s="273">
        <f t="shared" si="658"/>
        <v>3</v>
      </c>
      <c r="AV400" s="267">
        <f t="shared" si="659"/>
        <v>9.8333333333333339</v>
      </c>
      <c r="AW400" s="274">
        <f t="shared" si="660"/>
        <v>6</v>
      </c>
      <c r="AX400" s="275">
        <f>SaisieNote!AU278</f>
        <v>10</v>
      </c>
      <c r="AY400" s="273">
        <f t="shared" si="661"/>
        <v>2</v>
      </c>
      <c r="AZ400" s="275">
        <f>SaisieNote!AW278</f>
        <v>3.5</v>
      </c>
      <c r="BA400" s="273">
        <f t="shared" si="662"/>
        <v>0</v>
      </c>
      <c r="BB400" s="275">
        <f>SaisieNote!AY278</f>
        <v>10</v>
      </c>
      <c r="BC400" s="273">
        <f t="shared" si="663"/>
        <v>2</v>
      </c>
      <c r="BD400" s="267">
        <f t="shared" si="664"/>
        <v>7.833333333333333</v>
      </c>
      <c r="BE400" s="274">
        <f t="shared" si="665"/>
        <v>4</v>
      </c>
      <c r="BF400" s="269">
        <f t="shared" si="666"/>
        <v>9.7592592592592595</v>
      </c>
      <c r="BG400" s="276">
        <f t="shared" si="667"/>
        <v>25</v>
      </c>
      <c r="BH400" s="277">
        <f t="shared" si="668"/>
        <v>8.9043209876543212</v>
      </c>
      <c r="BI400" s="276">
        <f t="shared" si="669"/>
        <v>36</v>
      </c>
      <c r="BJ400" s="276">
        <f t="shared" si="670"/>
        <v>36</v>
      </c>
      <c r="BK400" s="271" t="str">
        <f t="shared" si="671"/>
        <v>Rattrapage</v>
      </c>
    </row>
    <row r="401" spans="1:63" ht="20.25" customHeight="1">
      <c r="A401" s="251">
        <v>7</v>
      </c>
      <c r="B401" s="234" t="s">
        <v>483</v>
      </c>
      <c r="C401" s="234" t="s">
        <v>485</v>
      </c>
      <c r="D401" s="234" t="s">
        <v>74</v>
      </c>
      <c r="E401" s="234" t="s">
        <v>484</v>
      </c>
      <c r="F401" s="234" t="s">
        <v>40</v>
      </c>
      <c r="G401" s="134">
        <f>SaisieNote!K279</f>
        <v>8.5</v>
      </c>
      <c r="H401" s="37">
        <f t="shared" si="633"/>
        <v>0</v>
      </c>
      <c r="I401" s="36">
        <f>SaisieNote!N279</f>
        <v>8.6666666666666661</v>
      </c>
      <c r="J401" s="37">
        <f t="shared" si="634"/>
        <v>0</v>
      </c>
      <c r="K401" s="36">
        <f>SaisieNote!Q279</f>
        <v>6.833333333333333</v>
      </c>
      <c r="L401" s="37">
        <f t="shared" si="635"/>
        <v>0</v>
      </c>
      <c r="M401" s="53">
        <f t="shared" si="636"/>
        <v>7.9999999999999991</v>
      </c>
      <c r="N401" s="39">
        <f t="shared" si="637"/>
        <v>0</v>
      </c>
      <c r="O401" s="36">
        <f>SaisieNote!S279</f>
        <v>10</v>
      </c>
      <c r="P401" s="37">
        <f t="shared" si="638"/>
        <v>3</v>
      </c>
      <c r="Q401" s="36">
        <f>SaisieNote!U279</f>
        <v>12.5</v>
      </c>
      <c r="R401" s="37">
        <f t="shared" si="639"/>
        <v>3</v>
      </c>
      <c r="S401" s="36">
        <f>SaisieNote!W279</f>
        <v>8.5</v>
      </c>
      <c r="T401" s="37">
        <f t="shared" si="640"/>
        <v>0</v>
      </c>
      <c r="U401" s="53">
        <f t="shared" si="641"/>
        <v>10.333333333333334</v>
      </c>
      <c r="V401" s="39">
        <f t="shared" si="642"/>
        <v>9</v>
      </c>
      <c r="W401" s="36">
        <f>SaisieNote!Y279</f>
        <v>5</v>
      </c>
      <c r="X401" s="37">
        <f t="shared" si="643"/>
        <v>0</v>
      </c>
      <c r="Y401" s="36">
        <f>SaisieNote!AA279</f>
        <v>15</v>
      </c>
      <c r="Z401" s="37">
        <f t="shared" si="644"/>
        <v>2</v>
      </c>
      <c r="AA401" s="36">
        <f>SaisieNote!AC279</f>
        <v>4.5</v>
      </c>
      <c r="AB401" s="37">
        <f t="shared" si="645"/>
        <v>0</v>
      </c>
      <c r="AC401" s="53">
        <f t="shared" si="646"/>
        <v>8.1666666666666661</v>
      </c>
      <c r="AD401" s="39">
        <f t="shared" si="647"/>
        <v>2</v>
      </c>
      <c r="AE401" s="138">
        <f t="shared" si="648"/>
        <v>8.8148148148148149</v>
      </c>
      <c r="AF401" s="40">
        <f t="shared" si="649"/>
        <v>11</v>
      </c>
      <c r="AG401" s="73" t="str">
        <f t="shared" si="650"/>
        <v>Rattrapage</v>
      </c>
      <c r="AH401" s="19">
        <f>SaisieNote!AG279</f>
        <v>11.166666666666666</v>
      </c>
      <c r="AI401" s="170">
        <f t="shared" si="651"/>
        <v>5</v>
      </c>
      <c r="AJ401" s="19">
        <f>SaisieNote!AJ279</f>
        <v>12.83</v>
      </c>
      <c r="AK401" s="170">
        <f t="shared" si="652"/>
        <v>5</v>
      </c>
      <c r="AL401" s="19">
        <f>SaisieNote!AM279</f>
        <v>11</v>
      </c>
      <c r="AM401" s="75">
        <f t="shared" si="653"/>
        <v>5</v>
      </c>
      <c r="AN401" s="38">
        <f t="shared" si="654"/>
        <v>11.665555555555557</v>
      </c>
      <c r="AO401" s="76">
        <f t="shared" si="655"/>
        <v>15</v>
      </c>
      <c r="AP401" s="167">
        <f>SaisieNote!AO279</f>
        <v>10</v>
      </c>
      <c r="AQ401" s="262">
        <f t="shared" si="656"/>
        <v>3</v>
      </c>
      <c r="AR401" s="167">
        <f>SaisieNote!AQ279</f>
        <v>4</v>
      </c>
      <c r="AS401" s="262">
        <f t="shared" si="657"/>
        <v>0</v>
      </c>
      <c r="AT401" s="167">
        <f>SaisieNote!AS279</f>
        <v>13</v>
      </c>
      <c r="AU401" s="75">
        <f t="shared" si="658"/>
        <v>3</v>
      </c>
      <c r="AV401" s="38">
        <f t="shared" si="659"/>
        <v>9</v>
      </c>
      <c r="AW401" s="76">
        <f t="shared" si="660"/>
        <v>6</v>
      </c>
      <c r="AX401" s="61">
        <f>SaisieNote!AU279</f>
        <v>8.5</v>
      </c>
      <c r="AY401" s="75">
        <f t="shared" si="661"/>
        <v>0</v>
      </c>
      <c r="AZ401" s="61">
        <f>SaisieNote!AW279</f>
        <v>1</v>
      </c>
      <c r="BA401" s="75">
        <f t="shared" si="662"/>
        <v>0</v>
      </c>
      <c r="BB401" s="61">
        <f>SaisieNote!AY279</f>
        <v>12</v>
      </c>
      <c r="BC401" s="75">
        <f t="shared" si="663"/>
        <v>2</v>
      </c>
      <c r="BD401" s="38">
        <f t="shared" si="664"/>
        <v>7.166666666666667</v>
      </c>
      <c r="BE401" s="76">
        <f t="shared" si="665"/>
        <v>2</v>
      </c>
      <c r="BF401" s="54">
        <f t="shared" si="666"/>
        <v>9.7772839506172851</v>
      </c>
      <c r="BG401" s="55">
        <f t="shared" si="667"/>
        <v>23</v>
      </c>
      <c r="BH401" s="56">
        <f t="shared" si="668"/>
        <v>9.2960493827160491</v>
      </c>
      <c r="BI401" s="55">
        <f t="shared" si="669"/>
        <v>34</v>
      </c>
      <c r="BJ401" s="55">
        <f t="shared" si="670"/>
        <v>34</v>
      </c>
      <c r="BK401" s="73" t="str">
        <f t="shared" si="671"/>
        <v>Rattrapage</v>
      </c>
    </row>
    <row r="402" spans="1:63" ht="20.25" customHeight="1">
      <c r="A402" s="251">
        <v>8</v>
      </c>
      <c r="B402" s="234" t="s">
        <v>1240</v>
      </c>
      <c r="C402" s="234" t="s">
        <v>1241</v>
      </c>
      <c r="D402" s="234" t="s">
        <v>1242</v>
      </c>
      <c r="E402" s="234" t="s">
        <v>1243</v>
      </c>
      <c r="F402" s="234" t="s">
        <v>561</v>
      </c>
      <c r="G402" s="134">
        <f>SaisieNote!K280</f>
        <v>12.666666666666666</v>
      </c>
      <c r="H402" s="37">
        <f t="shared" si="633"/>
        <v>5</v>
      </c>
      <c r="I402" s="36">
        <f>SaisieNote!N280</f>
        <v>10.333333333333334</v>
      </c>
      <c r="J402" s="37">
        <f t="shared" si="634"/>
        <v>5</v>
      </c>
      <c r="K402" s="36">
        <f>SaisieNote!Q280</f>
        <v>9.6666666666666661</v>
      </c>
      <c r="L402" s="37">
        <f t="shared" si="635"/>
        <v>0</v>
      </c>
      <c r="M402" s="53">
        <f t="shared" si="636"/>
        <v>10.888888888888888</v>
      </c>
      <c r="N402" s="39">
        <f t="shared" si="637"/>
        <v>15</v>
      </c>
      <c r="O402" s="36">
        <f>SaisieNote!S280</f>
        <v>7</v>
      </c>
      <c r="P402" s="37">
        <f t="shared" si="638"/>
        <v>0</v>
      </c>
      <c r="Q402" s="36">
        <f>SaisieNote!U280</f>
        <v>9</v>
      </c>
      <c r="R402" s="37">
        <f t="shared" si="639"/>
        <v>0</v>
      </c>
      <c r="S402" s="36">
        <f>SaisieNote!W280</f>
        <v>8.5</v>
      </c>
      <c r="T402" s="37">
        <f t="shared" si="640"/>
        <v>0</v>
      </c>
      <c r="U402" s="53">
        <f t="shared" si="641"/>
        <v>8.1666666666666661</v>
      </c>
      <c r="V402" s="39">
        <f t="shared" si="642"/>
        <v>0</v>
      </c>
      <c r="W402" s="36">
        <f>SaisieNote!Y280</f>
        <v>8.5</v>
      </c>
      <c r="X402" s="37">
        <f t="shared" si="643"/>
        <v>0</v>
      </c>
      <c r="Y402" s="36">
        <f>SaisieNote!AA280</f>
        <v>8</v>
      </c>
      <c r="Z402" s="37">
        <f t="shared" si="644"/>
        <v>0</v>
      </c>
      <c r="AA402" s="36">
        <f>SaisieNote!AC280</f>
        <v>4</v>
      </c>
      <c r="AB402" s="37">
        <f t="shared" si="645"/>
        <v>0</v>
      </c>
      <c r="AC402" s="53">
        <f t="shared" si="646"/>
        <v>6.833333333333333</v>
      </c>
      <c r="AD402" s="39">
        <f t="shared" si="647"/>
        <v>0</v>
      </c>
      <c r="AE402" s="138">
        <f t="shared" si="648"/>
        <v>9.0802469135802468</v>
      </c>
      <c r="AF402" s="40">
        <f t="shared" si="649"/>
        <v>15</v>
      </c>
      <c r="AG402" s="73" t="str">
        <f t="shared" si="650"/>
        <v>Rattrapage</v>
      </c>
      <c r="AH402" s="19">
        <f>SaisieNote!AG280</f>
        <v>12.5</v>
      </c>
      <c r="AI402" s="170">
        <f t="shared" si="651"/>
        <v>5</v>
      </c>
      <c r="AJ402" s="19">
        <f>SaisieNote!AJ280</f>
        <v>12.333333333333334</v>
      </c>
      <c r="AK402" s="170">
        <f t="shared" si="652"/>
        <v>5</v>
      </c>
      <c r="AL402" s="19">
        <f>SaisieNote!AM280</f>
        <v>10.5</v>
      </c>
      <c r="AM402" s="75">
        <f t="shared" si="653"/>
        <v>5</v>
      </c>
      <c r="AN402" s="38">
        <f t="shared" si="654"/>
        <v>11.777777777777779</v>
      </c>
      <c r="AO402" s="76">
        <f t="shared" si="655"/>
        <v>15</v>
      </c>
      <c r="AP402" s="167">
        <f>SaisieNote!AO280</f>
        <v>8</v>
      </c>
      <c r="AQ402" s="262">
        <f t="shared" si="656"/>
        <v>0</v>
      </c>
      <c r="AR402" s="167">
        <f>SaisieNote!AQ280</f>
        <v>13</v>
      </c>
      <c r="AS402" s="262">
        <f t="shared" si="657"/>
        <v>3</v>
      </c>
      <c r="AT402" s="167">
        <f>SaisieNote!AS280</f>
        <v>10.5</v>
      </c>
      <c r="AU402" s="75">
        <f t="shared" si="658"/>
        <v>3</v>
      </c>
      <c r="AV402" s="38">
        <f t="shared" si="659"/>
        <v>10.5</v>
      </c>
      <c r="AW402" s="76">
        <f t="shared" si="660"/>
        <v>9</v>
      </c>
      <c r="AX402" s="61">
        <f>SaisieNote!AU280</f>
        <v>13.5</v>
      </c>
      <c r="AY402" s="75">
        <f t="shared" si="661"/>
        <v>2</v>
      </c>
      <c r="AZ402" s="61">
        <f>SaisieNote!AW280</f>
        <v>3.5</v>
      </c>
      <c r="BA402" s="75">
        <f t="shared" si="662"/>
        <v>0</v>
      </c>
      <c r="BB402" s="61">
        <f>SaisieNote!AY280</f>
        <v>11</v>
      </c>
      <c r="BC402" s="75">
        <f t="shared" si="663"/>
        <v>2</v>
      </c>
      <c r="BD402" s="38">
        <f t="shared" si="664"/>
        <v>9.3333333333333339</v>
      </c>
      <c r="BE402" s="76">
        <f t="shared" si="665"/>
        <v>4</v>
      </c>
      <c r="BF402" s="54">
        <f t="shared" si="666"/>
        <v>10.808641975308644</v>
      </c>
      <c r="BG402" s="55">
        <f t="shared" si="667"/>
        <v>30</v>
      </c>
      <c r="BH402" s="56">
        <f t="shared" si="668"/>
        <v>9.9444444444444464</v>
      </c>
      <c r="BI402" s="55">
        <f t="shared" si="669"/>
        <v>45</v>
      </c>
      <c r="BJ402" s="55">
        <f t="shared" si="670"/>
        <v>45</v>
      </c>
      <c r="BK402" s="73" t="str">
        <f t="shared" si="671"/>
        <v>Rattrapage</v>
      </c>
    </row>
    <row r="403" spans="1:63" ht="20.25" customHeight="1">
      <c r="A403" s="251">
        <v>9</v>
      </c>
      <c r="B403" s="234" t="s">
        <v>487</v>
      </c>
      <c r="C403" s="234" t="s">
        <v>489</v>
      </c>
      <c r="D403" s="234" t="s">
        <v>490</v>
      </c>
      <c r="E403" s="234" t="s">
        <v>488</v>
      </c>
      <c r="F403" s="234" t="s">
        <v>5</v>
      </c>
      <c r="G403" s="134">
        <f>SaisieNote!K281</f>
        <v>10.17</v>
      </c>
      <c r="H403" s="37">
        <f t="shared" si="633"/>
        <v>5</v>
      </c>
      <c r="I403" s="36">
        <f>SaisieNote!N281</f>
        <v>8.67</v>
      </c>
      <c r="J403" s="37">
        <f t="shared" si="634"/>
        <v>0</v>
      </c>
      <c r="K403" s="36">
        <f>SaisieNote!Q281</f>
        <v>11.67</v>
      </c>
      <c r="L403" s="37">
        <f t="shared" si="635"/>
        <v>5</v>
      </c>
      <c r="M403" s="53">
        <f t="shared" si="636"/>
        <v>10.17</v>
      </c>
      <c r="N403" s="39">
        <f t="shared" si="637"/>
        <v>15</v>
      </c>
      <c r="O403" s="36">
        <f>SaisieNote!S281</f>
        <v>8</v>
      </c>
      <c r="P403" s="37">
        <f t="shared" si="638"/>
        <v>0</v>
      </c>
      <c r="Q403" s="36">
        <f>SaisieNote!U281</f>
        <v>5</v>
      </c>
      <c r="R403" s="37">
        <f t="shared" si="639"/>
        <v>0</v>
      </c>
      <c r="S403" s="36">
        <f>SaisieNote!W281</f>
        <v>7.5</v>
      </c>
      <c r="T403" s="37">
        <f t="shared" si="640"/>
        <v>0</v>
      </c>
      <c r="U403" s="53">
        <f t="shared" si="641"/>
        <v>6.833333333333333</v>
      </c>
      <c r="V403" s="39">
        <f t="shared" si="642"/>
        <v>0</v>
      </c>
      <c r="W403" s="36">
        <f>SaisieNote!Y281</f>
        <v>1</v>
      </c>
      <c r="X403" s="37">
        <f t="shared" si="643"/>
        <v>0</v>
      </c>
      <c r="Y403" s="36">
        <f>SaisieNote!AA281</f>
        <v>9</v>
      </c>
      <c r="Z403" s="37">
        <f t="shared" si="644"/>
        <v>0</v>
      </c>
      <c r="AA403" s="36">
        <f>SaisieNote!AC281</f>
        <v>10</v>
      </c>
      <c r="AB403" s="37">
        <f t="shared" si="645"/>
        <v>2</v>
      </c>
      <c r="AC403" s="53">
        <f t="shared" si="646"/>
        <v>6.666666666666667</v>
      </c>
      <c r="AD403" s="39">
        <f t="shared" si="647"/>
        <v>2</v>
      </c>
      <c r="AE403" s="138">
        <f t="shared" si="648"/>
        <v>8.2792592592592591</v>
      </c>
      <c r="AF403" s="40">
        <f t="shared" si="649"/>
        <v>17</v>
      </c>
      <c r="AG403" s="73" t="str">
        <f t="shared" si="650"/>
        <v>Rattrapage</v>
      </c>
      <c r="AH403" s="19">
        <f>SaisieNote!AG281</f>
        <v>9.5</v>
      </c>
      <c r="AI403" s="170">
        <f t="shared" si="651"/>
        <v>0</v>
      </c>
      <c r="AJ403" s="19">
        <f>SaisieNote!AJ281</f>
        <v>13</v>
      </c>
      <c r="AK403" s="170">
        <f t="shared" si="652"/>
        <v>5</v>
      </c>
      <c r="AL403" s="19">
        <f>SaisieNote!AM281</f>
        <v>10.33</v>
      </c>
      <c r="AM403" s="75">
        <f t="shared" si="653"/>
        <v>5</v>
      </c>
      <c r="AN403" s="38">
        <f t="shared" si="654"/>
        <v>10.943333333333333</v>
      </c>
      <c r="AO403" s="76">
        <f t="shared" si="655"/>
        <v>15</v>
      </c>
      <c r="AP403" s="167">
        <f>SaisieNote!AO281</f>
        <v>4.5</v>
      </c>
      <c r="AQ403" s="262">
        <f t="shared" si="656"/>
        <v>0</v>
      </c>
      <c r="AR403" s="167">
        <f>SaisieNote!AQ281</f>
        <v>5</v>
      </c>
      <c r="AS403" s="262">
        <f t="shared" si="657"/>
        <v>0</v>
      </c>
      <c r="AT403" s="167">
        <f>SaisieNote!AS281</f>
        <v>10</v>
      </c>
      <c r="AU403" s="75">
        <f t="shared" si="658"/>
        <v>3</v>
      </c>
      <c r="AV403" s="38">
        <f t="shared" si="659"/>
        <v>6.5</v>
      </c>
      <c r="AW403" s="76">
        <f t="shared" si="660"/>
        <v>3</v>
      </c>
      <c r="AX403" s="61">
        <f>SaisieNote!AU281</f>
        <v>12</v>
      </c>
      <c r="AY403" s="75">
        <f t="shared" si="661"/>
        <v>2</v>
      </c>
      <c r="AZ403" s="61">
        <f>SaisieNote!AW281</f>
        <v>10</v>
      </c>
      <c r="BA403" s="75">
        <f t="shared" si="662"/>
        <v>2</v>
      </c>
      <c r="BB403" s="61">
        <f>SaisieNote!AY281</f>
        <v>8</v>
      </c>
      <c r="BC403" s="75">
        <f t="shared" si="663"/>
        <v>0</v>
      </c>
      <c r="BD403" s="38">
        <f t="shared" si="664"/>
        <v>10</v>
      </c>
      <c r="BE403" s="76">
        <f t="shared" si="665"/>
        <v>6</v>
      </c>
      <c r="BF403" s="54">
        <f t="shared" si="666"/>
        <v>9.2525925925925918</v>
      </c>
      <c r="BG403" s="55">
        <f t="shared" si="667"/>
        <v>24</v>
      </c>
      <c r="BH403" s="56">
        <f t="shared" si="668"/>
        <v>8.7659259259259255</v>
      </c>
      <c r="BI403" s="55">
        <f t="shared" si="669"/>
        <v>41</v>
      </c>
      <c r="BJ403" s="55">
        <f t="shared" si="670"/>
        <v>41</v>
      </c>
      <c r="BK403" s="73" t="str">
        <f t="shared" si="671"/>
        <v>Rattrapage</v>
      </c>
    </row>
    <row r="404" spans="1:63" ht="20.25" customHeight="1">
      <c r="A404" s="251">
        <v>10</v>
      </c>
      <c r="B404" s="234" t="s">
        <v>1244</v>
      </c>
      <c r="C404" s="234" t="s">
        <v>1245</v>
      </c>
      <c r="D404" s="234" t="s">
        <v>1246</v>
      </c>
      <c r="E404" s="234" t="s">
        <v>1247</v>
      </c>
      <c r="F404" s="234" t="s">
        <v>8</v>
      </c>
      <c r="G404" s="134">
        <f>SaisieNote!K282</f>
        <v>7.666666666666667</v>
      </c>
      <c r="H404" s="37">
        <f t="shared" si="633"/>
        <v>0</v>
      </c>
      <c r="I404" s="36">
        <f>SaisieNote!N282</f>
        <v>4</v>
      </c>
      <c r="J404" s="37">
        <f t="shared" si="634"/>
        <v>0</v>
      </c>
      <c r="K404" s="36">
        <f>SaisieNote!Q282</f>
        <v>6.166666666666667</v>
      </c>
      <c r="L404" s="37">
        <f t="shared" si="635"/>
        <v>0</v>
      </c>
      <c r="M404" s="53">
        <f t="shared" si="636"/>
        <v>5.9444444444444455</v>
      </c>
      <c r="N404" s="39">
        <f t="shared" si="637"/>
        <v>0</v>
      </c>
      <c r="O404" s="36">
        <f>SaisieNote!S282</f>
        <v>11</v>
      </c>
      <c r="P404" s="37">
        <f t="shared" si="638"/>
        <v>3</v>
      </c>
      <c r="Q404" s="36">
        <f>SaisieNote!U282</f>
        <v>10</v>
      </c>
      <c r="R404" s="37">
        <f t="shared" si="639"/>
        <v>3</v>
      </c>
      <c r="S404" s="36">
        <f>SaisieNote!W282</f>
        <v>5.5</v>
      </c>
      <c r="T404" s="37">
        <f t="shared" si="640"/>
        <v>0</v>
      </c>
      <c r="U404" s="53">
        <f t="shared" si="641"/>
        <v>8.8333333333333339</v>
      </c>
      <c r="V404" s="39">
        <f t="shared" si="642"/>
        <v>6</v>
      </c>
      <c r="W404" s="36">
        <f>SaisieNote!Y282</f>
        <v>1</v>
      </c>
      <c r="X404" s="37">
        <f t="shared" si="643"/>
        <v>0</v>
      </c>
      <c r="Y404" s="36">
        <f>SaisieNote!AA282</f>
        <v>10</v>
      </c>
      <c r="Z404" s="37">
        <f t="shared" si="644"/>
        <v>2</v>
      </c>
      <c r="AA404" s="36">
        <f>SaisieNote!AC282</f>
        <v>8</v>
      </c>
      <c r="AB404" s="37">
        <f t="shared" si="645"/>
        <v>0</v>
      </c>
      <c r="AC404" s="53">
        <f t="shared" si="646"/>
        <v>6.333333333333333</v>
      </c>
      <c r="AD404" s="39">
        <f t="shared" si="647"/>
        <v>2</v>
      </c>
      <c r="AE404" s="138">
        <f t="shared" si="648"/>
        <v>6.9938271604938276</v>
      </c>
      <c r="AF404" s="40">
        <f t="shared" si="649"/>
        <v>8</v>
      </c>
      <c r="AG404" s="73" t="str">
        <f t="shared" si="650"/>
        <v>Rattrapage</v>
      </c>
      <c r="AH404" s="19">
        <f>SaisieNote!AG282</f>
        <v>14</v>
      </c>
      <c r="AI404" s="170">
        <f t="shared" si="651"/>
        <v>5</v>
      </c>
      <c r="AJ404" s="19">
        <f>SaisieNote!AJ282</f>
        <v>11.333333333333334</v>
      </c>
      <c r="AK404" s="170">
        <f t="shared" si="652"/>
        <v>5</v>
      </c>
      <c r="AL404" s="19">
        <f>SaisieNote!AM282</f>
        <v>11.833333333333334</v>
      </c>
      <c r="AM404" s="75">
        <f t="shared" si="653"/>
        <v>5</v>
      </c>
      <c r="AN404" s="38">
        <f t="shared" si="654"/>
        <v>12.388888888888891</v>
      </c>
      <c r="AO404" s="76">
        <f t="shared" si="655"/>
        <v>15</v>
      </c>
      <c r="AP404" s="167">
        <f>SaisieNote!AO282</f>
        <v>6.5</v>
      </c>
      <c r="AQ404" s="262">
        <f t="shared" si="656"/>
        <v>0</v>
      </c>
      <c r="AR404" s="167">
        <f>SaisieNote!AQ282</f>
        <v>10.5</v>
      </c>
      <c r="AS404" s="262">
        <f t="shared" si="657"/>
        <v>3</v>
      </c>
      <c r="AT404" s="167">
        <f>SaisieNote!AS282</f>
        <v>10</v>
      </c>
      <c r="AU404" s="75">
        <f t="shared" si="658"/>
        <v>3</v>
      </c>
      <c r="AV404" s="38">
        <f t="shared" si="659"/>
        <v>9</v>
      </c>
      <c r="AW404" s="76">
        <f t="shared" si="660"/>
        <v>6</v>
      </c>
      <c r="AX404" s="61">
        <f>SaisieNote!AU282</f>
        <v>12</v>
      </c>
      <c r="AY404" s="75">
        <f t="shared" si="661"/>
        <v>2</v>
      </c>
      <c r="AZ404" s="61">
        <f>SaisieNote!AW282</f>
        <v>9</v>
      </c>
      <c r="BA404" s="75">
        <f t="shared" si="662"/>
        <v>0</v>
      </c>
      <c r="BB404" s="61">
        <f>SaisieNote!AY282</f>
        <v>10</v>
      </c>
      <c r="BC404" s="75">
        <f t="shared" si="663"/>
        <v>2</v>
      </c>
      <c r="BD404" s="38">
        <f t="shared" si="664"/>
        <v>10.333333333333334</v>
      </c>
      <c r="BE404" s="76">
        <f t="shared" si="665"/>
        <v>6</v>
      </c>
      <c r="BF404" s="54">
        <f t="shared" si="666"/>
        <v>10.80246913580247</v>
      </c>
      <c r="BG404" s="55">
        <f t="shared" si="667"/>
        <v>30</v>
      </c>
      <c r="BH404" s="56">
        <f t="shared" si="668"/>
        <v>8.8981481481481488</v>
      </c>
      <c r="BI404" s="55">
        <f t="shared" si="669"/>
        <v>38</v>
      </c>
      <c r="BJ404" s="55">
        <f t="shared" si="670"/>
        <v>38</v>
      </c>
      <c r="BK404" s="73" t="str">
        <f t="shared" si="671"/>
        <v>Rattrapage</v>
      </c>
    </row>
    <row r="405" spans="1:63" s="210" customFormat="1" ht="20.25" customHeight="1">
      <c r="A405" s="251">
        <v>11</v>
      </c>
      <c r="B405" s="234" t="s">
        <v>1248</v>
      </c>
      <c r="C405" s="234" t="s">
        <v>1249</v>
      </c>
      <c r="D405" s="234" t="s">
        <v>1250</v>
      </c>
      <c r="E405" s="234" t="s">
        <v>1251</v>
      </c>
      <c r="F405" s="234" t="s">
        <v>5</v>
      </c>
      <c r="G405" s="134">
        <f>SaisieNote!K283</f>
        <v>10.333333333333334</v>
      </c>
      <c r="H405" s="37">
        <f t="shared" si="633"/>
        <v>5</v>
      </c>
      <c r="I405" s="36">
        <f>SaisieNote!N283</f>
        <v>6</v>
      </c>
      <c r="J405" s="37">
        <f t="shared" si="634"/>
        <v>0</v>
      </c>
      <c r="K405" s="36">
        <f>SaisieNote!Q283</f>
        <v>4.666666666666667</v>
      </c>
      <c r="L405" s="37">
        <f t="shared" si="635"/>
        <v>0</v>
      </c>
      <c r="M405" s="53">
        <f t="shared" si="636"/>
        <v>7.0000000000000009</v>
      </c>
      <c r="N405" s="39">
        <f t="shared" si="637"/>
        <v>5</v>
      </c>
      <c r="O405" s="36">
        <f>SaisieNote!S283</f>
        <v>5</v>
      </c>
      <c r="P405" s="37">
        <f t="shared" si="638"/>
        <v>0</v>
      </c>
      <c r="Q405" s="36">
        <f>SaisieNote!U283</f>
        <v>12</v>
      </c>
      <c r="R405" s="37">
        <f t="shared" si="639"/>
        <v>3</v>
      </c>
      <c r="S405" s="36">
        <f>SaisieNote!W283</f>
        <v>5</v>
      </c>
      <c r="T405" s="37">
        <f t="shared" si="640"/>
        <v>0</v>
      </c>
      <c r="U405" s="53">
        <f t="shared" si="641"/>
        <v>7.333333333333333</v>
      </c>
      <c r="V405" s="39">
        <f t="shared" si="642"/>
        <v>3</v>
      </c>
      <c r="W405" s="36">
        <f>SaisieNote!Y283</f>
        <v>0</v>
      </c>
      <c r="X405" s="37">
        <f t="shared" si="643"/>
        <v>0</v>
      </c>
      <c r="Y405" s="36">
        <f>SaisieNote!AA283</f>
        <v>12</v>
      </c>
      <c r="Z405" s="37">
        <f t="shared" si="644"/>
        <v>2</v>
      </c>
      <c r="AA405" s="36">
        <f>SaisieNote!AC283</f>
        <v>3.5</v>
      </c>
      <c r="AB405" s="37">
        <f t="shared" si="645"/>
        <v>0</v>
      </c>
      <c r="AC405" s="53">
        <f t="shared" si="646"/>
        <v>5.166666666666667</v>
      </c>
      <c r="AD405" s="39">
        <f t="shared" si="647"/>
        <v>2</v>
      </c>
      <c r="AE405" s="138">
        <f t="shared" si="648"/>
        <v>6.7037037037037033</v>
      </c>
      <c r="AF405" s="40">
        <f t="shared" si="649"/>
        <v>10</v>
      </c>
      <c r="AG405" s="73" t="str">
        <f t="shared" si="650"/>
        <v>Rattrapage</v>
      </c>
      <c r="AH405" s="19">
        <f>SaisieNote!AG283</f>
        <v>10.333333333333334</v>
      </c>
      <c r="AI405" s="170">
        <f t="shared" si="651"/>
        <v>5</v>
      </c>
      <c r="AJ405" s="19">
        <f>SaisieNote!AJ283</f>
        <v>15.166666666666666</v>
      </c>
      <c r="AK405" s="170">
        <f t="shared" si="652"/>
        <v>5</v>
      </c>
      <c r="AL405" s="19">
        <f>SaisieNote!AM283</f>
        <v>15.166666666666666</v>
      </c>
      <c r="AM405" s="75">
        <f t="shared" si="653"/>
        <v>5</v>
      </c>
      <c r="AN405" s="38">
        <f t="shared" si="654"/>
        <v>13.555555555555555</v>
      </c>
      <c r="AO405" s="76">
        <f t="shared" si="655"/>
        <v>15</v>
      </c>
      <c r="AP405" s="167">
        <f>SaisieNote!AO283</f>
        <v>8.5</v>
      </c>
      <c r="AQ405" s="262">
        <f t="shared" si="656"/>
        <v>0</v>
      </c>
      <c r="AR405" s="167">
        <f>SaisieNote!AQ283</f>
        <v>6.5</v>
      </c>
      <c r="AS405" s="262">
        <f t="shared" si="657"/>
        <v>0</v>
      </c>
      <c r="AT405" s="167">
        <f>SaisieNote!AS283</f>
        <v>7</v>
      </c>
      <c r="AU405" s="75">
        <f t="shared" si="658"/>
        <v>0</v>
      </c>
      <c r="AV405" s="38">
        <f t="shared" si="659"/>
        <v>7.333333333333333</v>
      </c>
      <c r="AW405" s="76">
        <f t="shared" si="660"/>
        <v>0</v>
      </c>
      <c r="AX405" s="61">
        <f>SaisieNote!AU283</f>
        <v>11.5</v>
      </c>
      <c r="AY405" s="75">
        <f t="shared" si="661"/>
        <v>2</v>
      </c>
      <c r="AZ405" s="61">
        <f>SaisieNote!AW283</f>
        <v>8.5</v>
      </c>
      <c r="BA405" s="75">
        <f t="shared" si="662"/>
        <v>0</v>
      </c>
      <c r="BB405" s="61">
        <f>SaisieNote!AY283</f>
        <v>5.5</v>
      </c>
      <c r="BC405" s="75">
        <f t="shared" si="663"/>
        <v>0</v>
      </c>
      <c r="BD405" s="38">
        <f t="shared" si="664"/>
        <v>8.5</v>
      </c>
      <c r="BE405" s="76">
        <f t="shared" si="665"/>
        <v>2</v>
      </c>
      <c r="BF405" s="54">
        <f t="shared" si="666"/>
        <v>10.358024691358024</v>
      </c>
      <c r="BG405" s="55">
        <f t="shared" si="667"/>
        <v>30</v>
      </c>
      <c r="BH405" s="56">
        <f t="shared" si="668"/>
        <v>8.5308641975308639</v>
      </c>
      <c r="BI405" s="55">
        <f t="shared" si="669"/>
        <v>40</v>
      </c>
      <c r="BJ405" s="55">
        <f t="shared" si="670"/>
        <v>40</v>
      </c>
      <c r="BK405" s="73" t="str">
        <f t="shared" si="671"/>
        <v>Rattrapage</v>
      </c>
    </row>
    <row r="406" spans="1:63" ht="20.25" customHeight="1">
      <c r="A406" s="251">
        <v>12</v>
      </c>
      <c r="B406" s="234" t="s">
        <v>1252</v>
      </c>
      <c r="C406" s="234" t="s">
        <v>1253</v>
      </c>
      <c r="D406" s="234" t="s">
        <v>1208</v>
      </c>
      <c r="E406" s="234" t="s">
        <v>629</v>
      </c>
      <c r="F406" s="234" t="s">
        <v>5</v>
      </c>
      <c r="G406" s="134">
        <f>SaisieNote!K284</f>
        <v>10</v>
      </c>
      <c r="H406" s="37">
        <f t="shared" si="633"/>
        <v>5</v>
      </c>
      <c r="I406" s="36">
        <f>SaisieNote!N284</f>
        <v>4</v>
      </c>
      <c r="J406" s="37">
        <f t="shared" si="634"/>
        <v>0</v>
      </c>
      <c r="K406" s="36">
        <f>SaisieNote!Q284</f>
        <v>8.8333333333333339</v>
      </c>
      <c r="L406" s="37">
        <f t="shared" si="635"/>
        <v>0</v>
      </c>
      <c r="M406" s="53">
        <f t="shared" si="636"/>
        <v>7.6111111111111116</v>
      </c>
      <c r="N406" s="39">
        <f t="shared" si="637"/>
        <v>5</v>
      </c>
      <c r="O406" s="36">
        <f>SaisieNote!S284</f>
        <v>13.5</v>
      </c>
      <c r="P406" s="37">
        <f t="shared" si="638"/>
        <v>3</v>
      </c>
      <c r="Q406" s="36">
        <f>SaisieNote!U284</f>
        <v>9</v>
      </c>
      <c r="R406" s="37">
        <f t="shared" si="639"/>
        <v>0</v>
      </c>
      <c r="S406" s="36">
        <f>SaisieNote!W284</f>
        <v>11</v>
      </c>
      <c r="T406" s="37">
        <f t="shared" si="640"/>
        <v>3</v>
      </c>
      <c r="U406" s="53">
        <f t="shared" si="641"/>
        <v>11.166666666666666</v>
      </c>
      <c r="V406" s="39">
        <f t="shared" si="642"/>
        <v>9</v>
      </c>
      <c r="W406" s="36">
        <f>SaisieNote!Y284</f>
        <v>9</v>
      </c>
      <c r="X406" s="37">
        <f t="shared" si="643"/>
        <v>0</v>
      </c>
      <c r="Y406" s="36">
        <f>SaisieNote!AA284</f>
        <v>10</v>
      </c>
      <c r="Z406" s="37">
        <f t="shared" si="644"/>
        <v>2</v>
      </c>
      <c r="AA406" s="36">
        <f>SaisieNote!AC284</f>
        <v>8.5</v>
      </c>
      <c r="AB406" s="37">
        <f t="shared" si="645"/>
        <v>0</v>
      </c>
      <c r="AC406" s="53">
        <f t="shared" si="646"/>
        <v>9.1666666666666661</v>
      </c>
      <c r="AD406" s="39">
        <f t="shared" si="647"/>
        <v>2</v>
      </c>
      <c r="AE406" s="138">
        <f t="shared" si="648"/>
        <v>9.1419753086419764</v>
      </c>
      <c r="AF406" s="40">
        <f t="shared" si="649"/>
        <v>16</v>
      </c>
      <c r="AG406" s="73" t="str">
        <f t="shared" si="650"/>
        <v>Rattrapage</v>
      </c>
      <c r="AH406" s="19">
        <f>SaisieNote!AG284</f>
        <v>12.666666666666666</v>
      </c>
      <c r="AI406" s="170">
        <f t="shared" si="651"/>
        <v>5</v>
      </c>
      <c r="AJ406" s="19">
        <f>SaisieNote!AJ284</f>
        <v>8</v>
      </c>
      <c r="AK406" s="170">
        <f t="shared" si="652"/>
        <v>0</v>
      </c>
      <c r="AL406" s="19">
        <f>SaisieNote!AM284</f>
        <v>8.3333333333333339</v>
      </c>
      <c r="AM406" s="75">
        <f t="shared" si="653"/>
        <v>0</v>
      </c>
      <c r="AN406" s="38">
        <f t="shared" si="654"/>
        <v>9.6666666666666661</v>
      </c>
      <c r="AO406" s="76">
        <f t="shared" si="655"/>
        <v>5</v>
      </c>
      <c r="AP406" s="167">
        <f>SaisieNote!AO284</f>
        <v>8</v>
      </c>
      <c r="AQ406" s="262">
        <f t="shared" si="656"/>
        <v>0</v>
      </c>
      <c r="AR406" s="167">
        <f>SaisieNote!AQ284</f>
        <v>13.5</v>
      </c>
      <c r="AS406" s="262">
        <f t="shared" si="657"/>
        <v>3</v>
      </c>
      <c r="AT406" s="167">
        <f>SaisieNote!AS284</f>
        <v>15</v>
      </c>
      <c r="AU406" s="75">
        <f t="shared" si="658"/>
        <v>3</v>
      </c>
      <c r="AV406" s="38">
        <f t="shared" si="659"/>
        <v>12.166666666666666</v>
      </c>
      <c r="AW406" s="76">
        <f t="shared" si="660"/>
        <v>9</v>
      </c>
      <c r="AX406" s="61">
        <f>SaisieNote!AU284</f>
        <v>12.5</v>
      </c>
      <c r="AY406" s="75">
        <f t="shared" si="661"/>
        <v>2</v>
      </c>
      <c r="AZ406" s="61">
        <f>SaisieNote!AW284</f>
        <v>13</v>
      </c>
      <c r="BA406" s="75">
        <f t="shared" si="662"/>
        <v>2</v>
      </c>
      <c r="BB406" s="61">
        <f>SaisieNote!AY284</f>
        <v>18</v>
      </c>
      <c r="BC406" s="75">
        <f t="shared" si="663"/>
        <v>2</v>
      </c>
      <c r="BD406" s="38">
        <f t="shared" si="664"/>
        <v>14.5</v>
      </c>
      <c r="BE406" s="76">
        <f t="shared" si="665"/>
        <v>6</v>
      </c>
      <c r="BF406" s="54">
        <f t="shared" si="666"/>
        <v>11.574074074074074</v>
      </c>
      <c r="BG406" s="55">
        <f t="shared" si="667"/>
        <v>30</v>
      </c>
      <c r="BH406" s="56">
        <f t="shared" si="668"/>
        <v>10.358024691358025</v>
      </c>
      <c r="BI406" s="55">
        <f t="shared" si="669"/>
        <v>60</v>
      </c>
      <c r="BJ406" s="55">
        <f t="shared" si="670"/>
        <v>180</v>
      </c>
      <c r="BK406" s="73" t="str">
        <f t="shared" si="671"/>
        <v>Admis(e)</v>
      </c>
    </row>
    <row r="407" spans="1:63" ht="20.25" customHeight="1">
      <c r="A407" s="251">
        <v>13</v>
      </c>
      <c r="B407" s="234" t="s">
        <v>1254</v>
      </c>
      <c r="C407" s="234" t="s">
        <v>1255</v>
      </c>
      <c r="D407" s="234" t="s">
        <v>36</v>
      </c>
      <c r="E407" s="234" t="s">
        <v>1256</v>
      </c>
      <c r="F407" s="234" t="s">
        <v>1257</v>
      </c>
      <c r="G407" s="134">
        <f>SaisieNote!K285</f>
        <v>9.3333333333333339</v>
      </c>
      <c r="H407" s="37">
        <f t="shared" si="633"/>
        <v>0</v>
      </c>
      <c r="I407" s="36">
        <f>SaisieNote!N285</f>
        <v>8.6666666666666661</v>
      </c>
      <c r="J407" s="37">
        <f t="shared" si="634"/>
        <v>0</v>
      </c>
      <c r="K407" s="36">
        <f>SaisieNote!Q285</f>
        <v>7.333333333333333</v>
      </c>
      <c r="L407" s="37">
        <f t="shared" si="635"/>
        <v>0</v>
      </c>
      <c r="M407" s="53">
        <f t="shared" si="636"/>
        <v>8.4444444444444446</v>
      </c>
      <c r="N407" s="39">
        <f t="shared" si="637"/>
        <v>0</v>
      </c>
      <c r="O407" s="36">
        <f>SaisieNote!S285</f>
        <v>5</v>
      </c>
      <c r="P407" s="37">
        <f t="shared" si="638"/>
        <v>0</v>
      </c>
      <c r="Q407" s="36">
        <f>SaisieNote!U285</f>
        <v>7</v>
      </c>
      <c r="R407" s="37">
        <f t="shared" si="639"/>
        <v>0</v>
      </c>
      <c r="S407" s="36">
        <f>SaisieNote!W285</f>
        <v>8</v>
      </c>
      <c r="T407" s="37">
        <f t="shared" si="640"/>
        <v>0</v>
      </c>
      <c r="U407" s="53">
        <f t="shared" si="641"/>
        <v>6.666666666666667</v>
      </c>
      <c r="V407" s="39">
        <f t="shared" si="642"/>
        <v>0</v>
      </c>
      <c r="W407" s="36">
        <f>SaisieNote!Y285</f>
        <v>2</v>
      </c>
      <c r="X407" s="37">
        <f t="shared" si="643"/>
        <v>0</v>
      </c>
      <c r="Y407" s="36">
        <f>SaisieNote!AA285</f>
        <v>6</v>
      </c>
      <c r="Z407" s="37">
        <f t="shared" si="644"/>
        <v>0</v>
      </c>
      <c r="AA407" s="36">
        <f>SaisieNote!AC285</f>
        <v>11.5</v>
      </c>
      <c r="AB407" s="37">
        <f t="shared" si="645"/>
        <v>2</v>
      </c>
      <c r="AC407" s="53">
        <f t="shared" si="646"/>
        <v>6.5</v>
      </c>
      <c r="AD407" s="39">
        <f t="shared" si="647"/>
        <v>2</v>
      </c>
      <c r="AE407" s="138">
        <f t="shared" si="648"/>
        <v>7.4197530864197532</v>
      </c>
      <c r="AF407" s="40">
        <f t="shared" si="649"/>
        <v>2</v>
      </c>
      <c r="AG407" s="73" t="str">
        <f t="shared" si="650"/>
        <v>Rattrapage</v>
      </c>
      <c r="AH407" s="19">
        <f>SaisieNote!AG285</f>
        <v>12.5</v>
      </c>
      <c r="AI407" s="170">
        <f t="shared" si="651"/>
        <v>5</v>
      </c>
      <c r="AJ407" s="19">
        <f>SaisieNote!AJ285</f>
        <v>14.666666666666666</v>
      </c>
      <c r="AK407" s="170">
        <f t="shared" si="652"/>
        <v>5</v>
      </c>
      <c r="AL407" s="19">
        <f>SaisieNote!AM285</f>
        <v>11.333333333333334</v>
      </c>
      <c r="AM407" s="75">
        <f t="shared" si="653"/>
        <v>5</v>
      </c>
      <c r="AN407" s="38">
        <f t="shared" si="654"/>
        <v>12.833333333333334</v>
      </c>
      <c r="AO407" s="76">
        <f t="shared" si="655"/>
        <v>15</v>
      </c>
      <c r="AP407" s="167">
        <f>SaisieNote!AO285</f>
        <v>10</v>
      </c>
      <c r="AQ407" s="262">
        <f t="shared" si="656"/>
        <v>3</v>
      </c>
      <c r="AR407" s="167">
        <f>SaisieNote!AQ285</f>
        <v>12</v>
      </c>
      <c r="AS407" s="262">
        <f t="shared" si="657"/>
        <v>3</v>
      </c>
      <c r="AT407" s="167">
        <f>SaisieNote!AS285</f>
        <v>2</v>
      </c>
      <c r="AU407" s="75">
        <f t="shared" si="658"/>
        <v>0</v>
      </c>
      <c r="AV407" s="38">
        <f t="shared" si="659"/>
        <v>8</v>
      </c>
      <c r="AW407" s="76">
        <f t="shared" si="660"/>
        <v>6</v>
      </c>
      <c r="AX407" s="61">
        <f>SaisieNote!AU285</f>
        <v>14.5</v>
      </c>
      <c r="AY407" s="75">
        <f t="shared" si="661"/>
        <v>2</v>
      </c>
      <c r="AZ407" s="61">
        <f>SaisieNote!AW285</f>
        <v>15.5</v>
      </c>
      <c r="BA407" s="75">
        <f t="shared" si="662"/>
        <v>2</v>
      </c>
      <c r="BB407" s="61">
        <f>SaisieNote!AY285</f>
        <v>4.5</v>
      </c>
      <c r="BC407" s="75">
        <f t="shared" si="663"/>
        <v>0</v>
      </c>
      <c r="BD407" s="38">
        <f t="shared" si="664"/>
        <v>11.5</v>
      </c>
      <c r="BE407" s="76">
        <f t="shared" si="665"/>
        <v>6</v>
      </c>
      <c r="BF407" s="54">
        <f t="shared" si="666"/>
        <v>10.925925925925926</v>
      </c>
      <c r="BG407" s="55">
        <f t="shared" si="667"/>
        <v>30</v>
      </c>
      <c r="BH407" s="56">
        <f t="shared" si="668"/>
        <v>9.1728395061728385</v>
      </c>
      <c r="BI407" s="55">
        <f t="shared" si="669"/>
        <v>32</v>
      </c>
      <c r="BJ407" s="55">
        <f t="shared" si="670"/>
        <v>32</v>
      </c>
      <c r="BK407" s="73" t="str">
        <f t="shared" si="671"/>
        <v>Rattrapage</v>
      </c>
    </row>
    <row r="408" spans="1:63" ht="20.25" customHeight="1">
      <c r="A408" s="251">
        <v>14</v>
      </c>
      <c r="B408" s="234" t="s">
        <v>76</v>
      </c>
      <c r="C408" s="234" t="s">
        <v>77</v>
      </c>
      <c r="D408" s="234" t="s">
        <v>13</v>
      </c>
      <c r="E408" s="234" t="s">
        <v>491</v>
      </c>
      <c r="F408" s="234" t="s">
        <v>23</v>
      </c>
      <c r="G408" s="134">
        <f>SaisieNote!K286</f>
        <v>9.5</v>
      </c>
      <c r="H408" s="37">
        <f t="shared" si="633"/>
        <v>0</v>
      </c>
      <c r="I408" s="36">
        <f>SaisieNote!N286</f>
        <v>7</v>
      </c>
      <c r="J408" s="37">
        <f t="shared" si="634"/>
        <v>0</v>
      </c>
      <c r="K408" s="36">
        <f>SaisieNote!Q286</f>
        <v>13.83</v>
      </c>
      <c r="L408" s="37">
        <f t="shared" si="635"/>
        <v>5</v>
      </c>
      <c r="M408" s="53">
        <f t="shared" si="636"/>
        <v>10.11</v>
      </c>
      <c r="N408" s="39">
        <f t="shared" si="637"/>
        <v>15</v>
      </c>
      <c r="O408" s="36">
        <f>SaisieNote!S286</f>
        <v>10</v>
      </c>
      <c r="P408" s="37">
        <f t="shared" si="638"/>
        <v>3</v>
      </c>
      <c r="Q408" s="36">
        <f>SaisieNote!U286</f>
        <v>12</v>
      </c>
      <c r="R408" s="37">
        <f t="shared" si="639"/>
        <v>3</v>
      </c>
      <c r="S408" s="36">
        <f>SaisieNote!W286</f>
        <v>9</v>
      </c>
      <c r="T408" s="37">
        <f t="shared" si="640"/>
        <v>0</v>
      </c>
      <c r="U408" s="53">
        <f t="shared" si="641"/>
        <v>10.333333333333334</v>
      </c>
      <c r="V408" s="39">
        <f t="shared" si="642"/>
        <v>9</v>
      </c>
      <c r="W408" s="36">
        <f>SaisieNote!Y286</f>
        <v>5</v>
      </c>
      <c r="X408" s="37">
        <f t="shared" si="643"/>
        <v>0</v>
      </c>
      <c r="Y408" s="36">
        <f>SaisieNote!AA286</f>
        <v>10</v>
      </c>
      <c r="Z408" s="37">
        <f t="shared" si="644"/>
        <v>2</v>
      </c>
      <c r="AA408" s="36">
        <f>SaisieNote!AC286</f>
        <v>13</v>
      </c>
      <c r="AB408" s="37">
        <f t="shared" si="645"/>
        <v>2</v>
      </c>
      <c r="AC408" s="53">
        <f t="shared" si="646"/>
        <v>9.3333333333333339</v>
      </c>
      <c r="AD408" s="39">
        <f t="shared" si="647"/>
        <v>4</v>
      </c>
      <c r="AE408" s="138">
        <f t="shared" si="648"/>
        <v>10.011851851851851</v>
      </c>
      <c r="AF408" s="40">
        <f t="shared" si="649"/>
        <v>30</v>
      </c>
      <c r="AG408" s="73" t="str">
        <f t="shared" si="650"/>
        <v>Admis(e)</v>
      </c>
      <c r="AH408" s="19">
        <f>SaisieNote!AG286</f>
        <v>9.33</v>
      </c>
      <c r="AI408" s="170">
        <f t="shared" si="651"/>
        <v>0</v>
      </c>
      <c r="AJ408" s="19">
        <f>SaisieNote!AJ286</f>
        <v>13.5</v>
      </c>
      <c r="AK408" s="170">
        <f t="shared" si="652"/>
        <v>5</v>
      </c>
      <c r="AL408" s="19">
        <f>SaisieNote!AM286</f>
        <v>10.67</v>
      </c>
      <c r="AM408" s="75">
        <f t="shared" si="653"/>
        <v>5</v>
      </c>
      <c r="AN408" s="38">
        <f t="shared" si="654"/>
        <v>11.166666666666666</v>
      </c>
      <c r="AO408" s="76">
        <f t="shared" si="655"/>
        <v>15</v>
      </c>
      <c r="AP408" s="167">
        <f>SaisieNote!AO286</f>
        <v>10</v>
      </c>
      <c r="AQ408" s="262">
        <f t="shared" si="656"/>
        <v>3</v>
      </c>
      <c r="AR408" s="167">
        <f>SaisieNote!AQ286</f>
        <v>5</v>
      </c>
      <c r="AS408" s="262">
        <f t="shared" si="657"/>
        <v>0</v>
      </c>
      <c r="AT408" s="167">
        <f>SaisieNote!AS286</f>
        <v>10</v>
      </c>
      <c r="AU408" s="75">
        <f t="shared" si="658"/>
        <v>3</v>
      </c>
      <c r="AV408" s="38">
        <f t="shared" si="659"/>
        <v>8.3333333333333339</v>
      </c>
      <c r="AW408" s="76">
        <f t="shared" si="660"/>
        <v>6</v>
      </c>
      <c r="AX408" s="61">
        <f>SaisieNote!AU286</f>
        <v>6.5</v>
      </c>
      <c r="AY408" s="75">
        <f t="shared" si="661"/>
        <v>0</v>
      </c>
      <c r="AZ408" s="61">
        <f>SaisieNote!AW286</f>
        <v>10.5</v>
      </c>
      <c r="BA408" s="75">
        <f t="shared" si="662"/>
        <v>2</v>
      </c>
      <c r="BB408" s="61">
        <f>SaisieNote!AY286</f>
        <v>12</v>
      </c>
      <c r="BC408" s="75">
        <f t="shared" si="663"/>
        <v>2</v>
      </c>
      <c r="BD408" s="38">
        <f t="shared" si="664"/>
        <v>9.6666666666666661</v>
      </c>
      <c r="BE408" s="76">
        <f t="shared" si="665"/>
        <v>4</v>
      </c>
      <c r="BF408" s="54">
        <f t="shared" si="666"/>
        <v>9.8888888888888893</v>
      </c>
      <c r="BG408" s="55">
        <f t="shared" si="667"/>
        <v>25</v>
      </c>
      <c r="BH408" s="56">
        <f t="shared" si="668"/>
        <v>9.9503703703703703</v>
      </c>
      <c r="BI408" s="55">
        <f t="shared" si="669"/>
        <v>55</v>
      </c>
      <c r="BJ408" s="55">
        <f t="shared" si="670"/>
        <v>55</v>
      </c>
      <c r="BK408" s="73" t="str">
        <f t="shared" si="671"/>
        <v>Rattrapage</v>
      </c>
    </row>
    <row r="409" spans="1:63" ht="20.25" customHeight="1">
      <c r="A409" s="251">
        <v>15</v>
      </c>
      <c r="B409" s="234" t="s">
        <v>1258</v>
      </c>
      <c r="C409" s="234" t="s">
        <v>77</v>
      </c>
      <c r="D409" s="234" t="s">
        <v>1259</v>
      </c>
      <c r="E409" s="234" t="s">
        <v>1260</v>
      </c>
      <c r="F409" s="234" t="s">
        <v>561</v>
      </c>
      <c r="G409" s="134">
        <f>SaisieNote!K287</f>
        <v>10.166666666666666</v>
      </c>
      <c r="H409" s="37">
        <f t="shared" si="633"/>
        <v>5</v>
      </c>
      <c r="I409" s="36">
        <f>SaisieNote!N287</f>
        <v>8.6666666666666661</v>
      </c>
      <c r="J409" s="37">
        <f t="shared" si="634"/>
        <v>0</v>
      </c>
      <c r="K409" s="36">
        <f>SaisieNote!Q287</f>
        <v>8.6666666666666661</v>
      </c>
      <c r="L409" s="37">
        <f t="shared" si="635"/>
        <v>0</v>
      </c>
      <c r="M409" s="53">
        <f t="shared" si="636"/>
        <v>9.1666666666666661</v>
      </c>
      <c r="N409" s="39">
        <f t="shared" si="637"/>
        <v>5</v>
      </c>
      <c r="O409" s="36">
        <f>SaisieNote!S287</f>
        <v>6</v>
      </c>
      <c r="P409" s="37">
        <f t="shared" si="638"/>
        <v>0</v>
      </c>
      <c r="Q409" s="36">
        <f>SaisieNote!U287</f>
        <v>10</v>
      </c>
      <c r="R409" s="37">
        <f t="shared" si="639"/>
        <v>3</v>
      </c>
      <c r="S409" s="36">
        <f>SaisieNote!W287</f>
        <v>8</v>
      </c>
      <c r="T409" s="37">
        <f t="shared" si="640"/>
        <v>0</v>
      </c>
      <c r="U409" s="53">
        <f t="shared" si="641"/>
        <v>8</v>
      </c>
      <c r="V409" s="39">
        <f t="shared" si="642"/>
        <v>3</v>
      </c>
      <c r="W409" s="36">
        <f>SaisieNote!Y287</f>
        <v>5</v>
      </c>
      <c r="X409" s="37">
        <f t="shared" si="643"/>
        <v>0</v>
      </c>
      <c r="Y409" s="36">
        <f>SaisieNote!AA287</f>
        <v>5</v>
      </c>
      <c r="Z409" s="37">
        <f t="shared" si="644"/>
        <v>0</v>
      </c>
      <c r="AA409" s="36">
        <f>SaisieNote!AC287</f>
        <v>7</v>
      </c>
      <c r="AB409" s="37">
        <f t="shared" si="645"/>
        <v>0</v>
      </c>
      <c r="AC409" s="53">
        <f t="shared" si="646"/>
        <v>5.666666666666667</v>
      </c>
      <c r="AD409" s="39">
        <f t="shared" si="647"/>
        <v>0</v>
      </c>
      <c r="AE409" s="138">
        <f t="shared" si="648"/>
        <v>8</v>
      </c>
      <c r="AF409" s="40">
        <f t="shared" si="649"/>
        <v>8</v>
      </c>
      <c r="AG409" s="73" t="str">
        <f t="shared" si="650"/>
        <v>Rattrapage</v>
      </c>
      <c r="AH409" s="19">
        <f>SaisieNote!AG287</f>
        <v>10.166666666666666</v>
      </c>
      <c r="AI409" s="170">
        <f t="shared" si="651"/>
        <v>5</v>
      </c>
      <c r="AJ409" s="19">
        <f>SaisieNote!AJ287</f>
        <v>12</v>
      </c>
      <c r="AK409" s="170">
        <f t="shared" si="652"/>
        <v>5</v>
      </c>
      <c r="AL409" s="19">
        <f>SaisieNote!AM287</f>
        <v>11</v>
      </c>
      <c r="AM409" s="75">
        <f t="shared" si="653"/>
        <v>5</v>
      </c>
      <c r="AN409" s="38">
        <f t="shared" si="654"/>
        <v>11.055555555555555</v>
      </c>
      <c r="AO409" s="76">
        <f t="shared" si="655"/>
        <v>15</v>
      </c>
      <c r="AP409" s="167">
        <f>SaisieNote!AO287</f>
        <v>10</v>
      </c>
      <c r="AQ409" s="262">
        <f t="shared" si="656"/>
        <v>3</v>
      </c>
      <c r="AR409" s="167">
        <f>SaisieNote!AQ287</f>
        <v>5</v>
      </c>
      <c r="AS409" s="262">
        <f t="shared" si="657"/>
        <v>0</v>
      </c>
      <c r="AT409" s="167">
        <f>SaisieNote!AS287</f>
        <v>5</v>
      </c>
      <c r="AU409" s="75">
        <f t="shared" si="658"/>
        <v>0</v>
      </c>
      <c r="AV409" s="38">
        <f t="shared" si="659"/>
        <v>6.666666666666667</v>
      </c>
      <c r="AW409" s="76">
        <f t="shared" si="660"/>
        <v>3</v>
      </c>
      <c r="AX409" s="61">
        <f>SaisieNote!AU287</f>
        <v>10.5</v>
      </c>
      <c r="AY409" s="75">
        <f t="shared" si="661"/>
        <v>2</v>
      </c>
      <c r="AZ409" s="61">
        <f>SaisieNote!AW287</f>
        <v>6.5</v>
      </c>
      <c r="BA409" s="75">
        <f t="shared" si="662"/>
        <v>0</v>
      </c>
      <c r="BB409" s="61">
        <f>SaisieNote!AY287</f>
        <v>12.5</v>
      </c>
      <c r="BC409" s="75">
        <f t="shared" si="663"/>
        <v>2</v>
      </c>
      <c r="BD409" s="38">
        <f t="shared" si="664"/>
        <v>9.8333333333333339</v>
      </c>
      <c r="BE409" s="76">
        <f t="shared" si="665"/>
        <v>4</v>
      </c>
      <c r="BF409" s="54">
        <f t="shared" si="666"/>
        <v>9.3209876543209873</v>
      </c>
      <c r="BG409" s="55">
        <f t="shared" si="667"/>
        <v>22</v>
      </c>
      <c r="BH409" s="56">
        <f t="shared" si="668"/>
        <v>8.6604938271604937</v>
      </c>
      <c r="BI409" s="55">
        <f t="shared" si="669"/>
        <v>30</v>
      </c>
      <c r="BJ409" s="55">
        <f t="shared" si="670"/>
        <v>30</v>
      </c>
      <c r="BK409" s="73" t="str">
        <f t="shared" si="671"/>
        <v>Rattrapage</v>
      </c>
    </row>
    <row r="410" spans="1:63" ht="20.25" customHeight="1">
      <c r="A410" s="251">
        <v>16</v>
      </c>
      <c r="B410" s="234" t="s">
        <v>1261</v>
      </c>
      <c r="C410" s="234" t="s">
        <v>1262</v>
      </c>
      <c r="D410" s="234" t="s">
        <v>257</v>
      </c>
      <c r="E410" s="234" t="s">
        <v>1263</v>
      </c>
      <c r="F410" s="234" t="s">
        <v>302</v>
      </c>
      <c r="G410" s="134">
        <f>SaisieNote!K288</f>
        <v>10.666666666666666</v>
      </c>
      <c r="H410" s="37">
        <f t="shared" si="633"/>
        <v>5</v>
      </c>
      <c r="I410" s="36">
        <f>SaisieNote!N288</f>
        <v>11.666666666666666</v>
      </c>
      <c r="J410" s="37">
        <f t="shared" si="634"/>
        <v>5</v>
      </c>
      <c r="K410" s="36">
        <f>SaisieNote!Q288</f>
        <v>10.333333333333334</v>
      </c>
      <c r="L410" s="37">
        <f t="shared" si="635"/>
        <v>5</v>
      </c>
      <c r="M410" s="53">
        <f t="shared" si="636"/>
        <v>10.888888888888888</v>
      </c>
      <c r="N410" s="39">
        <f t="shared" si="637"/>
        <v>15</v>
      </c>
      <c r="O410" s="36">
        <f>SaisieNote!S288</f>
        <v>13</v>
      </c>
      <c r="P410" s="37">
        <f t="shared" si="638"/>
        <v>3</v>
      </c>
      <c r="Q410" s="36">
        <f>SaisieNote!U288</f>
        <v>7</v>
      </c>
      <c r="R410" s="37">
        <f t="shared" si="639"/>
        <v>0</v>
      </c>
      <c r="S410" s="36">
        <f>SaisieNote!W288</f>
        <v>12</v>
      </c>
      <c r="T410" s="37">
        <f t="shared" si="640"/>
        <v>3</v>
      </c>
      <c r="U410" s="53">
        <f t="shared" si="641"/>
        <v>10.666666666666666</v>
      </c>
      <c r="V410" s="39">
        <f t="shared" si="642"/>
        <v>9</v>
      </c>
      <c r="W410" s="36">
        <f>SaisieNote!Y288</f>
        <v>12</v>
      </c>
      <c r="X410" s="37">
        <f t="shared" si="643"/>
        <v>2</v>
      </c>
      <c r="Y410" s="36">
        <f>SaisieNote!AA288</f>
        <v>11.5</v>
      </c>
      <c r="Z410" s="37">
        <f t="shared" si="644"/>
        <v>2</v>
      </c>
      <c r="AA410" s="36">
        <f>SaisieNote!AC288</f>
        <v>7.5</v>
      </c>
      <c r="AB410" s="37">
        <f t="shared" si="645"/>
        <v>0</v>
      </c>
      <c r="AC410" s="53">
        <f t="shared" si="646"/>
        <v>10.333333333333334</v>
      </c>
      <c r="AD410" s="39">
        <f t="shared" si="647"/>
        <v>6</v>
      </c>
      <c r="AE410" s="138">
        <f t="shared" si="648"/>
        <v>10.691358024691356</v>
      </c>
      <c r="AF410" s="40">
        <f t="shared" si="649"/>
        <v>30</v>
      </c>
      <c r="AG410" s="73" t="str">
        <f t="shared" si="650"/>
        <v>Admis(e)</v>
      </c>
      <c r="AH410" s="19">
        <f>SaisieNote!AG288</f>
        <v>12.333333333333334</v>
      </c>
      <c r="AI410" s="170">
        <f t="shared" si="651"/>
        <v>5</v>
      </c>
      <c r="AJ410" s="19">
        <f>SaisieNote!AJ288</f>
        <v>13.5</v>
      </c>
      <c r="AK410" s="170">
        <f t="shared" si="652"/>
        <v>5</v>
      </c>
      <c r="AL410" s="19">
        <f>SaisieNote!AM288</f>
        <v>11</v>
      </c>
      <c r="AM410" s="75">
        <f t="shared" si="653"/>
        <v>5</v>
      </c>
      <c r="AN410" s="38">
        <f t="shared" si="654"/>
        <v>12.277777777777779</v>
      </c>
      <c r="AO410" s="76">
        <f t="shared" si="655"/>
        <v>15</v>
      </c>
      <c r="AP410" s="167">
        <f>SaisieNote!AO288</f>
        <v>11.5</v>
      </c>
      <c r="AQ410" s="262">
        <f t="shared" si="656"/>
        <v>3</v>
      </c>
      <c r="AR410" s="167">
        <f>SaisieNote!AQ288</f>
        <v>15</v>
      </c>
      <c r="AS410" s="262">
        <f t="shared" si="657"/>
        <v>3</v>
      </c>
      <c r="AT410" s="167">
        <f>SaisieNote!AS288</f>
        <v>13</v>
      </c>
      <c r="AU410" s="75">
        <f t="shared" si="658"/>
        <v>3</v>
      </c>
      <c r="AV410" s="38">
        <f t="shared" si="659"/>
        <v>13.166666666666666</v>
      </c>
      <c r="AW410" s="76">
        <f t="shared" si="660"/>
        <v>9</v>
      </c>
      <c r="AX410" s="61">
        <f>SaisieNote!AU288</f>
        <v>12</v>
      </c>
      <c r="AY410" s="75">
        <f t="shared" si="661"/>
        <v>2</v>
      </c>
      <c r="AZ410" s="61">
        <f>SaisieNote!AW288</f>
        <v>15.5</v>
      </c>
      <c r="BA410" s="75">
        <f t="shared" si="662"/>
        <v>2</v>
      </c>
      <c r="BB410" s="61">
        <f>SaisieNote!AY288</f>
        <v>12.5</v>
      </c>
      <c r="BC410" s="75">
        <f t="shared" si="663"/>
        <v>2</v>
      </c>
      <c r="BD410" s="38">
        <f t="shared" si="664"/>
        <v>13.333333333333334</v>
      </c>
      <c r="BE410" s="76">
        <f t="shared" si="665"/>
        <v>6</v>
      </c>
      <c r="BF410" s="54">
        <f t="shared" si="666"/>
        <v>12.808641975308644</v>
      </c>
      <c r="BG410" s="55">
        <f t="shared" si="667"/>
        <v>30</v>
      </c>
      <c r="BH410" s="56">
        <f t="shared" si="668"/>
        <v>11.75</v>
      </c>
      <c r="BI410" s="55">
        <f t="shared" si="669"/>
        <v>60</v>
      </c>
      <c r="BJ410" s="55">
        <f t="shared" si="670"/>
        <v>180</v>
      </c>
      <c r="BK410" s="73" t="str">
        <f t="shared" si="671"/>
        <v>Admis(e)</v>
      </c>
    </row>
    <row r="411" spans="1:63" ht="20.25" customHeight="1">
      <c r="A411" s="251">
        <v>17</v>
      </c>
      <c r="B411" s="234" t="s">
        <v>78</v>
      </c>
      <c r="C411" s="234" t="s">
        <v>79</v>
      </c>
      <c r="D411" s="234" t="s">
        <v>80</v>
      </c>
      <c r="E411" s="234" t="s">
        <v>492</v>
      </c>
      <c r="F411" s="234" t="s">
        <v>5</v>
      </c>
      <c r="G411" s="134">
        <f>SaisieNote!K289</f>
        <v>11</v>
      </c>
      <c r="H411" s="37">
        <f t="shared" si="633"/>
        <v>5</v>
      </c>
      <c r="I411" s="36">
        <f>SaisieNote!N289</f>
        <v>7.666666666666667</v>
      </c>
      <c r="J411" s="37">
        <f t="shared" si="634"/>
        <v>0</v>
      </c>
      <c r="K411" s="36" t="e">
        <f>SaisieNote!Q289</f>
        <v>#VALUE!</v>
      </c>
      <c r="L411" s="37" t="e">
        <f t="shared" si="635"/>
        <v>#VALUE!</v>
      </c>
      <c r="M411" s="53" t="e">
        <f t="shared" si="636"/>
        <v>#VALUE!</v>
      </c>
      <c r="N411" s="39" t="e">
        <f t="shared" si="637"/>
        <v>#VALUE!</v>
      </c>
      <c r="O411" s="36">
        <f>SaisieNote!S289</f>
        <v>6</v>
      </c>
      <c r="P411" s="37">
        <f t="shared" si="638"/>
        <v>0</v>
      </c>
      <c r="Q411" s="36">
        <f>SaisieNote!U289</f>
        <v>10</v>
      </c>
      <c r="R411" s="37">
        <f t="shared" si="639"/>
        <v>3</v>
      </c>
      <c r="S411" s="36">
        <f>SaisieNote!W289</f>
        <v>15</v>
      </c>
      <c r="T411" s="37">
        <f t="shared" si="640"/>
        <v>3</v>
      </c>
      <c r="U411" s="53">
        <f t="shared" si="641"/>
        <v>10.333333333333334</v>
      </c>
      <c r="V411" s="39">
        <f t="shared" si="642"/>
        <v>9</v>
      </c>
      <c r="W411" s="36">
        <f>SaisieNote!Y289</f>
        <v>5</v>
      </c>
      <c r="X411" s="37">
        <f t="shared" si="643"/>
        <v>0</v>
      </c>
      <c r="Y411" s="36">
        <f>SaisieNote!AA289</f>
        <v>11</v>
      </c>
      <c r="Z411" s="37">
        <f t="shared" si="644"/>
        <v>2</v>
      </c>
      <c r="AA411" s="36">
        <f>SaisieNote!AC289</f>
        <v>10</v>
      </c>
      <c r="AB411" s="37">
        <f t="shared" si="645"/>
        <v>2</v>
      </c>
      <c r="AC411" s="53">
        <f t="shared" si="646"/>
        <v>8.6666666666666661</v>
      </c>
      <c r="AD411" s="39">
        <f t="shared" si="647"/>
        <v>4</v>
      </c>
      <c r="AE411" s="138" t="e">
        <f t="shared" si="648"/>
        <v>#VALUE!</v>
      </c>
      <c r="AF411" s="40" t="e">
        <f t="shared" si="649"/>
        <v>#VALUE!</v>
      </c>
      <c r="AG411" s="259" t="s">
        <v>1305</v>
      </c>
      <c r="AH411" s="19">
        <f>SaisieNote!AG289</f>
        <v>9</v>
      </c>
      <c r="AI411" s="170">
        <f t="shared" si="651"/>
        <v>0</v>
      </c>
      <c r="AJ411" s="19">
        <f>SaisieNote!AJ289</f>
        <v>10.67</v>
      </c>
      <c r="AK411" s="170">
        <f t="shared" si="652"/>
        <v>5</v>
      </c>
      <c r="AL411" s="19">
        <f>SaisieNote!AM289</f>
        <v>10.5</v>
      </c>
      <c r="AM411" s="75">
        <f t="shared" si="653"/>
        <v>5</v>
      </c>
      <c r="AN411" s="38">
        <f t="shared" si="654"/>
        <v>10.056666666666667</v>
      </c>
      <c r="AO411" s="76">
        <f t="shared" si="655"/>
        <v>15</v>
      </c>
      <c r="AP411" s="167" t="str">
        <f>SaisieNote!AO289</f>
        <v>ABS</v>
      </c>
      <c r="AQ411" s="262">
        <f t="shared" si="656"/>
        <v>3</v>
      </c>
      <c r="AR411" s="167">
        <f>SaisieNote!AQ289</f>
        <v>10</v>
      </c>
      <c r="AS411" s="262">
        <f t="shared" si="657"/>
        <v>3</v>
      </c>
      <c r="AT411" s="167">
        <f>SaisieNote!AS289</f>
        <v>10</v>
      </c>
      <c r="AU411" s="75">
        <f t="shared" si="658"/>
        <v>3</v>
      </c>
      <c r="AV411" s="38" t="e">
        <f t="shared" si="659"/>
        <v>#VALUE!</v>
      </c>
      <c r="AW411" s="76" t="e">
        <f t="shared" si="660"/>
        <v>#VALUE!</v>
      </c>
      <c r="AX411" s="61">
        <f>SaisieNote!AU289</f>
        <v>10</v>
      </c>
      <c r="AY411" s="75">
        <f t="shared" si="661"/>
        <v>2</v>
      </c>
      <c r="AZ411" s="61">
        <f>SaisieNote!AW289</f>
        <v>10</v>
      </c>
      <c r="BA411" s="75">
        <f t="shared" si="662"/>
        <v>2</v>
      </c>
      <c r="BB411" s="61">
        <f>SaisieNote!AY289</f>
        <v>12</v>
      </c>
      <c r="BC411" s="75">
        <f t="shared" si="663"/>
        <v>2</v>
      </c>
      <c r="BD411" s="38">
        <f t="shared" si="664"/>
        <v>10.666666666666666</v>
      </c>
      <c r="BE411" s="76">
        <f t="shared" si="665"/>
        <v>6</v>
      </c>
      <c r="BF411" s="54" t="e">
        <f t="shared" si="666"/>
        <v>#VALUE!</v>
      </c>
      <c r="BG411" s="55" t="e">
        <f t="shared" si="667"/>
        <v>#VALUE!</v>
      </c>
      <c r="BH411" s="56" t="e">
        <f t="shared" si="668"/>
        <v>#VALUE!</v>
      </c>
      <c r="BI411" s="55" t="e">
        <f t="shared" si="669"/>
        <v>#VALUE!</v>
      </c>
      <c r="BJ411" s="55" t="e">
        <f t="shared" si="670"/>
        <v>#VALUE!</v>
      </c>
      <c r="BK411" s="73" t="s">
        <v>1305</v>
      </c>
    </row>
    <row r="412" spans="1:63" ht="20.25" customHeight="1">
      <c r="A412" s="251">
        <v>18</v>
      </c>
      <c r="B412" s="234" t="s">
        <v>1264</v>
      </c>
      <c r="C412" s="234" t="s">
        <v>1265</v>
      </c>
      <c r="D412" s="234" t="s">
        <v>47</v>
      </c>
      <c r="E412" s="234" t="s">
        <v>1266</v>
      </c>
      <c r="F412" s="234" t="s">
        <v>8</v>
      </c>
      <c r="G412" s="134">
        <f>SaisieNote!K290</f>
        <v>9.3333333333333339</v>
      </c>
      <c r="H412" s="37">
        <f t="shared" si="633"/>
        <v>0</v>
      </c>
      <c r="I412" s="36">
        <f>SaisieNote!N290</f>
        <v>5.333333333333333</v>
      </c>
      <c r="J412" s="37">
        <f t="shared" si="634"/>
        <v>0</v>
      </c>
      <c r="K412" s="36">
        <f>SaisieNote!Q290</f>
        <v>6.5</v>
      </c>
      <c r="L412" s="37">
        <f t="shared" si="635"/>
        <v>0</v>
      </c>
      <c r="M412" s="53">
        <f t="shared" si="636"/>
        <v>7.0555555555555562</v>
      </c>
      <c r="N412" s="39">
        <f t="shared" si="637"/>
        <v>0</v>
      </c>
      <c r="O412" s="36">
        <f>SaisieNote!S290</f>
        <v>7</v>
      </c>
      <c r="P412" s="37">
        <f t="shared" si="638"/>
        <v>0</v>
      </c>
      <c r="Q412" s="36">
        <f>SaisieNote!U290</f>
        <v>10.5</v>
      </c>
      <c r="R412" s="37">
        <f t="shared" si="639"/>
        <v>3</v>
      </c>
      <c r="S412" s="36">
        <f>SaisieNote!W290</f>
        <v>6</v>
      </c>
      <c r="T412" s="37">
        <f t="shared" si="640"/>
        <v>0</v>
      </c>
      <c r="U412" s="53">
        <f t="shared" si="641"/>
        <v>7.833333333333333</v>
      </c>
      <c r="V412" s="39">
        <f t="shared" si="642"/>
        <v>3</v>
      </c>
      <c r="W412" s="36">
        <f>SaisieNote!Y290</f>
        <v>1</v>
      </c>
      <c r="X412" s="37">
        <f t="shared" si="643"/>
        <v>0</v>
      </c>
      <c r="Y412" s="36">
        <f>SaisieNote!AA290</f>
        <v>5</v>
      </c>
      <c r="Z412" s="37">
        <f t="shared" si="644"/>
        <v>0</v>
      </c>
      <c r="AA412" s="36">
        <f>SaisieNote!AC290</f>
        <v>7</v>
      </c>
      <c r="AB412" s="37">
        <f t="shared" si="645"/>
        <v>0</v>
      </c>
      <c r="AC412" s="53">
        <f t="shared" si="646"/>
        <v>4.333333333333333</v>
      </c>
      <c r="AD412" s="39">
        <f t="shared" si="647"/>
        <v>0</v>
      </c>
      <c r="AE412" s="138">
        <f t="shared" si="648"/>
        <v>6.7098765432098775</v>
      </c>
      <c r="AF412" s="40">
        <f t="shared" si="649"/>
        <v>3</v>
      </c>
      <c r="AG412" s="73" t="str">
        <f t="shared" si="650"/>
        <v>Rattrapage</v>
      </c>
      <c r="AH412" s="19">
        <f>SaisieNote!AG290</f>
        <v>7.166666666666667</v>
      </c>
      <c r="AI412" s="170">
        <f t="shared" si="651"/>
        <v>0</v>
      </c>
      <c r="AJ412" s="19">
        <f>SaisieNote!AJ290</f>
        <v>9</v>
      </c>
      <c r="AK412" s="170">
        <f t="shared" si="652"/>
        <v>0</v>
      </c>
      <c r="AL412" s="19">
        <f>SaisieNote!AM290</f>
        <v>8.8333333333333339</v>
      </c>
      <c r="AM412" s="75">
        <f t="shared" si="653"/>
        <v>0</v>
      </c>
      <c r="AN412" s="38">
        <f t="shared" si="654"/>
        <v>8.3333333333333339</v>
      </c>
      <c r="AO412" s="76">
        <f t="shared" si="655"/>
        <v>0</v>
      </c>
      <c r="AP412" s="167">
        <f>SaisieNote!AO290</f>
        <v>5</v>
      </c>
      <c r="AQ412" s="262">
        <f t="shared" si="656"/>
        <v>0</v>
      </c>
      <c r="AR412" s="167">
        <f>SaisieNote!AQ290</f>
        <v>8.5</v>
      </c>
      <c r="AS412" s="262">
        <f t="shared" si="657"/>
        <v>0</v>
      </c>
      <c r="AT412" s="167">
        <f>SaisieNote!AS290</f>
        <v>5</v>
      </c>
      <c r="AU412" s="75">
        <f t="shared" si="658"/>
        <v>0</v>
      </c>
      <c r="AV412" s="38">
        <f t="shared" si="659"/>
        <v>6.166666666666667</v>
      </c>
      <c r="AW412" s="76">
        <f t="shared" si="660"/>
        <v>0</v>
      </c>
      <c r="AX412" s="61">
        <f>SaisieNote!AU290</f>
        <v>15</v>
      </c>
      <c r="AY412" s="75">
        <f t="shared" si="661"/>
        <v>2</v>
      </c>
      <c r="AZ412" s="61">
        <f>SaisieNote!AW290</f>
        <v>10.5</v>
      </c>
      <c r="BA412" s="75">
        <f t="shared" si="662"/>
        <v>2</v>
      </c>
      <c r="BB412" s="61">
        <f>SaisieNote!AY290</f>
        <v>6</v>
      </c>
      <c r="BC412" s="75">
        <f t="shared" si="663"/>
        <v>0</v>
      </c>
      <c r="BD412" s="38">
        <f t="shared" si="664"/>
        <v>10.5</v>
      </c>
      <c r="BE412" s="76">
        <f t="shared" si="665"/>
        <v>6</v>
      </c>
      <c r="BF412" s="54">
        <f t="shared" si="666"/>
        <v>8.0925925925925934</v>
      </c>
      <c r="BG412" s="55">
        <f t="shared" si="667"/>
        <v>6</v>
      </c>
      <c r="BH412" s="56">
        <f t="shared" si="668"/>
        <v>7.4012345679012359</v>
      </c>
      <c r="BI412" s="55">
        <f t="shared" si="669"/>
        <v>9</v>
      </c>
      <c r="BJ412" s="55">
        <f t="shared" si="670"/>
        <v>9</v>
      </c>
      <c r="BK412" s="73" t="str">
        <f t="shared" si="671"/>
        <v>Rattrapage</v>
      </c>
    </row>
    <row r="413" spans="1:63" ht="20.25" customHeight="1">
      <c r="A413" s="251">
        <v>19</v>
      </c>
      <c r="B413" s="234" t="s">
        <v>1267</v>
      </c>
      <c r="C413" s="234" t="s">
        <v>284</v>
      </c>
      <c r="D413" s="234" t="s">
        <v>1268</v>
      </c>
      <c r="E413" s="234" t="s">
        <v>464</v>
      </c>
      <c r="F413" s="234" t="s">
        <v>5</v>
      </c>
      <c r="G413" s="134">
        <f>SaisieNote!K291</f>
        <v>11</v>
      </c>
      <c r="H413" s="37">
        <f t="shared" si="633"/>
        <v>5</v>
      </c>
      <c r="I413" s="36">
        <f>SaisieNote!N291</f>
        <v>7</v>
      </c>
      <c r="J413" s="37">
        <f t="shared" si="634"/>
        <v>0</v>
      </c>
      <c r="K413" s="36">
        <f>SaisieNote!Q291</f>
        <v>6.166666666666667</v>
      </c>
      <c r="L413" s="37">
        <f t="shared" si="635"/>
        <v>0</v>
      </c>
      <c r="M413" s="53">
        <f t="shared" si="636"/>
        <v>8.0555555555555554</v>
      </c>
      <c r="N413" s="39">
        <f t="shared" si="637"/>
        <v>5</v>
      </c>
      <c r="O413" s="36">
        <f>SaisieNote!S291</f>
        <v>6.5</v>
      </c>
      <c r="P413" s="37">
        <f t="shared" si="638"/>
        <v>0</v>
      </c>
      <c r="Q413" s="36">
        <f>SaisieNote!U291</f>
        <v>12</v>
      </c>
      <c r="R413" s="37">
        <f t="shared" si="639"/>
        <v>3</v>
      </c>
      <c r="S413" s="36">
        <f>SaisieNote!W291</f>
        <v>13</v>
      </c>
      <c r="T413" s="37">
        <f t="shared" si="640"/>
        <v>3</v>
      </c>
      <c r="U413" s="53">
        <f t="shared" si="641"/>
        <v>10.5</v>
      </c>
      <c r="V413" s="39">
        <f t="shared" si="642"/>
        <v>9</v>
      </c>
      <c r="W413" s="36">
        <f>SaisieNote!Y291</f>
        <v>10</v>
      </c>
      <c r="X413" s="37">
        <f t="shared" si="643"/>
        <v>2</v>
      </c>
      <c r="Y413" s="36">
        <f>SaisieNote!AA291</f>
        <v>5</v>
      </c>
      <c r="Z413" s="37">
        <f t="shared" si="644"/>
        <v>0</v>
      </c>
      <c r="AA413" s="36">
        <f>SaisieNote!AC291</f>
        <v>10.5</v>
      </c>
      <c r="AB413" s="37">
        <f t="shared" si="645"/>
        <v>2</v>
      </c>
      <c r="AC413" s="53">
        <f t="shared" si="646"/>
        <v>8.5</v>
      </c>
      <c r="AD413" s="39">
        <f t="shared" si="647"/>
        <v>4</v>
      </c>
      <c r="AE413" s="138">
        <f t="shared" si="648"/>
        <v>8.9691358024691361</v>
      </c>
      <c r="AF413" s="40">
        <f t="shared" si="649"/>
        <v>18</v>
      </c>
      <c r="AG413" s="73" t="str">
        <f t="shared" si="650"/>
        <v>Rattrapage</v>
      </c>
      <c r="AH413" s="19">
        <f>SaisieNote!AG291</f>
        <v>10.333333333333334</v>
      </c>
      <c r="AI413" s="170">
        <f t="shared" si="651"/>
        <v>5</v>
      </c>
      <c r="AJ413" s="19">
        <f>SaisieNote!AJ291</f>
        <v>13.666666666666666</v>
      </c>
      <c r="AK413" s="170">
        <f t="shared" si="652"/>
        <v>5</v>
      </c>
      <c r="AL413" s="19">
        <f>SaisieNote!AM291</f>
        <v>13.166666666666666</v>
      </c>
      <c r="AM413" s="75">
        <f t="shared" si="653"/>
        <v>5</v>
      </c>
      <c r="AN413" s="38">
        <f t="shared" si="654"/>
        <v>12.388888888888888</v>
      </c>
      <c r="AO413" s="76">
        <f t="shared" si="655"/>
        <v>15</v>
      </c>
      <c r="AP413" s="167">
        <f>SaisieNote!AO291</f>
        <v>10</v>
      </c>
      <c r="AQ413" s="262">
        <f t="shared" si="656"/>
        <v>3</v>
      </c>
      <c r="AR413" s="167">
        <f>SaisieNote!AQ291</f>
        <v>10</v>
      </c>
      <c r="AS413" s="262">
        <f t="shared" si="657"/>
        <v>3</v>
      </c>
      <c r="AT413" s="167">
        <f>SaisieNote!AS291</f>
        <v>10.5</v>
      </c>
      <c r="AU413" s="75">
        <f t="shared" si="658"/>
        <v>3</v>
      </c>
      <c r="AV413" s="38">
        <f t="shared" si="659"/>
        <v>10.166666666666666</v>
      </c>
      <c r="AW413" s="76">
        <f t="shared" si="660"/>
        <v>9</v>
      </c>
      <c r="AX413" s="61">
        <f>SaisieNote!AU291</f>
        <v>8.5</v>
      </c>
      <c r="AY413" s="75">
        <f t="shared" si="661"/>
        <v>0</v>
      </c>
      <c r="AZ413" s="61">
        <f>SaisieNote!AW291</f>
        <v>12</v>
      </c>
      <c r="BA413" s="75">
        <f t="shared" si="662"/>
        <v>2</v>
      </c>
      <c r="BB413" s="61">
        <f>SaisieNote!AY291</f>
        <v>12.5</v>
      </c>
      <c r="BC413" s="75">
        <f t="shared" si="663"/>
        <v>2</v>
      </c>
      <c r="BD413" s="38">
        <f t="shared" si="664"/>
        <v>11</v>
      </c>
      <c r="BE413" s="76">
        <f t="shared" si="665"/>
        <v>6</v>
      </c>
      <c r="BF413" s="54">
        <f t="shared" si="666"/>
        <v>11.339506172839505</v>
      </c>
      <c r="BG413" s="55">
        <f t="shared" si="667"/>
        <v>30</v>
      </c>
      <c r="BH413" s="56">
        <f t="shared" si="668"/>
        <v>10.154320987654319</v>
      </c>
      <c r="BI413" s="55">
        <f t="shared" si="669"/>
        <v>60</v>
      </c>
      <c r="BJ413" s="55">
        <f t="shared" si="670"/>
        <v>180</v>
      </c>
      <c r="BK413" s="73" t="str">
        <f t="shared" si="671"/>
        <v>Admis(e)</v>
      </c>
    </row>
    <row r="414" spans="1:63" ht="20.25" customHeight="1">
      <c r="A414" s="273">
        <v>20</v>
      </c>
      <c r="B414" s="266" t="s">
        <v>1269</v>
      </c>
      <c r="C414" s="266" t="s">
        <v>286</v>
      </c>
      <c r="D414" s="266" t="s">
        <v>42</v>
      </c>
      <c r="E414" s="266" t="s">
        <v>1270</v>
      </c>
      <c r="F414" s="266" t="s">
        <v>60</v>
      </c>
      <c r="G414" s="278">
        <f>SaisieNote!K292</f>
        <v>8</v>
      </c>
      <c r="H414" s="268">
        <f t="shared" si="633"/>
        <v>0</v>
      </c>
      <c r="I414" s="267">
        <f>SaisieNote!N292</f>
        <v>3.6666666666666665</v>
      </c>
      <c r="J414" s="268">
        <f t="shared" si="634"/>
        <v>0</v>
      </c>
      <c r="K414" s="267">
        <f>SaisieNote!Q292</f>
        <v>6.666666666666667</v>
      </c>
      <c r="L414" s="268">
        <f t="shared" si="635"/>
        <v>0</v>
      </c>
      <c r="M414" s="269">
        <f t="shared" si="636"/>
        <v>6.1111111111111107</v>
      </c>
      <c r="N414" s="268">
        <f t="shared" si="637"/>
        <v>0</v>
      </c>
      <c r="O414" s="267">
        <f>SaisieNote!S292</f>
        <v>7</v>
      </c>
      <c r="P414" s="268">
        <f t="shared" si="638"/>
        <v>0</v>
      </c>
      <c r="Q414" s="267">
        <f>SaisieNote!U292</f>
        <v>9</v>
      </c>
      <c r="R414" s="268">
        <f t="shared" si="639"/>
        <v>0</v>
      </c>
      <c r="S414" s="267">
        <f>SaisieNote!W292</f>
        <v>6</v>
      </c>
      <c r="T414" s="268">
        <f t="shared" si="640"/>
        <v>0</v>
      </c>
      <c r="U414" s="269">
        <f t="shared" si="641"/>
        <v>7.333333333333333</v>
      </c>
      <c r="V414" s="268">
        <f t="shared" si="642"/>
        <v>0</v>
      </c>
      <c r="W414" s="267">
        <f>SaisieNote!Y292</f>
        <v>0</v>
      </c>
      <c r="X414" s="268">
        <f t="shared" si="643"/>
        <v>0</v>
      </c>
      <c r="Y414" s="267">
        <f>SaisieNote!AA292</f>
        <v>11</v>
      </c>
      <c r="Z414" s="268">
        <f t="shared" si="644"/>
        <v>2</v>
      </c>
      <c r="AA414" s="267">
        <f>SaisieNote!AC292</f>
        <v>5.5</v>
      </c>
      <c r="AB414" s="268">
        <f t="shared" si="645"/>
        <v>0</v>
      </c>
      <c r="AC414" s="269">
        <f t="shared" si="646"/>
        <v>5.5</v>
      </c>
      <c r="AD414" s="268">
        <f t="shared" si="647"/>
        <v>2</v>
      </c>
      <c r="AE414" s="269">
        <f t="shared" si="648"/>
        <v>6.3827160493827151</v>
      </c>
      <c r="AF414" s="270">
        <f t="shared" si="649"/>
        <v>2</v>
      </c>
      <c r="AG414" s="271" t="str">
        <f t="shared" si="650"/>
        <v>Rattrapage</v>
      </c>
      <c r="AH414" s="277">
        <f>SaisieNote!AG292</f>
        <v>12</v>
      </c>
      <c r="AI414" s="279">
        <f t="shared" si="651"/>
        <v>5</v>
      </c>
      <c r="AJ414" s="277">
        <f>SaisieNote!AJ292</f>
        <v>8.3333333333333339</v>
      </c>
      <c r="AK414" s="279">
        <f t="shared" si="652"/>
        <v>0</v>
      </c>
      <c r="AL414" s="277">
        <f>SaisieNote!AM292</f>
        <v>9.5</v>
      </c>
      <c r="AM414" s="273">
        <f t="shared" si="653"/>
        <v>0</v>
      </c>
      <c r="AN414" s="267">
        <f t="shared" si="654"/>
        <v>9.9444444444444446</v>
      </c>
      <c r="AO414" s="274">
        <f t="shared" si="655"/>
        <v>5</v>
      </c>
      <c r="AP414" s="269">
        <f>SaisieNote!AO292</f>
        <v>7</v>
      </c>
      <c r="AQ414" s="272">
        <f t="shared" si="656"/>
        <v>0</v>
      </c>
      <c r="AR414" s="269">
        <f>SaisieNote!AQ292</f>
        <v>6.5</v>
      </c>
      <c r="AS414" s="272">
        <f t="shared" si="657"/>
        <v>0</v>
      </c>
      <c r="AT414" s="269">
        <f>SaisieNote!AS292</f>
        <v>6.5</v>
      </c>
      <c r="AU414" s="273">
        <f t="shared" si="658"/>
        <v>0</v>
      </c>
      <c r="AV414" s="267">
        <f t="shared" si="659"/>
        <v>6.666666666666667</v>
      </c>
      <c r="AW414" s="274">
        <f t="shared" si="660"/>
        <v>0</v>
      </c>
      <c r="AX414" s="275">
        <f>SaisieNote!AU292</f>
        <v>6.5</v>
      </c>
      <c r="AY414" s="273">
        <f t="shared" si="661"/>
        <v>0</v>
      </c>
      <c r="AZ414" s="275">
        <f>SaisieNote!AW292</f>
        <v>11.5</v>
      </c>
      <c r="BA414" s="273">
        <f t="shared" si="662"/>
        <v>2</v>
      </c>
      <c r="BB414" s="275">
        <f>SaisieNote!AY292</f>
        <v>7.5</v>
      </c>
      <c r="BC414" s="273">
        <f t="shared" si="663"/>
        <v>0</v>
      </c>
      <c r="BD414" s="267">
        <f t="shared" si="664"/>
        <v>8.5</v>
      </c>
      <c r="BE414" s="274">
        <f t="shared" si="665"/>
        <v>2</v>
      </c>
      <c r="BF414" s="269">
        <f t="shared" si="666"/>
        <v>8.5308641975308639</v>
      </c>
      <c r="BG414" s="276">
        <f t="shared" si="667"/>
        <v>7</v>
      </c>
      <c r="BH414" s="277">
        <f t="shared" si="668"/>
        <v>7.4567901234567895</v>
      </c>
      <c r="BI414" s="276">
        <f t="shared" si="669"/>
        <v>9</v>
      </c>
      <c r="BJ414" s="276">
        <f t="shared" si="670"/>
        <v>9</v>
      </c>
      <c r="BK414" s="271" t="str">
        <f t="shared" si="671"/>
        <v>Rattrapage</v>
      </c>
    </row>
    <row r="415" spans="1:63" ht="20.25" customHeight="1">
      <c r="A415" s="251">
        <v>21</v>
      </c>
      <c r="B415" s="234" t="s">
        <v>495</v>
      </c>
      <c r="C415" s="234" t="s">
        <v>497</v>
      </c>
      <c r="D415" s="234" t="s">
        <v>498</v>
      </c>
      <c r="E415" s="234" t="s">
        <v>496</v>
      </c>
      <c r="F415" s="234" t="s">
        <v>45</v>
      </c>
      <c r="G415" s="134">
        <f>SaisieNote!K293</f>
        <v>8.5</v>
      </c>
      <c r="H415" s="37">
        <f t="shared" si="633"/>
        <v>0</v>
      </c>
      <c r="I415" s="36">
        <f>SaisieNote!N293</f>
        <v>9.67</v>
      </c>
      <c r="J415" s="37">
        <f t="shared" si="634"/>
        <v>0</v>
      </c>
      <c r="K415" s="36">
        <f>SaisieNote!Q293</f>
        <v>12.33</v>
      </c>
      <c r="L415" s="37">
        <f t="shared" si="635"/>
        <v>5</v>
      </c>
      <c r="M415" s="53">
        <f t="shared" si="636"/>
        <v>10.166666666666666</v>
      </c>
      <c r="N415" s="39">
        <f t="shared" si="637"/>
        <v>15</v>
      </c>
      <c r="O415" s="36">
        <f>SaisieNote!S293</f>
        <v>12</v>
      </c>
      <c r="P415" s="37">
        <f t="shared" si="638"/>
        <v>3</v>
      </c>
      <c r="Q415" s="36">
        <f>SaisieNote!U293</f>
        <v>7.5</v>
      </c>
      <c r="R415" s="37">
        <f t="shared" si="639"/>
        <v>0</v>
      </c>
      <c r="S415" s="36">
        <f>SaisieNote!W293</f>
        <v>6</v>
      </c>
      <c r="T415" s="37">
        <f t="shared" si="640"/>
        <v>0</v>
      </c>
      <c r="U415" s="53">
        <f t="shared" si="641"/>
        <v>8.5</v>
      </c>
      <c r="V415" s="39">
        <f t="shared" si="642"/>
        <v>3</v>
      </c>
      <c r="W415" s="36">
        <f>SaisieNote!Y293</f>
        <v>1</v>
      </c>
      <c r="X415" s="37">
        <f t="shared" si="643"/>
        <v>0</v>
      </c>
      <c r="Y415" s="36">
        <f>SaisieNote!AA293</f>
        <v>10</v>
      </c>
      <c r="Z415" s="37">
        <f t="shared" si="644"/>
        <v>2</v>
      </c>
      <c r="AA415" s="36">
        <f>SaisieNote!AC293</f>
        <v>10.5</v>
      </c>
      <c r="AB415" s="37">
        <f t="shared" si="645"/>
        <v>2</v>
      </c>
      <c r="AC415" s="53">
        <f t="shared" si="646"/>
        <v>7.166666666666667</v>
      </c>
      <c r="AD415" s="39">
        <f t="shared" si="647"/>
        <v>4</v>
      </c>
      <c r="AE415" s="138">
        <f t="shared" si="648"/>
        <v>8.9444444444444446</v>
      </c>
      <c r="AF415" s="40">
        <f t="shared" si="649"/>
        <v>22</v>
      </c>
      <c r="AG415" s="73" t="str">
        <f t="shared" si="650"/>
        <v>Rattrapage</v>
      </c>
      <c r="AH415" s="19">
        <f>SaisieNote!AG293</f>
        <v>9.67</v>
      </c>
      <c r="AI415" s="170">
        <f t="shared" si="651"/>
        <v>0</v>
      </c>
      <c r="AJ415" s="19">
        <f>SaisieNote!AJ293</f>
        <v>10.83</v>
      </c>
      <c r="AK415" s="170">
        <f t="shared" si="652"/>
        <v>5</v>
      </c>
      <c r="AL415" s="19">
        <f>SaisieNote!AM293</f>
        <v>12.17</v>
      </c>
      <c r="AM415" s="75">
        <f t="shared" si="653"/>
        <v>5</v>
      </c>
      <c r="AN415" s="38">
        <f t="shared" si="654"/>
        <v>10.89</v>
      </c>
      <c r="AO415" s="76">
        <f t="shared" si="655"/>
        <v>15</v>
      </c>
      <c r="AP415" s="167">
        <f>SaisieNote!AO293</f>
        <v>6.5</v>
      </c>
      <c r="AQ415" s="262">
        <f t="shared" si="656"/>
        <v>0</v>
      </c>
      <c r="AR415" s="167">
        <f>SaisieNote!AQ293</f>
        <v>7.5</v>
      </c>
      <c r="AS415" s="262">
        <f t="shared" si="657"/>
        <v>0</v>
      </c>
      <c r="AT415" s="167">
        <f>SaisieNote!AS293</f>
        <v>11</v>
      </c>
      <c r="AU415" s="75">
        <f t="shared" si="658"/>
        <v>3</v>
      </c>
      <c r="AV415" s="38">
        <f t="shared" si="659"/>
        <v>8.3333333333333339</v>
      </c>
      <c r="AW415" s="76">
        <f t="shared" si="660"/>
        <v>3</v>
      </c>
      <c r="AX415" s="61">
        <f>SaisieNote!AU293</f>
        <v>10</v>
      </c>
      <c r="AY415" s="75">
        <f t="shared" si="661"/>
        <v>2</v>
      </c>
      <c r="AZ415" s="61">
        <f>SaisieNote!AW293</f>
        <v>10.5</v>
      </c>
      <c r="BA415" s="75">
        <f t="shared" si="662"/>
        <v>2</v>
      </c>
      <c r="BB415" s="61">
        <f>SaisieNote!AY293</f>
        <v>13</v>
      </c>
      <c r="BC415" s="75">
        <f t="shared" si="663"/>
        <v>2</v>
      </c>
      <c r="BD415" s="38">
        <f t="shared" si="664"/>
        <v>11.166666666666666</v>
      </c>
      <c r="BE415" s="76">
        <f t="shared" si="665"/>
        <v>6</v>
      </c>
      <c r="BF415" s="54">
        <f t="shared" si="666"/>
        <v>10.099259259259259</v>
      </c>
      <c r="BG415" s="55">
        <f t="shared" si="667"/>
        <v>30</v>
      </c>
      <c r="BH415" s="56">
        <f t="shared" si="668"/>
        <v>9.5218518518518529</v>
      </c>
      <c r="BI415" s="55">
        <f t="shared" si="669"/>
        <v>52</v>
      </c>
      <c r="BJ415" s="55">
        <f t="shared" si="670"/>
        <v>52</v>
      </c>
      <c r="BK415" s="73" t="str">
        <f t="shared" si="671"/>
        <v>Rattrapage</v>
      </c>
    </row>
    <row r="416" spans="1:63" ht="20.25" customHeight="1">
      <c r="A416" s="251">
        <v>22</v>
      </c>
      <c r="B416" s="234" t="s">
        <v>500</v>
      </c>
      <c r="C416" s="234" t="s">
        <v>502</v>
      </c>
      <c r="D416" s="234" t="s">
        <v>503</v>
      </c>
      <c r="E416" s="234" t="s">
        <v>501</v>
      </c>
      <c r="F416" s="234" t="s">
        <v>561</v>
      </c>
      <c r="G416" s="134">
        <f>SaisieNote!K294</f>
        <v>10.17</v>
      </c>
      <c r="H416" s="37">
        <f t="shared" si="633"/>
        <v>5</v>
      </c>
      <c r="I416" s="36">
        <f>SaisieNote!N294</f>
        <v>13</v>
      </c>
      <c r="J416" s="37">
        <f t="shared" si="634"/>
        <v>5</v>
      </c>
      <c r="K416" s="36">
        <f>SaisieNote!Q294</f>
        <v>4</v>
      </c>
      <c r="L416" s="37">
        <f t="shared" si="635"/>
        <v>0</v>
      </c>
      <c r="M416" s="53">
        <f t="shared" si="636"/>
        <v>9.0566666666666666</v>
      </c>
      <c r="N416" s="39">
        <f t="shared" si="637"/>
        <v>10</v>
      </c>
      <c r="O416" s="36">
        <f>SaisieNote!S294</f>
        <v>12</v>
      </c>
      <c r="P416" s="37">
        <f t="shared" si="638"/>
        <v>3</v>
      </c>
      <c r="Q416" s="36">
        <f>SaisieNote!U294</f>
        <v>9</v>
      </c>
      <c r="R416" s="37">
        <f t="shared" si="639"/>
        <v>0</v>
      </c>
      <c r="S416" s="36">
        <f>SaisieNote!W294</f>
        <v>4.5</v>
      </c>
      <c r="T416" s="37">
        <f t="shared" si="640"/>
        <v>0</v>
      </c>
      <c r="U416" s="53">
        <f t="shared" si="641"/>
        <v>8.5</v>
      </c>
      <c r="V416" s="39">
        <f t="shared" si="642"/>
        <v>3</v>
      </c>
      <c r="W416" s="36">
        <f>SaisieNote!Y294</f>
        <v>1</v>
      </c>
      <c r="X416" s="37">
        <f t="shared" si="643"/>
        <v>0</v>
      </c>
      <c r="Y416" s="36">
        <f>SaisieNote!AA294</f>
        <v>7.5</v>
      </c>
      <c r="Z416" s="37">
        <f t="shared" si="644"/>
        <v>0</v>
      </c>
      <c r="AA416" s="36">
        <f>SaisieNote!AC294</f>
        <v>13.5</v>
      </c>
      <c r="AB416" s="37">
        <f t="shared" si="645"/>
        <v>2</v>
      </c>
      <c r="AC416" s="53">
        <f t="shared" si="646"/>
        <v>7.333333333333333</v>
      </c>
      <c r="AD416" s="39">
        <f t="shared" si="647"/>
        <v>2</v>
      </c>
      <c r="AE416" s="138">
        <f t="shared" si="648"/>
        <v>8.4881481481481487</v>
      </c>
      <c r="AF416" s="40">
        <f t="shared" si="649"/>
        <v>15</v>
      </c>
      <c r="AG416" s="73" t="str">
        <f t="shared" si="650"/>
        <v>Rattrapage</v>
      </c>
      <c r="AH416" s="19">
        <f>SaisieNote!AG294</f>
        <v>11.83</v>
      </c>
      <c r="AI416" s="170">
        <f t="shared" si="651"/>
        <v>5</v>
      </c>
      <c r="AJ416" s="19">
        <f>SaisieNote!AJ294</f>
        <v>11.17</v>
      </c>
      <c r="AK416" s="170">
        <f t="shared" si="652"/>
        <v>5</v>
      </c>
      <c r="AL416" s="19">
        <f>SaisieNote!AM294</f>
        <v>10</v>
      </c>
      <c r="AM416" s="75">
        <f t="shared" si="653"/>
        <v>5</v>
      </c>
      <c r="AN416" s="38">
        <f t="shared" si="654"/>
        <v>11</v>
      </c>
      <c r="AO416" s="76">
        <f t="shared" si="655"/>
        <v>15</v>
      </c>
      <c r="AP416" s="167">
        <f>SaisieNote!AO294</f>
        <v>7</v>
      </c>
      <c r="AQ416" s="262">
        <f t="shared" si="656"/>
        <v>0</v>
      </c>
      <c r="AR416" s="167">
        <f>SaisieNote!AQ294</f>
        <v>10</v>
      </c>
      <c r="AS416" s="262">
        <f t="shared" si="657"/>
        <v>3</v>
      </c>
      <c r="AT416" s="167">
        <f>SaisieNote!AS294</f>
        <v>2</v>
      </c>
      <c r="AU416" s="75">
        <f t="shared" si="658"/>
        <v>0</v>
      </c>
      <c r="AV416" s="38">
        <f t="shared" si="659"/>
        <v>6.333333333333333</v>
      </c>
      <c r="AW416" s="76">
        <f t="shared" si="660"/>
        <v>3</v>
      </c>
      <c r="AX416" s="61">
        <f>SaisieNote!AU294</f>
        <v>10.5</v>
      </c>
      <c r="AY416" s="75">
        <f t="shared" si="661"/>
        <v>2</v>
      </c>
      <c r="AZ416" s="61">
        <f>SaisieNote!AW294</f>
        <v>13.5</v>
      </c>
      <c r="BA416" s="75">
        <f t="shared" si="662"/>
        <v>2</v>
      </c>
      <c r="BB416" s="61" t="str">
        <f>SaisieNote!AY294</f>
        <v>ABS</v>
      </c>
      <c r="BC416" s="75">
        <f t="shared" si="663"/>
        <v>2</v>
      </c>
      <c r="BD416" s="38" t="e">
        <f t="shared" si="664"/>
        <v>#VALUE!</v>
      </c>
      <c r="BE416" s="76" t="e">
        <f t="shared" si="665"/>
        <v>#VALUE!</v>
      </c>
      <c r="BF416" s="54" t="e">
        <f t="shared" si="666"/>
        <v>#VALUE!</v>
      </c>
      <c r="BG416" s="55" t="e">
        <f t="shared" si="667"/>
        <v>#VALUE!</v>
      </c>
      <c r="BH416" s="56" t="e">
        <f t="shared" si="668"/>
        <v>#VALUE!</v>
      </c>
      <c r="BI416" s="55" t="e">
        <f t="shared" si="669"/>
        <v>#VALUE!</v>
      </c>
      <c r="BJ416" s="55" t="e">
        <f t="shared" si="670"/>
        <v>#VALUE!</v>
      </c>
      <c r="BK416" s="73" t="s">
        <v>1305</v>
      </c>
    </row>
    <row r="417" spans="1:63" ht="20.25" customHeight="1">
      <c r="A417" s="273">
        <v>23</v>
      </c>
      <c r="B417" s="266" t="s">
        <v>1271</v>
      </c>
      <c r="C417" s="266" t="s">
        <v>1272</v>
      </c>
      <c r="D417" s="266" t="s">
        <v>1273</v>
      </c>
      <c r="E417" s="266" t="s">
        <v>1274</v>
      </c>
      <c r="F417" s="266" t="s">
        <v>48</v>
      </c>
      <c r="G417" s="278">
        <f>SaisieNote!K295</f>
        <v>10.333333333333334</v>
      </c>
      <c r="H417" s="268">
        <f t="shared" si="633"/>
        <v>5</v>
      </c>
      <c r="I417" s="267">
        <f>SaisieNote!N295</f>
        <v>8.3333333333333339</v>
      </c>
      <c r="J417" s="268">
        <f t="shared" si="634"/>
        <v>0</v>
      </c>
      <c r="K417" s="267">
        <f>SaisieNote!Q295</f>
        <v>8.5</v>
      </c>
      <c r="L417" s="268">
        <f t="shared" si="635"/>
        <v>0</v>
      </c>
      <c r="M417" s="269">
        <f t="shared" si="636"/>
        <v>9.0555555555555554</v>
      </c>
      <c r="N417" s="268">
        <f t="shared" si="637"/>
        <v>5</v>
      </c>
      <c r="O417" s="267">
        <f>SaisieNote!S295</f>
        <v>5</v>
      </c>
      <c r="P417" s="268">
        <f t="shared" si="638"/>
        <v>0</v>
      </c>
      <c r="Q417" s="267">
        <f>SaisieNote!U295</f>
        <v>3.5</v>
      </c>
      <c r="R417" s="268">
        <f t="shared" si="639"/>
        <v>0</v>
      </c>
      <c r="S417" s="267">
        <f>SaisieNote!W295</f>
        <v>10.5</v>
      </c>
      <c r="T417" s="268">
        <f t="shared" si="640"/>
        <v>3</v>
      </c>
      <c r="U417" s="269">
        <f t="shared" si="641"/>
        <v>6.333333333333333</v>
      </c>
      <c r="V417" s="268">
        <f t="shared" si="642"/>
        <v>3</v>
      </c>
      <c r="W417" s="267">
        <f>SaisieNote!Y295</f>
        <v>0</v>
      </c>
      <c r="X417" s="268">
        <f t="shared" si="643"/>
        <v>0</v>
      </c>
      <c r="Y417" s="267">
        <f>SaisieNote!AA295</f>
        <v>6</v>
      </c>
      <c r="Z417" s="268">
        <f t="shared" si="644"/>
        <v>0</v>
      </c>
      <c r="AA417" s="267">
        <f>SaisieNote!AC295</f>
        <v>6.5</v>
      </c>
      <c r="AB417" s="268">
        <f t="shared" si="645"/>
        <v>0</v>
      </c>
      <c r="AC417" s="269">
        <f t="shared" si="646"/>
        <v>4.166666666666667</v>
      </c>
      <c r="AD417" s="268">
        <f t="shared" si="647"/>
        <v>0</v>
      </c>
      <c r="AE417" s="269">
        <f t="shared" si="648"/>
        <v>7.0617283950617278</v>
      </c>
      <c r="AF417" s="270">
        <f t="shared" si="649"/>
        <v>8</v>
      </c>
      <c r="AG417" s="271" t="str">
        <f t="shared" si="650"/>
        <v>Rattrapage</v>
      </c>
      <c r="AH417" s="277">
        <f>SaisieNote!AG295</f>
        <v>13</v>
      </c>
      <c r="AI417" s="279">
        <f t="shared" si="651"/>
        <v>5</v>
      </c>
      <c r="AJ417" s="277">
        <f>SaisieNote!AJ295</f>
        <v>13.333333333333334</v>
      </c>
      <c r="AK417" s="279">
        <f t="shared" si="652"/>
        <v>5</v>
      </c>
      <c r="AL417" s="277">
        <f>SaisieNote!AM295</f>
        <v>11.666666666666666</v>
      </c>
      <c r="AM417" s="273">
        <f t="shared" si="653"/>
        <v>5</v>
      </c>
      <c r="AN417" s="267">
        <f t="shared" si="654"/>
        <v>12.666666666666666</v>
      </c>
      <c r="AO417" s="274">
        <f t="shared" si="655"/>
        <v>15</v>
      </c>
      <c r="AP417" s="269">
        <f>SaisieNote!AO295</f>
        <v>8.5</v>
      </c>
      <c r="AQ417" s="272">
        <f t="shared" si="656"/>
        <v>0</v>
      </c>
      <c r="AR417" s="269">
        <f>SaisieNote!AQ295</f>
        <v>10.5</v>
      </c>
      <c r="AS417" s="272">
        <f t="shared" si="657"/>
        <v>3</v>
      </c>
      <c r="AT417" s="269">
        <f>SaisieNote!AS295</f>
        <v>10</v>
      </c>
      <c r="AU417" s="273">
        <f t="shared" si="658"/>
        <v>3</v>
      </c>
      <c r="AV417" s="267">
        <f t="shared" si="659"/>
        <v>9.6666666666666661</v>
      </c>
      <c r="AW417" s="274">
        <f t="shared" si="660"/>
        <v>6</v>
      </c>
      <c r="AX417" s="275">
        <f>SaisieNote!AU295</f>
        <v>13</v>
      </c>
      <c r="AY417" s="273">
        <f t="shared" si="661"/>
        <v>2</v>
      </c>
      <c r="AZ417" s="275">
        <f>SaisieNote!AW295</f>
        <v>8.5</v>
      </c>
      <c r="BA417" s="273">
        <f t="shared" si="662"/>
        <v>0</v>
      </c>
      <c r="BB417" s="275">
        <f>SaisieNote!AY295</f>
        <v>11.5</v>
      </c>
      <c r="BC417" s="273">
        <f t="shared" si="663"/>
        <v>2</v>
      </c>
      <c r="BD417" s="267">
        <f t="shared" si="664"/>
        <v>11</v>
      </c>
      <c r="BE417" s="274">
        <f t="shared" si="665"/>
        <v>6</v>
      </c>
      <c r="BF417" s="269">
        <f t="shared" si="666"/>
        <v>11.296296296296296</v>
      </c>
      <c r="BG417" s="276">
        <f t="shared" si="667"/>
        <v>30</v>
      </c>
      <c r="BH417" s="277">
        <f t="shared" si="668"/>
        <v>9.1790123456790127</v>
      </c>
      <c r="BI417" s="276">
        <f t="shared" si="669"/>
        <v>38</v>
      </c>
      <c r="BJ417" s="276">
        <f t="shared" si="670"/>
        <v>38</v>
      </c>
      <c r="BK417" s="271" t="str">
        <f t="shared" si="671"/>
        <v>Rattrapage</v>
      </c>
    </row>
    <row r="418" spans="1:63" ht="20.25" customHeight="1">
      <c r="A418" s="251">
        <v>24</v>
      </c>
      <c r="B418" s="234" t="s">
        <v>1275</v>
      </c>
      <c r="C418" s="234" t="s">
        <v>1276</v>
      </c>
      <c r="D418" s="234" t="s">
        <v>6</v>
      </c>
      <c r="E418" s="234" t="s">
        <v>1277</v>
      </c>
      <c r="F418" s="234" t="s">
        <v>5</v>
      </c>
      <c r="G418" s="134">
        <f>SaisieNote!K296</f>
        <v>8.3333333333333339</v>
      </c>
      <c r="H418" s="37">
        <f t="shared" si="633"/>
        <v>0</v>
      </c>
      <c r="I418" s="36">
        <f>SaisieNote!N296</f>
        <v>10.333333333333334</v>
      </c>
      <c r="J418" s="37">
        <f t="shared" si="634"/>
        <v>5</v>
      </c>
      <c r="K418" s="36">
        <f>SaisieNote!Q296</f>
        <v>10.333333333333334</v>
      </c>
      <c r="L418" s="37">
        <f t="shared" si="635"/>
        <v>5</v>
      </c>
      <c r="M418" s="53">
        <f t="shared" si="636"/>
        <v>9.6666666666666661</v>
      </c>
      <c r="N418" s="39">
        <f t="shared" si="637"/>
        <v>10</v>
      </c>
      <c r="O418" s="36">
        <f>SaisieNote!S296</f>
        <v>9</v>
      </c>
      <c r="P418" s="37">
        <f t="shared" si="638"/>
        <v>0</v>
      </c>
      <c r="Q418" s="36">
        <f>SaisieNote!U296</f>
        <v>11.5</v>
      </c>
      <c r="R418" s="37">
        <f t="shared" si="639"/>
        <v>3</v>
      </c>
      <c r="S418" s="36">
        <f>SaisieNote!W296</f>
        <v>8.5</v>
      </c>
      <c r="T418" s="37">
        <f t="shared" si="640"/>
        <v>0</v>
      </c>
      <c r="U418" s="53">
        <f t="shared" si="641"/>
        <v>9.6666666666666661</v>
      </c>
      <c r="V418" s="39">
        <f t="shared" si="642"/>
        <v>3</v>
      </c>
      <c r="W418" s="36">
        <f>SaisieNote!Y296</f>
        <v>4</v>
      </c>
      <c r="X418" s="37">
        <f t="shared" si="643"/>
        <v>0</v>
      </c>
      <c r="Y418" s="36">
        <f>SaisieNote!AA296</f>
        <v>6</v>
      </c>
      <c r="Z418" s="37">
        <f t="shared" si="644"/>
        <v>0</v>
      </c>
      <c r="AA418" s="36">
        <f>SaisieNote!AC296</f>
        <v>4.5</v>
      </c>
      <c r="AB418" s="37">
        <f t="shared" si="645"/>
        <v>0</v>
      </c>
      <c r="AC418" s="53">
        <f t="shared" si="646"/>
        <v>4.833333333333333</v>
      </c>
      <c r="AD418" s="39">
        <f t="shared" si="647"/>
        <v>0</v>
      </c>
      <c r="AE418" s="138">
        <f t="shared" si="648"/>
        <v>8.5925925925925934</v>
      </c>
      <c r="AF418" s="40">
        <f t="shared" si="649"/>
        <v>13</v>
      </c>
      <c r="AG418" s="73" t="str">
        <f t="shared" si="650"/>
        <v>Rattrapage</v>
      </c>
      <c r="AH418" s="19">
        <f>SaisieNote!AG296</f>
        <v>8.6666666666666661</v>
      </c>
      <c r="AI418" s="170">
        <f t="shared" si="651"/>
        <v>0</v>
      </c>
      <c r="AJ418" s="19">
        <f>SaisieNote!AJ296</f>
        <v>5.666666666666667</v>
      </c>
      <c r="AK418" s="170">
        <f t="shared" si="652"/>
        <v>0</v>
      </c>
      <c r="AL418" s="19">
        <f>SaisieNote!AM296</f>
        <v>8.6666666666666661</v>
      </c>
      <c r="AM418" s="75">
        <f t="shared" si="653"/>
        <v>0</v>
      </c>
      <c r="AN418" s="38">
        <f t="shared" si="654"/>
        <v>7.666666666666667</v>
      </c>
      <c r="AO418" s="76">
        <f t="shared" si="655"/>
        <v>0</v>
      </c>
      <c r="AP418" s="167">
        <f>SaisieNote!AO296</f>
        <v>8.5</v>
      </c>
      <c r="AQ418" s="262">
        <f t="shared" si="656"/>
        <v>0</v>
      </c>
      <c r="AR418" s="167">
        <f>SaisieNote!AQ296</f>
        <v>10.5</v>
      </c>
      <c r="AS418" s="262">
        <f t="shared" si="657"/>
        <v>3</v>
      </c>
      <c r="AT418" s="167">
        <f>SaisieNote!AS296</f>
        <v>11</v>
      </c>
      <c r="AU418" s="75">
        <f t="shared" si="658"/>
        <v>3</v>
      </c>
      <c r="AV418" s="38">
        <f t="shared" si="659"/>
        <v>10</v>
      </c>
      <c r="AW418" s="76">
        <f t="shared" si="660"/>
        <v>9</v>
      </c>
      <c r="AX418" s="61">
        <f>SaisieNote!AU296</f>
        <v>10</v>
      </c>
      <c r="AY418" s="75">
        <f t="shared" si="661"/>
        <v>2</v>
      </c>
      <c r="AZ418" s="61">
        <f>SaisieNote!AW296</f>
        <v>6.5</v>
      </c>
      <c r="BA418" s="75">
        <f t="shared" si="662"/>
        <v>0</v>
      </c>
      <c r="BB418" s="61">
        <f>SaisieNote!AY296</f>
        <v>13.5</v>
      </c>
      <c r="BC418" s="75">
        <f t="shared" si="663"/>
        <v>2</v>
      </c>
      <c r="BD418" s="38">
        <f t="shared" si="664"/>
        <v>10</v>
      </c>
      <c r="BE418" s="76">
        <f t="shared" si="665"/>
        <v>6</v>
      </c>
      <c r="BF418" s="54">
        <f t="shared" si="666"/>
        <v>8.9629629629629637</v>
      </c>
      <c r="BG418" s="55">
        <f t="shared" si="667"/>
        <v>15</v>
      </c>
      <c r="BH418" s="56">
        <f t="shared" si="668"/>
        <v>8.7777777777777786</v>
      </c>
      <c r="BI418" s="55">
        <f t="shared" si="669"/>
        <v>28</v>
      </c>
      <c r="BJ418" s="55">
        <f t="shared" si="670"/>
        <v>28</v>
      </c>
      <c r="BK418" s="73" t="str">
        <f t="shared" si="671"/>
        <v>Rattrapage</v>
      </c>
    </row>
    <row r="419" spans="1:63" s="210" customFormat="1" ht="20.25" customHeight="1">
      <c r="A419" s="251">
        <v>25</v>
      </c>
      <c r="B419" s="234" t="s">
        <v>1278</v>
      </c>
      <c r="C419" s="234" t="s">
        <v>1276</v>
      </c>
      <c r="D419" s="234" t="s">
        <v>754</v>
      </c>
      <c r="E419" s="234" t="s">
        <v>1279</v>
      </c>
      <c r="F419" s="234" t="s">
        <v>244</v>
      </c>
      <c r="G419" s="134">
        <f>SaisieNote!K297</f>
        <v>10.166666666666666</v>
      </c>
      <c r="H419" s="37">
        <f t="shared" si="633"/>
        <v>5</v>
      </c>
      <c r="I419" s="36">
        <f>SaisieNote!N297</f>
        <v>9.3333333333333339</v>
      </c>
      <c r="J419" s="37">
        <f t="shared" si="634"/>
        <v>0</v>
      </c>
      <c r="K419" s="36">
        <f>SaisieNote!Q297</f>
        <v>7.166666666666667</v>
      </c>
      <c r="L419" s="37">
        <f t="shared" si="635"/>
        <v>0</v>
      </c>
      <c r="M419" s="53">
        <f t="shared" si="636"/>
        <v>8.8888888888888893</v>
      </c>
      <c r="N419" s="39">
        <f t="shared" si="637"/>
        <v>5</v>
      </c>
      <c r="O419" s="36">
        <f>SaisieNote!S297</f>
        <v>10</v>
      </c>
      <c r="P419" s="37">
        <f t="shared" si="638"/>
        <v>3</v>
      </c>
      <c r="Q419" s="36">
        <f>SaisieNote!U297</f>
        <v>13</v>
      </c>
      <c r="R419" s="37">
        <f t="shared" si="639"/>
        <v>3</v>
      </c>
      <c r="S419" s="36">
        <f>SaisieNote!W297</f>
        <v>7</v>
      </c>
      <c r="T419" s="37">
        <f t="shared" si="640"/>
        <v>0</v>
      </c>
      <c r="U419" s="53">
        <f t="shared" si="641"/>
        <v>10</v>
      </c>
      <c r="V419" s="39">
        <f t="shared" si="642"/>
        <v>9</v>
      </c>
      <c r="W419" s="36">
        <f>SaisieNote!Y297</f>
        <v>4</v>
      </c>
      <c r="X419" s="37">
        <f t="shared" si="643"/>
        <v>0</v>
      </c>
      <c r="Y419" s="36">
        <f>SaisieNote!AA297</f>
        <v>7</v>
      </c>
      <c r="Z419" s="37">
        <f t="shared" si="644"/>
        <v>0</v>
      </c>
      <c r="AA419" s="36">
        <f>SaisieNote!AC297</f>
        <v>14.5</v>
      </c>
      <c r="AB419" s="37">
        <f t="shared" si="645"/>
        <v>2</v>
      </c>
      <c r="AC419" s="53">
        <f t="shared" si="646"/>
        <v>8.5</v>
      </c>
      <c r="AD419" s="39">
        <f t="shared" si="647"/>
        <v>2</v>
      </c>
      <c r="AE419" s="138">
        <f t="shared" si="648"/>
        <v>9.1728395061728403</v>
      </c>
      <c r="AF419" s="40">
        <f t="shared" si="649"/>
        <v>16</v>
      </c>
      <c r="AG419" s="73" t="str">
        <f t="shared" si="650"/>
        <v>Rattrapage</v>
      </c>
      <c r="AH419" s="19">
        <f>SaisieNote!AG297</f>
        <v>8.1666666666666661</v>
      </c>
      <c r="AI419" s="170">
        <f t="shared" si="651"/>
        <v>0</v>
      </c>
      <c r="AJ419" s="19">
        <f>SaisieNote!AJ297</f>
        <v>14.666666666666666</v>
      </c>
      <c r="AK419" s="170">
        <f t="shared" si="652"/>
        <v>5</v>
      </c>
      <c r="AL419" s="19">
        <f>SaisieNote!AM297</f>
        <v>10.5</v>
      </c>
      <c r="AM419" s="75">
        <f t="shared" si="653"/>
        <v>5</v>
      </c>
      <c r="AN419" s="38">
        <f t="shared" si="654"/>
        <v>11.111111111111109</v>
      </c>
      <c r="AO419" s="76">
        <f t="shared" si="655"/>
        <v>15</v>
      </c>
      <c r="AP419" s="167">
        <f>SaisieNote!AO297</f>
        <v>6.5</v>
      </c>
      <c r="AQ419" s="262">
        <f t="shared" si="656"/>
        <v>0</v>
      </c>
      <c r="AR419" s="167">
        <f>SaisieNote!AQ297</f>
        <v>9</v>
      </c>
      <c r="AS419" s="262">
        <f t="shared" si="657"/>
        <v>0</v>
      </c>
      <c r="AT419" s="167">
        <f>SaisieNote!AS297</f>
        <v>8.5</v>
      </c>
      <c r="AU419" s="75">
        <f t="shared" si="658"/>
        <v>0</v>
      </c>
      <c r="AV419" s="38">
        <f t="shared" si="659"/>
        <v>8</v>
      </c>
      <c r="AW419" s="76">
        <f t="shared" si="660"/>
        <v>0</v>
      </c>
      <c r="AX419" s="61">
        <f>SaisieNote!AU297</f>
        <v>11.5</v>
      </c>
      <c r="AY419" s="75">
        <f t="shared" si="661"/>
        <v>2</v>
      </c>
      <c r="AZ419" s="61">
        <f>SaisieNote!AW297</f>
        <v>8</v>
      </c>
      <c r="BA419" s="75">
        <f t="shared" si="662"/>
        <v>0</v>
      </c>
      <c r="BB419" s="61">
        <f>SaisieNote!AY297</f>
        <v>9</v>
      </c>
      <c r="BC419" s="75">
        <f t="shared" si="663"/>
        <v>0</v>
      </c>
      <c r="BD419" s="38">
        <f t="shared" si="664"/>
        <v>9.5</v>
      </c>
      <c r="BE419" s="76">
        <f t="shared" si="665"/>
        <v>2</v>
      </c>
      <c r="BF419" s="54">
        <f t="shared" si="666"/>
        <v>9.716049382716049</v>
      </c>
      <c r="BG419" s="55">
        <f t="shared" si="667"/>
        <v>17</v>
      </c>
      <c r="BH419" s="56">
        <f t="shared" si="668"/>
        <v>9.4444444444444446</v>
      </c>
      <c r="BI419" s="55">
        <f t="shared" si="669"/>
        <v>33</v>
      </c>
      <c r="BJ419" s="55">
        <f t="shared" si="670"/>
        <v>33</v>
      </c>
      <c r="BK419" s="73" t="str">
        <f t="shared" si="671"/>
        <v>Rattrapage</v>
      </c>
    </row>
    <row r="420" spans="1:63" ht="20.25" customHeight="1">
      <c r="A420" s="251">
        <v>26</v>
      </c>
      <c r="B420" s="234" t="s">
        <v>1280</v>
      </c>
      <c r="C420" s="234" t="s">
        <v>1281</v>
      </c>
      <c r="D420" s="234" t="s">
        <v>1282</v>
      </c>
      <c r="E420" s="234" t="s">
        <v>493</v>
      </c>
      <c r="F420" s="234" t="s">
        <v>1283</v>
      </c>
      <c r="G420" s="134">
        <f>SaisieNote!K298</f>
        <v>11</v>
      </c>
      <c r="H420" s="37">
        <f t="shared" si="633"/>
        <v>5</v>
      </c>
      <c r="I420" s="36">
        <f>SaisieNote!N298</f>
        <v>5</v>
      </c>
      <c r="J420" s="37">
        <f t="shared" si="634"/>
        <v>0</v>
      </c>
      <c r="K420" s="36">
        <f>SaisieNote!Q298</f>
        <v>5.666666666666667</v>
      </c>
      <c r="L420" s="37">
        <f t="shared" si="635"/>
        <v>0</v>
      </c>
      <c r="M420" s="53">
        <f t="shared" si="636"/>
        <v>7.2222222222222223</v>
      </c>
      <c r="N420" s="39">
        <f t="shared" si="637"/>
        <v>5</v>
      </c>
      <c r="O420" s="36">
        <f>SaisieNote!S298</f>
        <v>6</v>
      </c>
      <c r="P420" s="37">
        <f t="shared" si="638"/>
        <v>0</v>
      </c>
      <c r="Q420" s="36">
        <f>SaisieNote!U298</f>
        <v>10</v>
      </c>
      <c r="R420" s="37">
        <f t="shared" si="639"/>
        <v>3</v>
      </c>
      <c r="S420" s="36">
        <f>SaisieNote!W298</f>
        <v>3.5</v>
      </c>
      <c r="T420" s="37">
        <f t="shared" si="640"/>
        <v>0</v>
      </c>
      <c r="U420" s="53">
        <f t="shared" si="641"/>
        <v>6.5</v>
      </c>
      <c r="V420" s="39">
        <f t="shared" si="642"/>
        <v>3</v>
      </c>
      <c r="W420" s="36">
        <f>SaisieNote!Y298</f>
        <v>7.5</v>
      </c>
      <c r="X420" s="37">
        <f t="shared" si="643"/>
        <v>0</v>
      </c>
      <c r="Y420" s="36">
        <f>SaisieNote!AA298</f>
        <v>13</v>
      </c>
      <c r="Z420" s="37">
        <f t="shared" si="644"/>
        <v>2</v>
      </c>
      <c r="AA420" s="36">
        <f>SaisieNote!AC298</f>
        <v>10</v>
      </c>
      <c r="AB420" s="37">
        <f t="shared" si="645"/>
        <v>2</v>
      </c>
      <c r="AC420" s="53">
        <f t="shared" si="646"/>
        <v>10.166666666666666</v>
      </c>
      <c r="AD420" s="39">
        <f t="shared" si="647"/>
        <v>6</v>
      </c>
      <c r="AE420" s="138">
        <f t="shared" si="648"/>
        <v>7.6358024691358031</v>
      </c>
      <c r="AF420" s="40">
        <f t="shared" si="649"/>
        <v>14</v>
      </c>
      <c r="AG420" s="73" t="str">
        <f t="shared" si="650"/>
        <v>Rattrapage</v>
      </c>
      <c r="AH420" s="19">
        <f>SaisieNote!AG298</f>
        <v>9</v>
      </c>
      <c r="AI420" s="170">
        <f t="shared" si="651"/>
        <v>0</v>
      </c>
      <c r="AJ420" s="19">
        <f>SaisieNote!AJ298</f>
        <v>10.666666666666666</v>
      </c>
      <c r="AK420" s="170">
        <f t="shared" si="652"/>
        <v>5</v>
      </c>
      <c r="AL420" s="19">
        <f>SaisieNote!AM298</f>
        <v>13</v>
      </c>
      <c r="AM420" s="75">
        <f t="shared" si="653"/>
        <v>5</v>
      </c>
      <c r="AN420" s="38">
        <f t="shared" si="654"/>
        <v>10.888888888888888</v>
      </c>
      <c r="AO420" s="76">
        <f t="shared" si="655"/>
        <v>15</v>
      </c>
      <c r="AP420" s="167">
        <f>SaisieNote!AO298</f>
        <v>5.5</v>
      </c>
      <c r="AQ420" s="262">
        <f t="shared" si="656"/>
        <v>0</v>
      </c>
      <c r="AR420" s="167">
        <f>SaisieNote!AQ298</f>
        <v>10</v>
      </c>
      <c r="AS420" s="262">
        <f t="shared" si="657"/>
        <v>3</v>
      </c>
      <c r="AT420" s="167">
        <f>SaisieNote!AS298</f>
        <v>7.5</v>
      </c>
      <c r="AU420" s="75">
        <f t="shared" si="658"/>
        <v>0</v>
      </c>
      <c r="AV420" s="38">
        <f t="shared" si="659"/>
        <v>7.666666666666667</v>
      </c>
      <c r="AW420" s="76">
        <f t="shared" si="660"/>
        <v>3</v>
      </c>
      <c r="AX420" s="61">
        <f>SaisieNote!AU298</f>
        <v>10</v>
      </c>
      <c r="AY420" s="75">
        <f t="shared" si="661"/>
        <v>2</v>
      </c>
      <c r="AZ420" s="61">
        <f>SaisieNote!AW298</f>
        <v>3.5</v>
      </c>
      <c r="BA420" s="75">
        <f t="shared" si="662"/>
        <v>0</v>
      </c>
      <c r="BB420" s="61">
        <f>SaisieNote!AY298</f>
        <v>13</v>
      </c>
      <c r="BC420" s="75">
        <f t="shared" si="663"/>
        <v>2</v>
      </c>
      <c r="BD420" s="38">
        <f t="shared" si="664"/>
        <v>8.8333333333333339</v>
      </c>
      <c r="BE420" s="76">
        <f t="shared" si="665"/>
        <v>4</v>
      </c>
      <c r="BF420" s="54">
        <f t="shared" si="666"/>
        <v>9.3580246913580236</v>
      </c>
      <c r="BG420" s="55">
        <f t="shared" si="667"/>
        <v>22</v>
      </c>
      <c r="BH420" s="56">
        <f t="shared" si="668"/>
        <v>8.4969135802469129</v>
      </c>
      <c r="BI420" s="55">
        <f t="shared" si="669"/>
        <v>36</v>
      </c>
      <c r="BJ420" s="55">
        <f t="shared" si="670"/>
        <v>36</v>
      </c>
      <c r="BK420" s="73" t="str">
        <f t="shared" si="671"/>
        <v>Rattrapage</v>
      </c>
    </row>
    <row r="421" spans="1:63" s="11" customFormat="1" ht="20.25" customHeight="1">
      <c r="A421" s="251">
        <v>27</v>
      </c>
      <c r="B421" s="234" t="s">
        <v>1284</v>
      </c>
      <c r="C421" s="234" t="s">
        <v>1285</v>
      </c>
      <c r="D421" s="234" t="s">
        <v>13</v>
      </c>
      <c r="E421" s="234" t="s">
        <v>1286</v>
      </c>
      <c r="F421" s="234" t="s">
        <v>49</v>
      </c>
      <c r="G421" s="134">
        <f>SaisieNote!K299</f>
        <v>7.666666666666667</v>
      </c>
      <c r="H421" s="37">
        <f t="shared" si="633"/>
        <v>0</v>
      </c>
      <c r="I421" s="36">
        <f>SaisieNote!N299</f>
        <v>6.333333333333333</v>
      </c>
      <c r="J421" s="37">
        <f t="shared" si="634"/>
        <v>0</v>
      </c>
      <c r="K421" s="36">
        <f>SaisieNote!Q299</f>
        <v>5.833333333333333</v>
      </c>
      <c r="L421" s="37">
        <f t="shared" si="635"/>
        <v>0</v>
      </c>
      <c r="M421" s="53">
        <f t="shared" si="636"/>
        <v>6.6111111111111107</v>
      </c>
      <c r="N421" s="39">
        <f t="shared" si="637"/>
        <v>0</v>
      </c>
      <c r="O421" s="36">
        <f>SaisieNote!S299</f>
        <v>11.5</v>
      </c>
      <c r="P421" s="37">
        <f t="shared" si="638"/>
        <v>3</v>
      </c>
      <c r="Q421" s="36">
        <f>SaisieNote!U299</f>
        <v>8.5</v>
      </c>
      <c r="R421" s="37">
        <f t="shared" si="639"/>
        <v>0</v>
      </c>
      <c r="S421" s="36">
        <f>SaisieNote!W299</f>
        <v>8</v>
      </c>
      <c r="T421" s="37">
        <f t="shared" si="640"/>
        <v>0</v>
      </c>
      <c r="U421" s="53">
        <f t="shared" si="641"/>
        <v>9.3333333333333339</v>
      </c>
      <c r="V421" s="39">
        <f t="shared" si="642"/>
        <v>3</v>
      </c>
      <c r="W421" s="36">
        <f>SaisieNote!Y299</f>
        <v>1</v>
      </c>
      <c r="X421" s="37">
        <f t="shared" si="643"/>
        <v>0</v>
      </c>
      <c r="Y421" s="36">
        <f>SaisieNote!AA299</f>
        <v>6.5</v>
      </c>
      <c r="Z421" s="37">
        <f t="shared" si="644"/>
        <v>0</v>
      </c>
      <c r="AA421" s="36">
        <f>SaisieNote!AC299</f>
        <v>5</v>
      </c>
      <c r="AB421" s="37">
        <f t="shared" si="645"/>
        <v>0</v>
      </c>
      <c r="AC421" s="53">
        <f t="shared" si="646"/>
        <v>4.166666666666667</v>
      </c>
      <c r="AD421" s="39">
        <f t="shared" si="647"/>
        <v>0</v>
      </c>
      <c r="AE421" s="138">
        <f t="shared" si="648"/>
        <v>6.9753086419753076</v>
      </c>
      <c r="AF421" s="40">
        <f t="shared" si="649"/>
        <v>3</v>
      </c>
      <c r="AG421" s="73" t="str">
        <f t="shared" si="650"/>
        <v>Rattrapage</v>
      </c>
      <c r="AH421" s="19">
        <f>SaisieNote!AG299</f>
        <v>10.166666666666666</v>
      </c>
      <c r="AI421" s="170">
        <f t="shared" si="651"/>
        <v>5</v>
      </c>
      <c r="AJ421" s="19">
        <f>SaisieNote!AJ299</f>
        <v>6.333333333333333</v>
      </c>
      <c r="AK421" s="170">
        <f t="shared" si="652"/>
        <v>0</v>
      </c>
      <c r="AL421" s="19">
        <f>SaisieNote!AM299</f>
        <v>6.833333333333333</v>
      </c>
      <c r="AM421" s="75">
        <f t="shared" si="653"/>
        <v>0</v>
      </c>
      <c r="AN421" s="38">
        <f t="shared" si="654"/>
        <v>7.7777777777777777</v>
      </c>
      <c r="AO421" s="76">
        <f t="shared" si="655"/>
        <v>5</v>
      </c>
      <c r="AP421" s="167">
        <f>SaisieNote!AO299</f>
        <v>5.5</v>
      </c>
      <c r="AQ421" s="262">
        <f t="shared" si="656"/>
        <v>0</v>
      </c>
      <c r="AR421" s="167">
        <f>SaisieNote!AQ299</f>
        <v>3</v>
      </c>
      <c r="AS421" s="262">
        <f t="shared" si="657"/>
        <v>0</v>
      </c>
      <c r="AT421" s="167">
        <f>SaisieNote!AS299</f>
        <v>3</v>
      </c>
      <c r="AU421" s="75">
        <f t="shared" si="658"/>
        <v>0</v>
      </c>
      <c r="AV421" s="38">
        <f t="shared" si="659"/>
        <v>3.8333333333333335</v>
      </c>
      <c r="AW421" s="76">
        <f t="shared" si="660"/>
        <v>0</v>
      </c>
      <c r="AX421" s="61">
        <f>SaisieNote!AU299</f>
        <v>10</v>
      </c>
      <c r="AY421" s="75">
        <f t="shared" si="661"/>
        <v>2</v>
      </c>
      <c r="AZ421" s="61">
        <f>SaisieNote!AW299</f>
        <v>0</v>
      </c>
      <c r="BA421" s="75">
        <f t="shared" si="662"/>
        <v>0</v>
      </c>
      <c r="BB421" s="61">
        <f>SaisieNote!AY299</f>
        <v>7</v>
      </c>
      <c r="BC421" s="75">
        <f t="shared" si="663"/>
        <v>0</v>
      </c>
      <c r="BD421" s="38">
        <f t="shared" si="664"/>
        <v>5.666666666666667</v>
      </c>
      <c r="BE421" s="76">
        <f t="shared" si="665"/>
        <v>2</v>
      </c>
      <c r="BF421" s="54">
        <f t="shared" si="666"/>
        <v>5.9938271604938267</v>
      </c>
      <c r="BG421" s="55">
        <f t="shared" si="667"/>
        <v>7</v>
      </c>
      <c r="BH421" s="56">
        <f t="shared" si="668"/>
        <v>6.4845679012345672</v>
      </c>
      <c r="BI421" s="55">
        <f t="shared" si="669"/>
        <v>10</v>
      </c>
      <c r="BJ421" s="55">
        <f t="shared" si="670"/>
        <v>10</v>
      </c>
      <c r="BK421" s="73" t="str">
        <f t="shared" si="671"/>
        <v>Rattrapage</v>
      </c>
    </row>
    <row r="422" spans="1:63" s="11" customFormat="1" ht="20.25" customHeight="1">
      <c r="A422" s="251">
        <v>28</v>
      </c>
      <c r="B422" s="234" t="s">
        <v>1287</v>
      </c>
      <c r="C422" s="234" t="s">
        <v>1288</v>
      </c>
      <c r="D422" s="234" t="s">
        <v>12</v>
      </c>
      <c r="E422" s="234" t="s">
        <v>1289</v>
      </c>
      <c r="F422" s="234" t="s">
        <v>385</v>
      </c>
      <c r="G422" s="134">
        <f>SaisieNote!K300</f>
        <v>8.6666666666666661</v>
      </c>
      <c r="H422" s="37">
        <f t="shared" si="633"/>
        <v>0</v>
      </c>
      <c r="I422" s="36">
        <f>SaisieNote!N300</f>
        <v>6.333333333333333</v>
      </c>
      <c r="J422" s="37">
        <f t="shared" si="634"/>
        <v>0</v>
      </c>
      <c r="K422" s="36">
        <f>SaisieNote!Q300</f>
        <v>7.166666666666667</v>
      </c>
      <c r="L422" s="37">
        <f t="shared" si="635"/>
        <v>0</v>
      </c>
      <c r="M422" s="53">
        <f t="shared" si="636"/>
        <v>7.3888888888888893</v>
      </c>
      <c r="N422" s="39">
        <f t="shared" si="637"/>
        <v>0</v>
      </c>
      <c r="O422" s="36">
        <f>SaisieNote!S300</f>
        <v>6.5</v>
      </c>
      <c r="P422" s="37">
        <f t="shared" si="638"/>
        <v>0</v>
      </c>
      <c r="Q422" s="36">
        <f>SaisieNote!U300</f>
        <v>12</v>
      </c>
      <c r="R422" s="37">
        <f t="shared" si="639"/>
        <v>3</v>
      </c>
      <c r="S422" s="36">
        <f>SaisieNote!W300</f>
        <v>6</v>
      </c>
      <c r="T422" s="37">
        <f t="shared" si="640"/>
        <v>0</v>
      </c>
      <c r="U422" s="53">
        <f t="shared" si="641"/>
        <v>8.1666666666666661</v>
      </c>
      <c r="V422" s="39">
        <f t="shared" si="642"/>
        <v>3</v>
      </c>
      <c r="W422" s="36">
        <f>SaisieNote!Y300</f>
        <v>12</v>
      </c>
      <c r="X422" s="37">
        <f t="shared" si="643"/>
        <v>2</v>
      </c>
      <c r="Y422" s="36">
        <f>SaisieNote!AA300</f>
        <v>16</v>
      </c>
      <c r="Z422" s="37">
        <f t="shared" si="644"/>
        <v>2</v>
      </c>
      <c r="AA422" s="36">
        <f>SaisieNote!AC300</f>
        <v>5</v>
      </c>
      <c r="AB422" s="37">
        <f t="shared" si="645"/>
        <v>0</v>
      </c>
      <c r="AC422" s="53">
        <f t="shared" si="646"/>
        <v>11</v>
      </c>
      <c r="AD422" s="39">
        <f t="shared" si="647"/>
        <v>6</v>
      </c>
      <c r="AE422" s="138">
        <f t="shared" si="648"/>
        <v>8.4506172839506188</v>
      </c>
      <c r="AF422" s="40">
        <f t="shared" si="649"/>
        <v>9</v>
      </c>
      <c r="AG422" s="73" t="str">
        <f t="shared" si="650"/>
        <v>Rattrapage</v>
      </c>
      <c r="AH422" s="19">
        <f>SaisieNote!AG300</f>
        <v>10.166666666666666</v>
      </c>
      <c r="AI422" s="170">
        <f t="shared" si="651"/>
        <v>5</v>
      </c>
      <c r="AJ422" s="19">
        <f>SaisieNote!AJ300</f>
        <v>7.666666666666667</v>
      </c>
      <c r="AK422" s="170">
        <f t="shared" si="652"/>
        <v>0</v>
      </c>
      <c r="AL422" s="19">
        <f>SaisieNote!AM300</f>
        <v>11.833333333333334</v>
      </c>
      <c r="AM422" s="75">
        <f t="shared" si="653"/>
        <v>5</v>
      </c>
      <c r="AN422" s="38">
        <f t="shared" si="654"/>
        <v>9.8888888888888875</v>
      </c>
      <c r="AO422" s="76">
        <f t="shared" si="655"/>
        <v>10</v>
      </c>
      <c r="AP422" s="167">
        <f>SaisieNote!AO300</f>
        <v>8</v>
      </c>
      <c r="AQ422" s="262">
        <f t="shared" si="656"/>
        <v>0</v>
      </c>
      <c r="AR422" s="167">
        <f>SaisieNote!AQ300</f>
        <v>5.5</v>
      </c>
      <c r="AS422" s="262">
        <f t="shared" si="657"/>
        <v>0</v>
      </c>
      <c r="AT422" s="167">
        <f>SaisieNote!AS300</f>
        <v>8.5</v>
      </c>
      <c r="AU422" s="75">
        <f t="shared" si="658"/>
        <v>0</v>
      </c>
      <c r="AV422" s="38">
        <f t="shared" si="659"/>
        <v>7.333333333333333</v>
      </c>
      <c r="AW422" s="76">
        <f t="shared" si="660"/>
        <v>0</v>
      </c>
      <c r="AX422" s="61">
        <f>SaisieNote!AU300</f>
        <v>7</v>
      </c>
      <c r="AY422" s="75">
        <f t="shared" si="661"/>
        <v>0</v>
      </c>
      <c r="AZ422" s="61">
        <f>SaisieNote!AW300</f>
        <v>5.5</v>
      </c>
      <c r="BA422" s="75">
        <f t="shared" si="662"/>
        <v>0</v>
      </c>
      <c r="BB422" s="61">
        <f>SaisieNote!AY300</f>
        <v>13</v>
      </c>
      <c r="BC422" s="75">
        <f t="shared" si="663"/>
        <v>2</v>
      </c>
      <c r="BD422" s="38">
        <f t="shared" si="664"/>
        <v>8.5</v>
      </c>
      <c r="BE422" s="76">
        <f t="shared" si="665"/>
        <v>2</v>
      </c>
      <c r="BF422" s="54">
        <f t="shared" si="666"/>
        <v>8.7283950617283939</v>
      </c>
      <c r="BG422" s="55">
        <f t="shared" si="667"/>
        <v>12</v>
      </c>
      <c r="BH422" s="56">
        <f t="shared" si="668"/>
        <v>8.5895061728395063</v>
      </c>
      <c r="BI422" s="55">
        <f t="shared" si="669"/>
        <v>21</v>
      </c>
      <c r="BJ422" s="55">
        <f t="shared" si="670"/>
        <v>21</v>
      </c>
      <c r="BK422" s="73" t="str">
        <f t="shared" si="671"/>
        <v>Rattrapage</v>
      </c>
    </row>
    <row r="424" spans="1:63">
      <c r="AA424" s="64"/>
      <c r="AB424" s="62"/>
      <c r="AC424" s="66"/>
      <c r="AD424" s="62"/>
      <c r="AE424" s="323"/>
      <c r="AF424" s="323"/>
      <c r="AG424" s="69"/>
    </row>
    <row r="425" spans="1:63">
      <c r="AA425" s="64"/>
      <c r="AB425" s="62"/>
      <c r="AC425" s="66"/>
      <c r="AD425" s="62"/>
      <c r="AE425" s="66"/>
      <c r="AF425" s="315"/>
      <c r="AG425" s="315"/>
      <c r="BB425" s="317" t="s">
        <v>1303</v>
      </c>
      <c r="BC425" s="317"/>
      <c r="BD425" s="317"/>
      <c r="BE425" s="317"/>
      <c r="BF425" s="317"/>
      <c r="BG425" s="62"/>
      <c r="BH425" s="318">
        <f ca="1">TODAY()</f>
        <v>42192</v>
      </c>
      <c r="BI425" s="318"/>
      <c r="BJ425" s="318"/>
    </row>
    <row r="426" spans="1:63">
      <c r="BB426" s="5"/>
      <c r="BC426" s="264"/>
      <c r="BD426" s="64" t="s">
        <v>1308</v>
      </c>
      <c r="BE426" s="62"/>
      <c r="BF426" s="66"/>
      <c r="BG426" s="62"/>
      <c r="BH426" s="66"/>
      <c r="BI426" s="315"/>
      <c r="BJ426" s="315"/>
    </row>
  </sheetData>
  <mergeCells count="118">
    <mergeCell ref="AE424:AF424"/>
    <mergeCell ref="AF425:AG425"/>
    <mergeCell ref="AE254:AF254"/>
    <mergeCell ref="AE296:AF296"/>
    <mergeCell ref="AE338:AF338"/>
    <mergeCell ref="AE382:AF382"/>
    <mergeCell ref="AF383:AG383"/>
    <mergeCell ref="G265:N265"/>
    <mergeCell ref="O265:V265"/>
    <mergeCell ref="W307:AC307"/>
    <mergeCell ref="G307:N307"/>
    <mergeCell ref="O307:V307"/>
    <mergeCell ref="AP393:AW393"/>
    <mergeCell ref="AX393:BD393"/>
    <mergeCell ref="G393:N393"/>
    <mergeCell ref="O393:V393"/>
    <mergeCell ref="W393:AC393"/>
    <mergeCell ref="AH393:AO393"/>
    <mergeCell ref="G349:N349"/>
    <mergeCell ref="O349:V349"/>
    <mergeCell ref="AH349:AO349"/>
    <mergeCell ref="AP349:AW349"/>
    <mergeCell ref="W349:AC349"/>
    <mergeCell ref="AX349:BD349"/>
    <mergeCell ref="O53:V53"/>
    <mergeCell ref="AF169:AG169"/>
    <mergeCell ref="G179:N179"/>
    <mergeCell ref="O179:V179"/>
    <mergeCell ref="G136:N136"/>
    <mergeCell ref="O136:V136"/>
    <mergeCell ref="W96:AC96"/>
    <mergeCell ref="W179:AC179"/>
    <mergeCell ref="AE86:AF86"/>
    <mergeCell ref="AE125:AF125"/>
    <mergeCell ref="AE168:AF168"/>
    <mergeCell ref="AF126:AG126"/>
    <mergeCell ref="G10:N10"/>
    <mergeCell ref="O10:V10"/>
    <mergeCell ref="AP307:AW307"/>
    <mergeCell ref="W10:AC10"/>
    <mergeCell ref="AH265:AO265"/>
    <mergeCell ref="G223:N223"/>
    <mergeCell ref="O223:V223"/>
    <mergeCell ref="W265:AC265"/>
    <mergeCell ref="W223:AC223"/>
    <mergeCell ref="AP136:AW136"/>
    <mergeCell ref="AH223:AO223"/>
    <mergeCell ref="AP179:AW179"/>
    <mergeCell ref="AP223:AW223"/>
    <mergeCell ref="AH136:AO136"/>
    <mergeCell ref="AH179:AO179"/>
    <mergeCell ref="AP265:AW265"/>
    <mergeCell ref="W136:AC136"/>
    <mergeCell ref="AF87:AG87"/>
    <mergeCell ref="AH53:AO53"/>
    <mergeCell ref="G96:N96"/>
    <mergeCell ref="O96:V96"/>
    <mergeCell ref="AH96:AO96"/>
    <mergeCell ref="AP96:AW96"/>
    <mergeCell ref="G53:N53"/>
    <mergeCell ref="AX10:BD10"/>
    <mergeCell ref="W53:AC53"/>
    <mergeCell ref="AX53:BD53"/>
    <mergeCell ref="AP53:AW53"/>
    <mergeCell ref="AF339:AG339"/>
    <mergeCell ref="AF297:AG297"/>
    <mergeCell ref="AF255:AG255"/>
    <mergeCell ref="AF213:AG213"/>
    <mergeCell ref="AH10:AO10"/>
    <mergeCell ref="AP10:AW10"/>
    <mergeCell ref="AX96:BD96"/>
    <mergeCell ref="AH307:AO307"/>
    <mergeCell ref="AE212:AF212"/>
    <mergeCell ref="AX307:BD307"/>
    <mergeCell ref="AX136:BD136"/>
    <mergeCell ref="AX179:BD179"/>
    <mergeCell ref="AX223:BD223"/>
    <mergeCell ref="AX265:BD265"/>
    <mergeCell ref="BH86:BJ86"/>
    <mergeCell ref="BI87:BJ87"/>
    <mergeCell ref="BI43:BJ43"/>
    <mergeCell ref="BI383:BJ383"/>
    <mergeCell ref="BB425:BF425"/>
    <mergeCell ref="BH425:BJ425"/>
    <mergeCell ref="BI169:BJ169"/>
    <mergeCell ref="BB212:BF212"/>
    <mergeCell ref="BH212:BJ212"/>
    <mergeCell ref="BB296:BF296"/>
    <mergeCell ref="BH296:BJ296"/>
    <mergeCell ref="BB125:BF125"/>
    <mergeCell ref="BH125:BJ125"/>
    <mergeCell ref="BI126:BJ126"/>
    <mergeCell ref="BB168:BF168"/>
    <mergeCell ref="BH168:BJ168"/>
    <mergeCell ref="BI426:BJ426"/>
    <mergeCell ref="D7:AZ7"/>
    <mergeCell ref="D50:AZ50"/>
    <mergeCell ref="D93:AZ93"/>
    <mergeCell ref="D133:AZ133"/>
    <mergeCell ref="D176:AZ176"/>
    <mergeCell ref="D220:AZ220"/>
    <mergeCell ref="D262:AZ262"/>
    <mergeCell ref="D304:AZ304"/>
    <mergeCell ref="D346:AZ346"/>
    <mergeCell ref="D390:AZ390"/>
    <mergeCell ref="BI297:BJ297"/>
    <mergeCell ref="BB338:BF338"/>
    <mergeCell ref="BH338:BJ338"/>
    <mergeCell ref="BI339:BJ339"/>
    <mergeCell ref="BB382:BF382"/>
    <mergeCell ref="BH382:BJ382"/>
    <mergeCell ref="BI213:BJ213"/>
    <mergeCell ref="BB254:BF254"/>
    <mergeCell ref="BH254:BJ254"/>
    <mergeCell ref="BI255:BJ255"/>
    <mergeCell ref="BH42:BJ42"/>
    <mergeCell ref="BB42:BF42"/>
    <mergeCell ref="BB86:BF86"/>
  </mergeCells>
  <printOptions horizontalCentered="1"/>
  <pageMargins left="0" right="0" top="0.23622047244094491" bottom="0.27559055118110237" header="0.19685039370078741" footer="0.31496062992125984"/>
  <pageSetup paperSize="9" scale="60" orientation="landscape" r:id="rId1"/>
  <rowBreaks count="9" manualBreakCount="9">
    <brk id="43" max="16383" man="1"/>
    <brk id="87" max="16383" man="1"/>
    <brk id="126" max="16383" man="1"/>
    <brk id="169" max="16383" man="1"/>
    <brk id="213" max="16383" man="1"/>
    <brk id="255" max="16383" man="1"/>
    <brk id="297" max="16383" man="1"/>
    <brk id="339" max="16383" man="1"/>
    <brk id="383" max="6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P295"/>
  <sheetViews>
    <sheetView topLeftCell="A187" workbookViewId="0">
      <selection activeCell="C22" sqref="C22"/>
    </sheetView>
  </sheetViews>
  <sheetFormatPr baseColWidth="10" defaultRowHeight="15"/>
  <cols>
    <col min="1" max="1" width="4.7109375" style="41" customWidth="1"/>
    <col min="2" max="2" width="20.7109375" customWidth="1"/>
    <col min="3" max="3" width="20.85546875" customWidth="1"/>
    <col min="4" max="4" width="17.5703125" customWidth="1"/>
    <col min="5" max="5" width="14.42578125" customWidth="1"/>
    <col min="6" max="6" width="18.85546875" customWidth="1"/>
    <col min="7" max="7" width="6" customWidth="1"/>
    <col min="8" max="8" width="3.7109375" hidden="1" customWidth="1"/>
    <col min="9" max="9" width="7.28515625" customWidth="1"/>
    <col min="10" max="10" width="3.7109375" hidden="1" customWidth="1"/>
    <col min="11" max="11" width="6" customWidth="1"/>
    <col min="12" max="12" width="3" hidden="1" customWidth="1"/>
    <col min="13" max="13" width="6" customWidth="1"/>
    <col min="14" max="14" width="3.28515625" hidden="1" customWidth="1"/>
    <col min="15" max="15" width="6" customWidth="1"/>
    <col min="16" max="16" width="3.7109375" hidden="1" customWidth="1"/>
    <col min="17" max="17" width="6" customWidth="1"/>
    <col min="18" max="18" width="3.28515625" hidden="1" customWidth="1"/>
    <col min="19" max="19" width="6" customWidth="1"/>
    <col min="20" max="20" width="3.5703125" hidden="1" customWidth="1"/>
    <col min="21" max="21" width="6" customWidth="1"/>
    <col min="22" max="22" width="3.5703125" hidden="1" customWidth="1"/>
    <col min="23" max="23" width="6" customWidth="1"/>
    <col min="24" max="24" width="3.5703125" hidden="1" customWidth="1"/>
    <col min="25" max="25" width="6" customWidth="1"/>
    <col min="26" max="26" width="3.5703125" hidden="1" customWidth="1"/>
    <col min="27" max="27" width="6" customWidth="1"/>
    <col min="28" max="28" width="3.5703125" hidden="1" customWidth="1"/>
    <col min="29" max="29" width="6" customWidth="1"/>
    <col min="30" max="30" width="3.140625" hidden="1" customWidth="1"/>
    <col min="31" max="31" width="6" customWidth="1"/>
    <col min="32" max="32" width="3.28515625" customWidth="1"/>
    <col min="33" max="33" width="4.7109375" hidden="1" customWidth="1"/>
    <col min="34" max="34" width="5.28515625" customWidth="1"/>
    <col min="35" max="35" width="3" hidden="1" customWidth="1"/>
    <col min="36" max="36" width="5.7109375" customWidth="1"/>
    <col min="37" max="37" width="3.42578125" hidden="1" customWidth="1"/>
    <col min="38" max="38" width="5.5703125" customWidth="1"/>
    <col min="39" max="39" width="3.7109375" hidden="1" customWidth="1"/>
    <col min="40" max="40" width="5.5703125" customWidth="1"/>
    <col min="41" max="41" width="3.140625" hidden="1" customWidth="1"/>
    <col min="42" max="42" width="5.7109375" customWidth="1"/>
    <col min="43" max="43" width="3.28515625" hidden="1" customWidth="1"/>
    <col min="44" max="44" width="5.85546875" customWidth="1"/>
    <col min="45" max="45" width="2.85546875" hidden="1" customWidth="1"/>
    <col min="46" max="46" width="6.140625" customWidth="1"/>
    <col min="47" max="47" width="2.85546875" hidden="1" customWidth="1"/>
    <col min="48" max="48" width="5.7109375" customWidth="1"/>
    <col min="49" max="49" width="3.140625" hidden="1" customWidth="1"/>
    <col min="50" max="50" width="5.28515625" customWidth="1"/>
    <col min="51" max="51" width="3.140625" hidden="1" customWidth="1"/>
    <col min="52" max="52" width="5.85546875" customWidth="1"/>
    <col min="53" max="53" width="3.140625" hidden="1" customWidth="1"/>
    <col min="54" max="54" width="5.28515625" customWidth="1"/>
    <col min="55" max="55" width="2.42578125" hidden="1" customWidth="1"/>
    <col min="56" max="56" width="5.85546875" customWidth="1"/>
    <col min="57" max="57" width="2.85546875" hidden="1" customWidth="1"/>
    <col min="58" max="58" width="5.85546875" customWidth="1"/>
    <col min="59" max="59" width="2.85546875" customWidth="1"/>
    <col min="60" max="60" width="6.140625" customWidth="1"/>
    <col min="61" max="61" width="3.5703125" customWidth="1"/>
    <col min="62" max="62" width="6.85546875" customWidth="1"/>
    <col min="64" max="64" width="15.42578125" bestFit="1" customWidth="1"/>
    <col min="65" max="65" width="11.28515625" customWidth="1"/>
    <col min="66" max="68" width="11.42578125" hidden="1" customWidth="1"/>
  </cols>
  <sheetData>
    <row r="1" spans="1:64">
      <c r="I1" s="1" t="s">
        <v>81</v>
      </c>
      <c r="J1" s="1"/>
      <c r="K1" s="1"/>
      <c r="L1" s="1"/>
      <c r="M1" s="2"/>
      <c r="N1" s="2"/>
      <c r="O1" s="2"/>
      <c r="P1" s="2"/>
    </row>
    <row r="2" spans="1:64" ht="15.75">
      <c r="J2" s="211"/>
      <c r="K2" s="20" t="s">
        <v>82</v>
      </c>
      <c r="L2" s="20"/>
      <c r="M2" s="20"/>
      <c r="N2" s="20"/>
      <c r="O2" s="20"/>
      <c r="P2" s="20"/>
      <c r="Q2" s="20"/>
      <c r="R2" s="20"/>
      <c r="S2" s="20"/>
      <c r="T2" s="20"/>
      <c r="AA2" s="74"/>
      <c r="AZ2" s="4"/>
    </row>
    <row r="3" spans="1:64" ht="15.75">
      <c r="J3" s="20" t="s">
        <v>119</v>
      </c>
      <c r="L3" s="20"/>
      <c r="M3" s="4" t="s">
        <v>83</v>
      </c>
      <c r="N3" s="20"/>
      <c r="O3" s="20"/>
      <c r="P3" s="20"/>
      <c r="Q3" s="20"/>
      <c r="R3" s="20"/>
      <c r="S3" s="20"/>
      <c r="T3" s="20"/>
      <c r="U3" s="20"/>
    </row>
    <row r="4" spans="1:64" ht="15.75">
      <c r="A4" s="4" t="s">
        <v>84</v>
      </c>
      <c r="B4" s="4"/>
      <c r="C4" s="4"/>
      <c r="D4" s="4"/>
      <c r="E4" s="4"/>
      <c r="F4" s="4"/>
      <c r="G4" s="4"/>
      <c r="H4" s="4"/>
      <c r="I4" s="4"/>
      <c r="K4" s="4"/>
    </row>
    <row r="5" spans="1:64" ht="15.75">
      <c r="A5" s="4" t="s">
        <v>1290</v>
      </c>
      <c r="B5" s="4"/>
      <c r="C5" s="4"/>
      <c r="D5" s="4"/>
      <c r="E5" s="4"/>
      <c r="F5" s="4"/>
      <c r="G5" s="4"/>
      <c r="H5" s="4"/>
      <c r="I5" s="5"/>
      <c r="J5" s="6"/>
      <c r="K5" s="4"/>
    </row>
    <row r="6" spans="1:64" ht="15.7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64" ht="23.25" customHeight="1">
      <c r="B7" s="4" t="s">
        <v>117</v>
      </c>
      <c r="D7" s="300" t="s">
        <v>118</v>
      </c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22"/>
      <c r="AI7" s="22"/>
    </row>
    <row r="8" spans="1:64" ht="15.75">
      <c r="B8" s="4" t="s">
        <v>85</v>
      </c>
    </row>
    <row r="9" spans="1:64" ht="21.75" customHeight="1">
      <c r="G9" s="320" t="str">
        <f>P.V!G10</f>
        <v>U.Fondamentale</v>
      </c>
      <c r="H9" s="321"/>
      <c r="I9" s="321"/>
      <c r="J9" s="321"/>
      <c r="K9" s="321"/>
      <c r="L9" s="321"/>
      <c r="M9" s="321"/>
      <c r="N9" s="322"/>
      <c r="O9" s="320" t="str">
        <f>P.V!O10</f>
        <v>U.Complémentaire</v>
      </c>
      <c r="P9" s="321"/>
      <c r="Q9" s="321"/>
      <c r="R9" s="321"/>
      <c r="S9" s="321"/>
      <c r="T9" s="321"/>
      <c r="U9" s="321"/>
      <c r="V9" s="322"/>
      <c r="W9" s="319" t="str">
        <f>P.V!W10</f>
        <v>Unité Libre</v>
      </c>
      <c r="X9" s="319"/>
      <c r="Y9" s="319"/>
      <c r="Z9" s="319"/>
      <c r="AA9" s="319"/>
      <c r="AB9" s="319"/>
      <c r="AC9" s="319"/>
      <c r="AD9" s="45">
        <f>P.V!AD10</f>
        <v>0</v>
      </c>
      <c r="AE9" s="9"/>
      <c r="AF9" s="9"/>
      <c r="AG9" s="9">
        <f>P.V!AG10</f>
        <v>0</v>
      </c>
      <c r="AH9" s="320" t="str">
        <f>P.V!AH10</f>
        <v>U.Fondamentale</v>
      </c>
      <c r="AI9" s="321"/>
      <c r="AJ9" s="321"/>
      <c r="AK9" s="321"/>
      <c r="AL9" s="321"/>
      <c r="AM9" s="321"/>
      <c r="AN9" s="321"/>
      <c r="AO9" s="322"/>
      <c r="AP9" s="320" t="str">
        <f>P.V!AP10</f>
        <v>U.Complémentaire</v>
      </c>
      <c r="AQ9" s="321"/>
      <c r="AR9" s="321"/>
      <c r="AS9" s="321"/>
      <c r="AT9" s="321"/>
      <c r="AU9" s="321"/>
      <c r="AV9" s="321"/>
      <c r="AW9" s="322"/>
      <c r="AX9" s="319" t="str">
        <f>P.V!AX10</f>
        <v>Unité Libre</v>
      </c>
      <c r="AY9" s="319"/>
      <c r="AZ9" s="319"/>
      <c r="BA9" s="319"/>
      <c r="BB9" s="319"/>
      <c r="BC9" s="319"/>
      <c r="BD9" s="319"/>
      <c r="BE9" s="46">
        <f>P.V!BE10</f>
        <v>0</v>
      </c>
    </row>
    <row r="10" spans="1:64" s="51" customFormat="1" ht="21" customHeight="1">
      <c r="A10" s="47" t="str">
        <f>P.V!A11</f>
        <v>N°</v>
      </c>
      <c r="B10" s="47" t="str">
        <f>P.V!B11</f>
        <v>Matricule</v>
      </c>
      <c r="C10" s="47" t="str">
        <f>P.V!C11</f>
        <v>Nom</v>
      </c>
      <c r="D10" s="47" t="str">
        <f>P.V!D11</f>
        <v>Prénom</v>
      </c>
      <c r="E10" s="47" t="str">
        <f>P.V!E11</f>
        <v>Date Naissance</v>
      </c>
      <c r="F10" s="47" t="str">
        <f>P.V!F11</f>
        <v>Lieu de Naissance</v>
      </c>
      <c r="G10" s="47" t="str">
        <f>P.V!G11</f>
        <v>DCIV</v>
      </c>
      <c r="H10" s="47" t="str">
        <f>P.V!H11</f>
        <v>CR</v>
      </c>
      <c r="I10" s="47" t="str">
        <f>P.V!I11</f>
        <v>DEcoG</v>
      </c>
      <c r="J10" s="47" t="str">
        <f>P.V!J11</f>
        <v>CR</v>
      </c>
      <c r="K10" s="47" t="str">
        <f>P.V!K11</f>
        <v>DCF</v>
      </c>
      <c r="L10" s="47" t="str">
        <f>P.V!L11</f>
        <v>CR</v>
      </c>
      <c r="M10" s="48" t="str">
        <f>P.V!M11</f>
        <v>UF.S5</v>
      </c>
      <c r="N10" s="49" t="str">
        <f>P.V!N11</f>
        <v>Tc</v>
      </c>
      <c r="O10" s="47" t="str">
        <f>P.V!O11</f>
        <v>DPI</v>
      </c>
      <c r="P10" s="47" t="str">
        <f>P.V!P11</f>
        <v>CR</v>
      </c>
      <c r="Q10" s="47" t="str">
        <f>P.V!Q11</f>
        <v>C.S</v>
      </c>
      <c r="R10" s="47" t="str">
        <f>P.V!R11</f>
        <v>CR</v>
      </c>
      <c r="S10" s="47" t="str">
        <f>P.V!S11</f>
        <v>FAF</v>
      </c>
      <c r="T10" s="47" t="str">
        <f>P.V!T11</f>
        <v>CR</v>
      </c>
      <c r="U10" s="48" t="str">
        <f>P.V!U11</f>
        <v>UC.S5</v>
      </c>
      <c r="V10" s="49" t="str">
        <f>P.V!V11</f>
        <v>Tc</v>
      </c>
      <c r="W10" s="47" t="str">
        <f>P.V!W11</f>
        <v>Dconc</v>
      </c>
      <c r="X10" s="47" t="str">
        <f>P.V!X11</f>
        <v>CR</v>
      </c>
      <c r="Y10" s="47" t="str">
        <f>P.V!Y11</f>
        <v>C.AD</v>
      </c>
      <c r="Z10" s="47" t="str">
        <f>P.V!Z11</f>
        <v>CR</v>
      </c>
      <c r="AA10" s="47" t="str">
        <f>P.V!AA11</f>
        <v>DCons</v>
      </c>
      <c r="AB10" s="47" t="str">
        <f>P.V!AB11</f>
        <v>CR</v>
      </c>
      <c r="AC10" s="48" t="str">
        <f>P.V!AC11</f>
        <v>UL.S5</v>
      </c>
      <c r="AD10" s="49" t="str">
        <f>P.V!AD11</f>
        <v>Tc</v>
      </c>
      <c r="AE10" s="57" t="str">
        <f>P.V!AE11</f>
        <v>M/S5</v>
      </c>
      <c r="AF10" s="58" t="str">
        <f>P.V!AF11</f>
        <v>C.C</v>
      </c>
      <c r="AG10" s="47" t="str">
        <f>P.V!AG11</f>
        <v>Décision</v>
      </c>
      <c r="AH10" s="47" t="str">
        <f>P.V!AH11</f>
        <v>DCivII</v>
      </c>
      <c r="AI10" s="47" t="str">
        <f>P.V!AI11</f>
        <v>CR</v>
      </c>
      <c r="AJ10" s="47" t="str">
        <f>P.V!AJ11</f>
        <v>DCial</v>
      </c>
      <c r="AK10" s="47" t="str">
        <f>P.V!AK11</f>
        <v>CR</v>
      </c>
      <c r="AL10" s="47" t="str">
        <f>P.V!AL11</f>
        <v>DPA</v>
      </c>
      <c r="AM10" s="47" t="str">
        <f>P.V!AM11</f>
        <v>CR</v>
      </c>
      <c r="AN10" s="47" t="str">
        <f>P.V!AN11</f>
        <v>UF.S5</v>
      </c>
      <c r="AO10" s="47" t="str">
        <f>P.V!AO11</f>
        <v>Tc</v>
      </c>
      <c r="AP10" s="47" t="str">
        <f>P.V!AP11</f>
        <v>D.B</v>
      </c>
      <c r="AQ10" s="47" t="str">
        <f>P.V!AQ11</f>
        <v>CR</v>
      </c>
      <c r="AR10" s="47" t="str">
        <f>P.V!AR11</f>
        <v>P.Civ</v>
      </c>
      <c r="AS10" s="47" t="str">
        <f>P.V!AS11</f>
        <v>CR</v>
      </c>
      <c r="AT10" s="47" t="str">
        <f>P.V!AT11</f>
        <v>P.Excu</v>
      </c>
      <c r="AU10" s="47" t="str">
        <f>P.V!AU11</f>
        <v>CR</v>
      </c>
      <c r="AV10" s="47" t="str">
        <f>P.V!AV11</f>
        <v>UD.S5</v>
      </c>
      <c r="AW10" s="47" t="str">
        <f>P.V!AW11</f>
        <v>Tc</v>
      </c>
      <c r="AX10" s="47" t="str">
        <f>P.V!AX11</f>
        <v>FRJ</v>
      </c>
      <c r="AY10" s="47" t="str">
        <f>P.V!AY11</f>
        <v>CR</v>
      </c>
      <c r="AZ10" s="47" t="str">
        <f>P.V!AZ11</f>
        <v>DIP</v>
      </c>
      <c r="BA10" s="47" t="str">
        <f>P.V!BA11</f>
        <v>CR</v>
      </c>
      <c r="BB10" s="47" t="str">
        <f>P.V!BB11</f>
        <v>D.D</v>
      </c>
      <c r="BC10" s="47" t="str">
        <f>P.V!BC11</f>
        <v>CR</v>
      </c>
      <c r="BD10" s="47" t="str">
        <f>P.V!BD11</f>
        <v>UL.S5</v>
      </c>
      <c r="BE10" s="47" t="str">
        <f>P.V!BE11</f>
        <v>Tc</v>
      </c>
      <c r="BF10" s="47" t="str">
        <f>P.V!BF11</f>
        <v>M/S6</v>
      </c>
      <c r="BG10" s="50" t="str">
        <f>P.V!BG11</f>
        <v>C.C</v>
      </c>
      <c r="BH10" s="47" t="str">
        <f>P.V!BH11</f>
        <v>M An</v>
      </c>
      <c r="BI10" s="47" t="str">
        <f>P.V!BI11</f>
        <v>CA</v>
      </c>
      <c r="BJ10" s="47" t="str">
        <f>P.V!BJ11</f>
        <v>CL</v>
      </c>
      <c r="BK10" s="47" t="str">
        <f>P.V!BK11</f>
        <v>Décision</v>
      </c>
      <c r="BL10" s="51" t="s">
        <v>291</v>
      </c>
    </row>
    <row r="11" spans="1:64" ht="20.25" customHeight="1">
      <c r="A11" s="250">
        <v>1</v>
      </c>
      <c r="B11" s="234" t="str">
        <f>P.V!B12</f>
        <v>11DR0433</v>
      </c>
      <c r="C11" s="234" t="str">
        <f>P.V!C12</f>
        <v>ABBACI</v>
      </c>
      <c r="D11" s="234" t="str">
        <f>P.V!D12</f>
        <v>Radia</v>
      </c>
      <c r="E11" s="234" t="str">
        <f>P.V!E12</f>
        <v>19/06/1990</v>
      </c>
      <c r="F11" s="234" t="str">
        <f>P.V!F12</f>
        <v>El-kseur</v>
      </c>
      <c r="G11" s="134">
        <f>P.V!G12</f>
        <v>9.8333333333333339</v>
      </c>
      <c r="H11" s="37">
        <f>P.V!H12</f>
        <v>0</v>
      </c>
      <c r="I11" s="36">
        <f>P.V!I12</f>
        <v>10.333333333333334</v>
      </c>
      <c r="J11" s="37">
        <f>P.V!J12</f>
        <v>5</v>
      </c>
      <c r="K11" s="36">
        <f>P.V!K12</f>
        <v>3.6666666666666665</v>
      </c>
      <c r="L11" s="37">
        <f>P.V!L12</f>
        <v>0</v>
      </c>
      <c r="M11" s="53">
        <f>P.V!M12</f>
        <v>7.9444444444444455</v>
      </c>
      <c r="N11" s="39">
        <f>P.V!N12</f>
        <v>5</v>
      </c>
      <c r="O11" s="36">
        <f>P.V!O12</f>
        <v>7</v>
      </c>
      <c r="P11" s="37">
        <f>P.V!P12</f>
        <v>0</v>
      </c>
      <c r="Q11" s="36">
        <f>P.V!Q12</f>
        <v>10</v>
      </c>
      <c r="R11" s="37">
        <f>P.V!R12</f>
        <v>3</v>
      </c>
      <c r="S11" s="36">
        <f>P.V!S12</f>
        <v>5.5</v>
      </c>
      <c r="T11" s="37">
        <f>P.V!T12</f>
        <v>0</v>
      </c>
      <c r="U11" s="53">
        <f>P.V!U12</f>
        <v>7.5</v>
      </c>
      <c r="V11" s="39">
        <f>P.V!V12</f>
        <v>3</v>
      </c>
      <c r="W11" s="36">
        <f>P.V!W12</f>
        <v>7</v>
      </c>
      <c r="X11" s="37">
        <f>P.V!X12</f>
        <v>0</v>
      </c>
      <c r="Y11" s="36">
        <f>P.V!Y12</f>
        <v>10</v>
      </c>
      <c r="Z11" s="37">
        <f>P.V!Z12</f>
        <v>2</v>
      </c>
      <c r="AA11" s="36">
        <f>P.V!AA12</f>
        <v>3</v>
      </c>
      <c r="AB11" s="37">
        <f>P.V!AB12</f>
        <v>0</v>
      </c>
      <c r="AC11" s="53">
        <f>P.V!AC12</f>
        <v>6.666666666666667</v>
      </c>
      <c r="AD11" s="39">
        <f>P.V!AD12</f>
        <v>2</v>
      </c>
      <c r="AE11" s="54">
        <f>P.V!AE12</f>
        <v>7.5123456790123457</v>
      </c>
      <c r="AF11" s="60">
        <f>P.V!AF12</f>
        <v>10</v>
      </c>
      <c r="AG11" s="73" t="str">
        <f>P.V!AG12</f>
        <v>Rattrapage</v>
      </c>
      <c r="AH11" s="52">
        <f>P.V!AH12</f>
        <v>10.5</v>
      </c>
      <c r="AI11" s="37">
        <f>P.V!AI12</f>
        <v>5</v>
      </c>
      <c r="AJ11" s="19">
        <f>P.V!AJ12</f>
        <v>3.3333333333333335</v>
      </c>
      <c r="AK11" s="37">
        <f>P.V!AK12</f>
        <v>0</v>
      </c>
      <c r="AL11" s="19">
        <f>P.V!AL12</f>
        <v>6.333333333333333</v>
      </c>
      <c r="AM11" s="75">
        <f>P.V!AM12</f>
        <v>0</v>
      </c>
      <c r="AN11" s="53">
        <f>P.V!AN12</f>
        <v>6.7222222222222223</v>
      </c>
      <c r="AO11" s="76">
        <f>P.V!AO12</f>
        <v>5</v>
      </c>
      <c r="AP11" s="167">
        <f>P.V!AP12</f>
        <v>5.5</v>
      </c>
      <c r="AQ11" s="167">
        <f>P.V!AQ12</f>
        <v>0</v>
      </c>
      <c r="AR11" s="167">
        <f>P.V!AR12</f>
        <v>6</v>
      </c>
      <c r="AS11" s="167">
        <f>P.V!AS12</f>
        <v>0</v>
      </c>
      <c r="AT11" s="167">
        <f>P.V!AT12</f>
        <v>1</v>
      </c>
      <c r="AU11" s="75">
        <f>P.V!AU12</f>
        <v>0</v>
      </c>
      <c r="AV11" s="53">
        <f>P.V!AV12</f>
        <v>4.166666666666667</v>
      </c>
      <c r="AW11" s="76">
        <f>P.V!AW12</f>
        <v>0</v>
      </c>
      <c r="AX11" s="19">
        <f>P.V!AX12</f>
        <v>7</v>
      </c>
      <c r="AY11" s="75">
        <f>P.V!AY12</f>
        <v>0</v>
      </c>
      <c r="AZ11" s="19">
        <f>P.V!AZ12</f>
        <v>3.5</v>
      </c>
      <c r="BA11" s="75">
        <f>P.V!BA12</f>
        <v>0</v>
      </c>
      <c r="BB11" s="19">
        <f>P.V!BB12</f>
        <v>10</v>
      </c>
      <c r="BC11" s="75">
        <f>P.V!BC12</f>
        <v>2</v>
      </c>
      <c r="BD11" s="53">
        <f>P.V!BD12</f>
        <v>6.833333333333333</v>
      </c>
      <c r="BE11" s="76">
        <f>P.V!BE12</f>
        <v>2</v>
      </c>
      <c r="BF11" s="54">
        <f>P.V!BF12</f>
        <v>5.8950617283950626</v>
      </c>
      <c r="BG11" s="55">
        <f>P.V!BG12</f>
        <v>7</v>
      </c>
      <c r="BH11" s="56">
        <f>P.V!BH12</f>
        <v>6.7037037037037042</v>
      </c>
      <c r="BI11" s="55">
        <f>P.V!BI12</f>
        <v>17</v>
      </c>
      <c r="BJ11" s="55">
        <f>P.V!BJ12</f>
        <v>17</v>
      </c>
      <c r="BK11" s="73" t="str">
        <f>P.V!BK12</f>
        <v>Rattrapage</v>
      </c>
      <c r="BL11" s="212"/>
    </row>
    <row r="12" spans="1:64" ht="20.25" customHeight="1">
      <c r="A12" s="250">
        <v>2</v>
      </c>
      <c r="B12" s="234" t="str">
        <f>P.V!B13</f>
        <v>123014083</v>
      </c>
      <c r="C12" s="234" t="str">
        <f>P.V!C13</f>
        <v>ABBAS</v>
      </c>
      <c r="D12" s="234" t="str">
        <f>P.V!D13</f>
        <v>Ouezna</v>
      </c>
      <c r="E12" s="234" t="str">
        <f>P.V!E13</f>
        <v>11/11/1990</v>
      </c>
      <c r="F12" s="234" t="str">
        <f>P.V!F13</f>
        <v>Akbou</v>
      </c>
      <c r="G12" s="134">
        <f>P.V!G13</f>
        <v>11.166666666666666</v>
      </c>
      <c r="H12" s="37">
        <f>P.V!H13</f>
        <v>5</v>
      </c>
      <c r="I12" s="36">
        <f>P.V!I13</f>
        <v>8.5</v>
      </c>
      <c r="J12" s="37">
        <f>P.V!J13</f>
        <v>0</v>
      </c>
      <c r="K12" s="36">
        <f>P.V!K13</f>
        <v>6.333333333333333</v>
      </c>
      <c r="L12" s="37">
        <f>P.V!L13</f>
        <v>0</v>
      </c>
      <c r="M12" s="53">
        <f>P.V!M13</f>
        <v>8.6666666666666661</v>
      </c>
      <c r="N12" s="39">
        <f>P.V!N13</f>
        <v>5</v>
      </c>
      <c r="O12" s="36">
        <f>P.V!O13</f>
        <v>6.5</v>
      </c>
      <c r="P12" s="37">
        <f>P.V!P13</f>
        <v>0</v>
      </c>
      <c r="Q12" s="36">
        <f>P.V!Q13</f>
        <v>10</v>
      </c>
      <c r="R12" s="37">
        <f>P.V!R13</f>
        <v>3</v>
      </c>
      <c r="S12" s="36">
        <f>P.V!S13</f>
        <v>6.5</v>
      </c>
      <c r="T12" s="37">
        <f>P.V!T13</f>
        <v>0</v>
      </c>
      <c r="U12" s="53">
        <f>P.V!U13</f>
        <v>7.666666666666667</v>
      </c>
      <c r="V12" s="39">
        <f>P.V!V13</f>
        <v>3</v>
      </c>
      <c r="W12" s="36">
        <f>P.V!W13</f>
        <v>6.5</v>
      </c>
      <c r="X12" s="37">
        <f>P.V!X13</f>
        <v>0</v>
      </c>
      <c r="Y12" s="36">
        <f>P.V!Y13</f>
        <v>5.5</v>
      </c>
      <c r="Z12" s="37">
        <f>P.V!Z13</f>
        <v>0</v>
      </c>
      <c r="AA12" s="36">
        <f>P.V!AA13</f>
        <v>5.5</v>
      </c>
      <c r="AB12" s="37">
        <f>P.V!AB13</f>
        <v>0</v>
      </c>
      <c r="AC12" s="53">
        <f>P.V!AC13</f>
        <v>5.833333333333333</v>
      </c>
      <c r="AD12" s="39">
        <f>P.V!AD13</f>
        <v>0</v>
      </c>
      <c r="AE12" s="54">
        <f>P.V!AE13</f>
        <v>7.7037037037037033</v>
      </c>
      <c r="AF12" s="60">
        <f>P.V!AF13</f>
        <v>8</v>
      </c>
      <c r="AG12" s="73" t="str">
        <f>P.V!AG13</f>
        <v>Rattrapage</v>
      </c>
      <c r="AH12" s="52">
        <f>P.V!AH13</f>
        <v>10.333333333333334</v>
      </c>
      <c r="AI12" s="37">
        <f>P.V!AI13</f>
        <v>5</v>
      </c>
      <c r="AJ12" s="19">
        <f>P.V!AJ13</f>
        <v>6.833333333333333</v>
      </c>
      <c r="AK12" s="37">
        <f>P.V!AK13</f>
        <v>0</v>
      </c>
      <c r="AL12" s="19">
        <f>P.V!AL13</f>
        <v>8.5</v>
      </c>
      <c r="AM12" s="75">
        <f>P.V!AM13</f>
        <v>0</v>
      </c>
      <c r="AN12" s="53">
        <f>P.V!AN13</f>
        <v>8.5555555555555554</v>
      </c>
      <c r="AO12" s="76">
        <f>P.V!AO13</f>
        <v>5</v>
      </c>
      <c r="AP12" s="167">
        <f>P.V!AP13</f>
        <v>6.5</v>
      </c>
      <c r="AQ12" s="167">
        <f>P.V!AQ13</f>
        <v>0</v>
      </c>
      <c r="AR12" s="167">
        <f>P.V!AR13</f>
        <v>6</v>
      </c>
      <c r="AS12" s="167">
        <f>P.V!AS13</f>
        <v>0</v>
      </c>
      <c r="AT12" s="167">
        <f>P.V!AT13</f>
        <v>2</v>
      </c>
      <c r="AU12" s="75">
        <f>P.V!AU13</f>
        <v>0</v>
      </c>
      <c r="AV12" s="53">
        <f>P.V!AV13</f>
        <v>4.833333333333333</v>
      </c>
      <c r="AW12" s="76">
        <f>P.V!AW13</f>
        <v>0</v>
      </c>
      <c r="AX12" s="19">
        <f>P.V!AX13</f>
        <v>10</v>
      </c>
      <c r="AY12" s="75">
        <f>P.V!AY13</f>
        <v>2</v>
      </c>
      <c r="AZ12" s="19">
        <f>P.V!AZ13</f>
        <v>4</v>
      </c>
      <c r="BA12" s="75">
        <f>P.V!BA13</f>
        <v>0</v>
      </c>
      <c r="BB12" s="19">
        <f>P.V!BB13</f>
        <v>2.5</v>
      </c>
      <c r="BC12" s="75">
        <f>P.V!BC13</f>
        <v>0</v>
      </c>
      <c r="BD12" s="53">
        <f>P.V!BD13</f>
        <v>5.5</v>
      </c>
      <c r="BE12" s="76">
        <f>P.V!BE13</f>
        <v>2</v>
      </c>
      <c r="BF12" s="54">
        <f>P.V!BF13</f>
        <v>6.6358024691358022</v>
      </c>
      <c r="BG12" s="55">
        <f>P.V!BG13</f>
        <v>7</v>
      </c>
      <c r="BH12" s="56">
        <f>P.V!BH13</f>
        <v>7.1697530864197532</v>
      </c>
      <c r="BI12" s="55">
        <f>P.V!BI13</f>
        <v>15</v>
      </c>
      <c r="BJ12" s="55">
        <f>P.V!BJ13</f>
        <v>15</v>
      </c>
      <c r="BK12" s="73" t="str">
        <f>P.V!BK13</f>
        <v>Rattrapage</v>
      </c>
    </row>
    <row r="13" spans="1:64" ht="20.25" customHeight="1">
      <c r="A13" s="250">
        <v>3</v>
      </c>
      <c r="B13" s="234" t="str">
        <f>P.V!B14</f>
        <v>10DR428</v>
      </c>
      <c r="C13" s="234" t="str">
        <f>P.V!C14</f>
        <v>ABBOUD</v>
      </c>
      <c r="D13" s="234" t="str">
        <f>P.V!D14</f>
        <v>Hanane</v>
      </c>
      <c r="E13" s="234" t="str">
        <f>P.V!E14</f>
        <v>11/06/1990</v>
      </c>
      <c r="F13" s="234" t="str">
        <f>P.V!F14</f>
        <v>Bejaia</v>
      </c>
      <c r="G13" s="134">
        <f>P.V!G14</f>
        <v>9</v>
      </c>
      <c r="H13" s="37">
        <f>P.V!H14</f>
        <v>0</v>
      </c>
      <c r="I13" s="36">
        <f>P.V!I14</f>
        <v>8</v>
      </c>
      <c r="J13" s="37">
        <f>P.V!J14</f>
        <v>0</v>
      </c>
      <c r="K13" s="36">
        <f>P.V!K14</f>
        <v>14.5</v>
      </c>
      <c r="L13" s="37">
        <f>P.V!L14</f>
        <v>5</v>
      </c>
      <c r="M13" s="53">
        <f>P.V!M14</f>
        <v>10.5</v>
      </c>
      <c r="N13" s="39">
        <f>P.V!N14</f>
        <v>15</v>
      </c>
      <c r="O13" s="36">
        <f>P.V!O14</f>
        <v>5</v>
      </c>
      <c r="P13" s="37">
        <f>P.V!P14</f>
        <v>0</v>
      </c>
      <c r="Q13" s="36">
        <f>P.V!Q14</f>
        <v>10</v>
      </c>
      <c r="R13" s="37">
        <f>P.V!R14</f>
        <v>3</v>
      </c>
      <c r="S13" s="36">
        <f>P.V!S14</f>
        <v>14.5</v>
      </c>
      <c r="T13" s="37">
        <f>P.V!T14</f>
        <v>3</v>
      </c>
      <c r="U13" s="53">
        <f>P.V!U14</f>
        <v>9.8333333333333339</v>
      </c>
      <c r="V13" s="39">
        <f>P.V!V14</f>
        <v>6</v>
      </c>
      <c r="W13" s="36">
        <f>P.V!W14</f>
        <v>10</v>
      </c>
      <c r="X13" s="37">
        <f>P.V!X14</f>
        <v>2</v>
      </c>
      <c r="Y13" s="36">
        <f>P.V!Y14</f>
        <v>10</v>
      </c>
      <c r="Z13" s="37">
        <f>P.V!Z14</f>
        <v>2</v>
      </c>
      <c r="AA13" s="36">
        <f>P.V!AA14</f>
        <v>8</v>
      </c>
      <c r="AB13" s="37">
        <f>P.V!AB14</f>
        <v>0</v>
      </c>
      <c r="AC13" s="53">
        <f>P.V!AC14</f>
        <v>9.3333333333333339</v>
      </c>
      <c r="AD13" s="39">
        <f>P.V!AD14</f>
        <v>4</v>
      </c>
      <c r="AE13" s="54">
        <f>P.V!AE14</f>
        <v>10.018518518518519</v>
      </c>
      <c r="AF13" s="60">
        <f>P.V!AF14</f>
        <v>30</v>
      </c>
      <c r="AG13" s="73" t="str">
        <f>P.V!AG14</f>
        <v>Admis(e)</v>
      </c>
      <c r="AH13" s="52">
        <f>P.V!AH14</f>
        <v>10.5</v>
      </c>
      <c r="AI13" s="37">
        <f>P.V!AI14</f>
        <v>5</v>
      </c>
      <c r="AJ13" s="19">
        <f>P.V!AJ14</f>
        <v>7.5</v>
      </c>
      <c r="AK13" s="37">
        <f>P.V!AK14</f>
        <v>0</v>
      </c>
      <c r="AL13" s="19">
        <f>P.V!AL14</f>
        <v>11.17</v>
      </c>
      <c r="AM13" s="75">
        <f>P.V!AM14</f>
        <v>5</v>
      </c>
      <c r="AN13" s="53">
        <f>P.V!AN14</f>
        <v>9.7233333333333345</v>
      </c>
      <c r="AO13" s="76">
        <f>P.V!AO14</f>
        <v>10</v>
      </c>
      <c r="AP13" s="167">
        <f>P.V!AP14</f>
        <v>10</v>
      </c>
      <c r="AQ13" s="167">
        <f>P.V!AQ14</f>
        <v>3</v>
      </c>
      <c r="AR13" s="167">
        <f>P.V!AR14</f>
        <v>10</v>
      </c>
      <c r="AS13" s="167">
        <f>P.V!AS14</f>
        <v>3</v>
      </c>
      <c r="AT13" s="167">
        <f>P.V!AT14</f>
        <v>5</v>
      </c>
      <c r="AU13" s="75">
        <f>P.V!AU14</f>
        <v>0</v>
      </c>
      <c r="AV13" s="53">
        <f>P.V!AV14</f>
        <v>8.3333333333333339</v>
      </c>
      <c r="AW13" s="76">
        <f>P.V!AW14</f>
        <v>6</v>
      </c>
      <c r="AX13" s="19">
        <f>P.V!AX14</f>
        <v>7</v>
      </c>
      <c r="AY13" s="75">
        <f>P.V!AY14</f>
        <v>0</v>
      </c>
      <c r="AZ13" s="19">
        <f>P.V!AZ14</f>
        <v>2</v>
      </c>
      <c r="BA13" s="75">
        <f>P.V!BA14</f>
        <v>0</v>
      </c>
      <c r="BB13" s="19">
        <f>P.V!BB14</f>
        <v>8.5</v>
      </c>
      <c r="BC13" s="75">
        <f>P.V!BC14</f>
        <v>0</v>
      </c>
      <c r="BD13" s="53">
        <f>P.V!BD14</f>
        <v>5.833333333333333</v>
      </c>
      <c r="BE13" s="76">
        <f>P.V!BE14</f>
        <v>0</v>
      </c>
      <c r="BF13" s="54">
        <f>P.V!BF14</f>
        <v>8.3955555555555552</v>
      </c>
      <c r="BG13" s="55">
        <f>P.V!BG14</f>
        <v>16</v>
      </c>
      <c r="BH13" s="56">
        <f>P.V!BH14</f>
        <v>9.2070370370370362</v>
      </c>
      <c r="BI13" s="55">
        <f>P.V!BI14</f>
        <v>46</v>
      </c>
      <c r="BJ13" s="55">
        <f>P.V!BJ14</f>
        <v>46</v>
      </c>
      <c r="BK13" s="73" t="str">
        <f>P.V!BK14</f>
        <v>Rattrapage</v>
      </c>
      <c r="BL13" s="212"/>
    </row>
    <row r="14" spans="1:64" ht="20.25" customHeight="1">
      <c r="A14" s="250">
        <v>4</v>
      </c>
      <c r="B14" s="234" t="str">
        <f>P.V!B15</f>
        <v>11DR0746</v>
      </c>
      <c r="C14" s="234" t="str">
        <f>P.V!C15</f>
        <v>ABDELADIM</v>
      </c>
      <c r="D14" s="234" t="str">
        <f>P.V!D15</f>
        <v>Assia</v>
      </c>
      <c r="E14" s="234" t="str">
        <f>P.V!E15</f>
        <v>16/06/1986</v>
      </c>
      <c r="F14" s="234" t="str">
        <f>P.V!F15</f>
        <v>Béjaia</v>
      </c>
      <c r="G14" s="134">
        <f>P.V!G15</f>
        <v>8.6666666666666661</v>
      </c>
      <c r="H14" s="37">
        <f>P.V!H15</f>
        <v>0</v>
      </c>
      <c r="I14" s="36">
        <f>P.V!I15</f>
        <v>4.833333333333333</v>
      </c>
      <c r="J14" s="37">
        <f>P.V!J15</f>
        <v>0</v>
      </c>
      <c r="K14" s="36">
        <f>P.V!K15</f>
        <v>5.833333333333333</v>
      </c>
      <c r="L14" s="37">
        <f>P.V!L15</f>
        <v>0</v>
      </c>
      <c r="M14" s="53">
        <f>P.V!M15</f>
        <v>6.4444444444444438</v>
      </c>
      <c r="N14" s="39">
        <f>P.V!N15</f>
        <v>0</v>
      </c>
      <c r="O14" s="36">
        <f>P.V!O15</f>
        <v>8.5</v>
      </c>
      <c r="P14" s="37">
        <f>P.V!P15</f>
        <v>0</v>
      </c>
      <c r="Q14" s="36">
        <f>P.V!Q15</f>
        <v>10</v>
      </c>
      <c r="R14" s="37">
        <f>P.V!R15</f>
        <v>3</v>
      </c>
      <c r="S14" s="36" t="str">
        <f>P.V!S15</f>
        <v>ABS</v>
      </c>
      <c r="T14" s="37">
        <f>P.V!T15</f>
        <v>3</v>
      </c>
      <c r="U14" s="53" t="e">
        <f>P.V!U15</f>
        <v>#VALUE!</v>
      </c>
      <c r="V14" s="39" t="e">
        <f>P.V!V15</f>
        <v>#VALUE!</v>
      </c>
      <c r="W14" s="36">
        <f>P.V!W15</f>
        <v>5.5</v>
      </c>
      <c r="X14" s="37">
        <f>P.V!X15</f>
        <v>0</v>
      </c>
      <c r="Y14" s="36">
        <f>P.V!Y15</f>
        <v>5</v>
      </c>
      <c r="Z14" s="37">
        <f>P.V!Z15</f>
        <v>0</v>
      </c>
      <c r="AA14" s="36">
        <f>P.V!AA15</f>
        <v>7</v>
      </c>
      <c r="AB14" s="37">
        <f>P.V!AB15</f>
        <v>0</v>
      </c>
      <c r="AC14" s="53">
        <f>P.V!AC15</f>
        <v>5.833333333333333</v>
      </c>
      <c r="AD14" s="39">
        <f>P.V!AD15</f>
        <v>0</v>
      </c>
      <c r="AE14" s="54" t="e">
        <f>P.V!AE15</f>
        <v>#VALUE!</v>
      </c>
      <c r="AF14" s="60" t="e">
        <f>P.V!AF15</f>
        <v>#VALUE!</v>
      </c>
      <c r="AG14" s="73" t="str">
        <f>P.V!AG15</f>
        <v>Rattrapage</v>
      </c>
      <c r="AH14" s="52">
        <f>P.V!AH15</f>
        <v>10.666666666666666</v>
      </c>
      <c r="AI14" s="37">
        <f>P.V!AI15</f>
        <v>5</v>
      </c>
      <c r="AJ14" s="19">
        <f>P.V!AJ15</f>
        <v>8.6666666666666661</v>
      </c>
      <c r="AK14" s="37">
        <f>P.V!AK15</f>
        <v>0</v>
      </c>
      <c r="AL14" s="19" t="e">
        <f>P.V!AL15</f>
        <v>#VALUE!</v>
      </c>
      <c r="AM14" s="75" t="e">
        <f>P.V!AM15</f>
        <v>#VALUE!</v>
      </c>
      <c r="AN14" s="53" t="e">
        <f>P.V!AN15</f>
        <v>#VALUE!</v>
      </c>
      <c r="AO14" s="76" t="e">
        <f>P.V!AO15</f>
        <v>#VALUE!</v>
      </c>
      <c r="AP14" s="167">
        <f>P.V!AP15</f>
        <v>1.5</v>
      </c>
      <c r="AQ14" s="167">
        <f>P.V!AQ15</f>
        <v>0</v>
      </c>
      <c r="AR14" s="167" t="str">
        <f>P.V!AR15</f>
        <v>ABS</v>
      </c>
      <c r="AS14" s="167">
        <f>P.V!AS15</f>
        <v>3</v>
      </c>
      <c r="AT14" s="167">
        <f>P.V!AT15</f>
        <v>10.5</v>
      </c>
      <c r="AU14" s="75">
        <f>P.V!AU15</f>
        <v>3</v>
      </c>
      <c r="AV14" s="53" t="e">
        <f>P.V!AV15</f>
        <v>#VALUE!</v>
      </c>
      <c r="AW14" s="76" t="e">
        <f>P.V!AW15</f>
        <v>#VALUE!</v>
      </c>
      <c r="AX14" s="19">
        <f>P.V!AX15</f>
        <v>7</v>
      </c>
      <c r="AY14" s="75">
        <f>P.V!AY15</f>
        <v>0</v>
      </c>
      <c r="AZ14" s="19">
        <f>P.V!AZ15</f>
        <v>10</v>
      </c>
      <c r="BA14" s="75">
        <f>P.V!BA15</f>
        <v>2</v>
      </c>
      <c r="BB14" s="19">
        <f>P.V!BB15</f>
        <v>1</v>
      </c>
      <c r="BC14" s="75">
        <f>P.V!BC15</f>
        <v>0</v>
      </c>
      <c r="BD14" s="53">
        <f>P.V!BD15</f>
        <v>6</v>
      </c>
      <c r="BE14" s="76">
        <f>P.V!BE15</f>
        <v>2</v>
      </c>
      <c r="BF14" s="54" t="e">
        <f>P.V!BF15</f>
        <v>#VALUE!</v>
      </c>
      <c r="BG14" s="55" t="e">
        <f>P.V!BG15</f>
        <v>#VALUE!</v>
      </c>
      <c r="BH14" s="56" t="e">
        <f>P.V!BH15</f>
        <v>#VALUE!</v>
      </c>
      <c r="BI14" s="55" t="e">
        <f>P.V!BI15</f>
        <v>#VALUE!</v>
      </c>
      <c r="BJ14" s="55" t="e">
        <f>P.V!BJ15</f>
        <v>#VALUE!</v>
      </c>
      <c r="BK14" s="73" t="str">
        <f>P.V!BK15</f>
        <v>Rattrapage</v>
      </c>
      <c r="BL14" s="212"/>
    </row>
    <row r="15" spans="1:64" ht="20.25" customHeight="1">
      <c r="A15" s="250">
        <v>5</v>
      </c>
      <c r="B15" s="234" t="str">
        <f>P.V!B16</f>
        <v>123001108</v>
      </c>
      <c r="C15" s="234" t="str">
        <f>P.V!C16</f>
        <v>ABDELFETTAH</v>
      </c>
      <c r="D15" s="234" t="str">
        <f>P.V!D16</f>
        <v>Chahinez</v>
      </c>
      <c r="E15" s="234" t="str">
        <f>P.V!E16</f>
        <v>03/08/1990</v>
      </c>
      <c r="F15" s="234" t="str">
        <f>P.V!F16</f>
        <v>Bejaia</v>
      </c>
      <c r="G15" s="134">
        <f>P.V!G16</f>
        <v>7.666666666666667</v>
      </c>
      <c r="H15" s="37">
        <f>P.V!H16</f>
        <v>0</v>
      </c>
      <c r="I15" s="36">
        <f>P.V!I16</f>
        <v>6.166666666666667</v>
      </c>
      <c r="J15" s="37">
        <f>P.V!J16</f>
        <v>0</v>
      </c>
      <c r="K15" s="36">
        <f>P.V!K16</f>
        <v>4.5</v>
      </c>
      <c r="L15" s="37">
        <f>P.V!L16</f>
        <v>0</v>
      </c>
      <c r="M15" s="53">
        <f>P.V!M16</f>
        <v>6.1111111111111116</v>
      </c>
      <c r="N15" s="39">
        <f>P.V!N16</f>
        <v>0</v>
      </c>
      <c r="O15" s="36">
        <f>P.V!O16</f>
        <v>4</v>
      </c>
      <c r="P15" s="37">
        <f>P.V!P16</f>
        <v>0</v>
      </c>
      <c r="Q15" s="36">
        <f>P.V!Q16</f>
        <v>7.5</v>
      </c>
      <c r="R15" s="37">
        <f>P.V!R16</f>
        <v>0</v>
      </c>
      <c r="S15" s="36">
        <f>P.V!S16</f>
        <v>2</v>
      </c>
      <c r="T15" s="37">
        <f>P.V!T16</f>
        <v>0</v>
      </c>
      <c r="U15" s="53">
        <f>P.V!U16</f>
        <v>4.5</v>
      </c>
      <c r="V15" s="39">
        <f>P.V!V16</f>
        <v>0</v>
      </c>
      <c r="W15" s="36">
        <f>P.V!W16</f>
        <v>0</v>
      </c>
      <c r="X15" s="37">
        <f>P.V!X16</f>
        <v>0</v>
      </c>
      <c r="Y15" s="36">
        <f>P.V!Y16</f>
        <v>1</v>
      </c>
      <c r="Z15" s="37">
        <f>P.V!Z16</f>
        <v>0</v>
      </c>
      <c r="AA15" s="36">
        <f>P.V!AA16</f>
        <v>6.5</v>
      </c>
      <c r="AB15" s="37">
        <f>P.V!AB16</f>
        <v>0</v>
      </c>
      <c r="AC15" s="53">
        <f>P.V!AC16</f>
        <v>2.5</v>
      </c>
      <c r="AD15" s="39">
        <f>P.V!AD16</f>
        <v>0</v>
      </c>
      <c r="AE15" s="54">
        <f>P.V!AE16</f>
        <v>4.7716049382716053</v>
      </c>
      <c r="AF15" s="60">
        <f>P.V!AF16</f>
        <v>0</v>
      </c>
      <c r="AG15" s="73" t="str">
        <f>P.V!AG16</f>
        <v>Rattrapage</v>
      </c>
      <c r="AH15" s="52">
        <f>P.V!AH16</f>
        <v>6.166666666666667</v>
      </c>
      <c r="AI15" s="37">
        <f>P.V!AI16</f>
        <v>0</v>
      </c>
      <c r="AJ15" s="19">
        <f>P.V!AJ16</f>
        <v>4</v>
      </c>
      <c r="AK15" s="37">
        <f>P.V!AK16</f>
        <v>0</v>
      </c>
      <c r="AL15" s="19">
        <f>P.V!AL16</f>
        <v>4.833333333333333</v>
      </c>
      <c r="AM15" s="75">
        <f>P.V!AM16</f>
        <v>0</v>
      </c>
      <c r="AN15" s="53">
        <f>P.V!AN16</f>
        <v>5</v>
      </c>
      <c r="AO15" s="76">
        <f>P.V!AO16</f>
        <v>0</v>
      </c>
      <c r="AP15" s="167">
        <f>P.V!AP16</f>
        <v>4.5</v>
      </c>
      <c r="AQ15" s="167">
        <f>P.V!AQ16</f>
        <v>0</v>
      </c>
      <c r="AR15" s="167">
        <f>P.V!AR16</f>
        <v>1.5</v>
      </c>
      <c r="AS15" s="167">
        <f>P.V!AS16</f>
        <v>0</v>
      </c>
      <c r="AT15" s="167">
        <f>P.V!AT16</f>
        <v>1.5</v>
      </c>
      <c r="AU15" s="75">
        <f>P.V!AU16</f>
        <v>0</v>
      </c>
      <c r="AV15" s="53">
        <f>P.V!AV16</f>
        <v>2.5</v>
      </c>
      <c r="AW15" s="76">
        <f>P.V!AW16</f>
        <v>0</v>
      </c>
      <c r="AX15" s="19">
        <f>P.V!AX16</f>
        <v>7</v>
      </c>
      <c r="AY15" s="75">
        <f>P.V!AY16</f>
        <v>0</v>
      </c>
      <c r="AZ15" s="19">
        <f>P.V!AZ16</f>
        <v>6</v>
      </c>
      <c r="BA15" s="75">
        <f>P.V!BA16</f>
        <v>0</v>
      </c>
      <c r="BB15" s="19">
        <f>P.V!BB16</f>
        <v>3</v>
      </c>
      <c r="BC15" s="75">
        <f>P.V!BC16</f>
        <v>0</v>
      </c>
      <c r="BD15" s="53">
        <f>P.V!BD16</f>
        <v>5.333333333333333</v>
      </c>
      <c r="BE15" s="76">
        <f>P.V!BE16</f>
        <v>0</v>
      </c>
      <c r="BF15" s="54">
        <f>P.V!BF16</f>
        <v>4.2407407407407405</v>
      </c>
      <c r="BG15" s="55">
        <f>P.V!BG16</f>
        <v>0</v>
      </c>
      <c r="BH15" s="56">
        <f>P.V!BH16</f>
        <v>4.5061728395061724</v>
      </c>
      <c r="BI15" s="55">
        <f>P.V!BI16</f>
        <v>0</v>
      </c>
      <c r="BJ15" s="55">
        <f>P.V!BJ16</f>
        <v>0</v>
      </c>
      <c r="BK15" s="73" t="str">
        <f>P.V!BK16</f>
        <v>Rattrapage</v>
      </c>
    </row>
    <row r="16" spans="1:64" s="210" customFormat="1" ht="20.25" customHeight="1">
      <c r="A16" s="250">
        <v>6</v>
      </c>
      <c r="B16" s="234" t="str">
        <f>P.V!B17</f>
        <v>113000392</v>
      </c>
      <c r="C16" s="234" t="str">
        <f>P.V!C17</f>
        <v>ABDELFETTAH</v>
      </c>
      <c r="D16" s="234" t="str">
        <f>P.V!D17</f>
        <v>AMIR</v>
      </c>
      <c r="E16" s="234" t="str">
        <f>P.V!E17</f>
        <v>30/08/1991</v>
      </c>
      <c r="F16" s="234" t="str">
        <f>P.V!F17</f>
        <v>Bejaia</v>
      </c>
      <c r="G16" s="134">
        <f>P.V!G17</f>
        <v>11.166666666666666</v>
      </c>
      <c r="H16" s="37">
        <f>P.V!H17</f>
        <v>5</v>
      </c>
      <c r="I16" s="36">
        <f>P.V!I17</f>
        <v>9</v>
      </c>
      <c r="J16" s="37">
        <f>P.V!J17</f>
        <v>0</v>
      </c>
      <c r="K16" s="36">
        <f>P.V!K17</f>
        <v>6.5</v>
      </c>
      <c r="L16" s="37">
        <f>P.V!L17</f>
        <v>0</v>
      </c>
      <c r="M16" s="53">
        <f>P.V!M17</f>
        <v>8.8888888888888875</v>
      </c>
      <c r="N16" s="39">
        <f>P.V!N17</f>
        <v>5</v>
      </c>
      <c r="O16" s="36">
        <f>P.V!O17</f>
        <v>10</v>
      </c>
      <c r="P16" s="37">
        <f>P.V!P17</f>
        <v>3</v>
      </c>
      <c r="Q16" s="36">
        <f>P.V!Q17</f>
        <v>6</v>
      </c>
      <c r="R16" s="37">
        <f>P.V!R17</f>
        <v>0</v>
      </c>
      <c r="S16" s="36">
        <f>P.V!S17</f>
        <v>4.5</v>
      </c>
      <c r="T16" s="37">
        <f>P.V!T17</f>
        <v>0</v>
      </c>
      <c r="U16" s="53">
        <f>P.V!U17</f>
        <v>6.833333333333333</v>
      </c>
      <c r="V16" s="39">
        <f>P.V!V17</f>
        <v>3</v>
      </c>
      <c r="W16" s="36">
        <f>P.V!W17</f>
        <v>3</v>
      </c>
      <c r="X16" s="37">
        <f>P.V!X17</f>
        <v>0</v>
      </c>
      <c r="Y16" s="36">
        <f>P.V!Y17</f>
        <v>5.5</v>
      </c>
      <c r="Z16" s="37">
        <f>P.V!Z17</f>
        <v>0</v>
      </c>
      <c r="AA16" s="36">
        <f>P.V!AA17</f>
        <v>6</v>
      </c>
      <c r="AB16" s="37">
        <f>P.V!AB17</f>
        <v>0</v>
      </c>
      <c r="AC16" s="53">
        <f>P.V!AC17</f>
        <v>4.833333333333333</v>
      </c>
      <c r="AD16" s="39">
        <f>P.V!AD17</f>
        <v>0</v>
      </c>
      <c r="AE16" s="54">
        <f>P.V!AE17</f>
        <v>7.3024691358024691</v>
      </c>
      <c r="AF16" s="60">
        <f>P.V!AF17</f>
        <v>8</v>
      </c>
      <c r="AG16" s="73" t="str">
        <f>P.V!AG17</f>
        <v>Rattrapage</v>
      </c>
      <c r="AH16" s="52" t="e">
        <f>P.V!AH17</f>
        <v>#VALUE!</v>
      </c>
      <c r="AI16" s="37" t="e">
        <f>P.V!AI17</f>
        <v>#VALUE!</v>
      </c>
      <c r="AJ16" s="19">
        <f>P.V!AJ17</f>
        <v>9</v>
      </c>
      <c r="AK16" s="37">
        <f>P.V!AK17</f>
        <v>0</v>
      </c>
      <c r="AL16" s="19">
        <f>P.V!AL17</f>
        <v>7.333333333333333</v>
      </c>
      <c r="AM16" s="75">
        <f>P.V!AM17</f>
        <v>0</v>
      </c>
      <c r="AN16" s="53" t="e">
        <f>P.V!AN17</f>
        <v>#VALUE!</v>
      </c>
      <c r="AO16" s="76" t="e">
        <f>P.V!AO17</f>
        <v>#VALUE!</v>
      </c>
      <c r="AP16" s="167">
        <f>P.V!AP17</f>
        <v>8.5</v>
      </c>
      <c r="AQ16" s="167">
        <f>P.V!AQ17</f>
        <v>0</v>
      </c>
      <c r="AR16" s="167">
        <f>P.V!AR17</f>
        <v>10.5</v>
      </c>
      <c r="AS16" s="167">
        <f>P.V!AS17</f>
        <v>3</v>
      </c>
      <c r="AT16" s="167">
        <f>P.V!AT17</f>
        <v>5</v>
      </c>
      <c r="AU16" s="75">
        <f>P.V!AU17</f>
        <v>0</v>
      </c>
      <c r="AV16" s="53">
        <f>P.V!AV17</f>
        <v>8</v>
      </c>
      <c r="AW16" s="76">
        <f>P.V!AW17</f>
        <v>3</v>
      </c>
      <c r="AX16" s="19">
        <f>P.V!AX17</f>
        <v>10</v>
      </c>
      <c r="AY16" s="75">
        <f>P.V!AY17</f>
        <v>2</v>
      </c>
      <c r="AZ16" s="19">
        <f>P.V!AZ17</f>
        <v>2</v>
      </c>
      <c r="BA16" s="75">
        <f>P.V!BA17</f>
        <v>0</v>
      </c>
      <c r="BB16" s="19">
        <f>P.V!BB17</f>
        <v>5.5</v>
      </c>
      <c r="BC16" s="75">
        <f>P.V!BC17</f>
        <v>0</v>
      </c>
      <c r="BD16" s="53">
        <f>P.V!BD17</f>
        <v>5.833333333333333</v>
      </c>
      <c r="BE16" s="76">
        <f>P.V!BE17</f>
        <v>2</v>
      </c>
      <c r="BF16" s="54" t="e">
        <f>P.V!BF17</f>
        <v>#VALUE!</v>
      </c>
      <c r="BG16" s="55" t="e">
        <f>P.V!BG17</f>
        <v>#VALUE!</v>
      </c>
      <c r="BH16" s="56" t="e">
        <f>P.V!BH17</f>
        <v>#VALUE!</v>
      </c>
      <c r="BI16" s="55" t="e">
        <f>P.V!BI17</f>
        <v>#VALUE!</v>
      </c>
      <c r="BJ16" s="55" t="e">
        <f>P.V!BJ17</f>
        <v>#VALUE!</v>
      </c>
      <c r="BK16" s="73" t="str">
        <f>P.V!BK17</f>
        <v>Rattrapage</v>
      </c>
    </row>
    <row r="17" spans="1:64" s="210" customFormat="1" ht="20.25" customHeight="1">
      <c r="A17" s="250">
        <v>7</v>
      </c>
      <c r="B17" s="234" t="str">
        <f>P.V!B18</f>
        <v>113000774</v>
      </c>
      <c r="C17" s="234" t="str">
        <f>P.V!C18</f>
        <v>ABDELKAOUI</v>
      </c>
      <c r="D17" s="234" t="str">
        <f>P.V!D18</f>
        <v>Hanane</v>
      </c>
      <c r="E17" s="234" t="str">
        <f>P.V!E18</f>
        <v>11/03/1992</v>
      </c>
      <c r="F17" s="234" t="str">
        <f>P.V!F18</f>
        <v>Bejaia</v>
      </c>
      <c r="G17" s="134">
        <f>P.V!G18</f>
        <v>11</v>
      </c>
      <c r="H17" s="37">
        <f>P.V!H18</f>
        <v>5</v>
      </c>
      <c r="I17" s="36">
        <f>P.V!I18</f>
        <v>6.666666666666667</v>
      </c>
      <c r="J17" s="37">
        <f>P.V!J18</f>
        <v>0</v>
      </c>
      <c r="K17" s="36">
        <f>P.V!K18</f>
        <v>4.5</v>
      </c>
      <c r="L17" s="37">
        <f>P.V!L18</f>
        <v>0</v>
      </c>
      <c r="M17" s="53">
        <f>P.V!M18</f>
        <v>7.3888888888888893</v>
      </c>
      <c r="N17" s="39">
        <f>P.V!N18</f>
        <v>5</v>
      </c>
      <c r="O17" s="36">
        <f>P.V!O18</f>
        <v>9</v>
      </c>
      <c r="P17" s="37">
        <f>P.V!P18</f>
        <v>0</v>
      </c>
      <c r="Q17" s="36">
        <f>P.V!Q18</f>
        <v>11.5</v>
      </c>
      <c r="R17" s="37">
        <f>P.V!R18</f>
        <v>3</v>
      </c>
      <c r="S17" s="36">
        <f>P.V!S18</f>
        <v>4</v>
      </c>
      <c r="T17" s="37">
        <f>P.V!T18</f>
        <v>0</v>
      </c>
      <c r="U17" s="53">
        <f>P.V!U18</f>
        <v>8.1666666666666661</v>
      </c>
      <c r="V17" s="39">
        <f>P.V!V18</f>
        <v>3</v>
      </c>
      <c r="W17" s="36">
        <f>P.V!W18</f>
        <v>6.5</v>
      </c>
      <c r="X17" s="37">
        <f>P.V!X18</f>
        <v>0</v>
      </c>
      <c r="Y17" s="36">
        <f>P.V!Y18</f>
        <v>7</v>
      </c>
      <c r="Z17" s="37">
        <f>P.V!Z18</f>
        <v>0</v>
      </c>
      <c r="AA17" s="36">
        <f>P.V!AA18</f>
        <v>3.5</v>
      </c>
      <c r="AB17" s="37">
        <f>P.V!AB18</f>
        <v>0</v>
      </c>
      <c r="AC17" s="53">
        <f>P.V!AC18</f>
        <v>5.666666666666667</v>
      </c>
      <c r="AD17" s="39">
        <f>P.V!AD18</f>
        <v>0</v>
      </c>
      <c r="AE17" s="54">
        <f>P.V!AE18</f>
        <v>7.2654320987654328</v>
      </c>
      <c r="AF17" s="60">
        <f>P.V!AF18</f>
        <v>8</v>
      </c>
      <c r="AG17" s="73" t="str">
        <f>P.V!AG18</f>
        <v>Rattrapage</v>
      </c>
      <c r="AH17" s="52">
        <f>P.V!AH18</f>
        <v>10.5</v>
      </c>
      <c r="AI17" s="37">
        <f>P.V!AI18</f>
        <v>5</v>
      </c>
      <c r="AJ17" s="19">
        <f>P.V!AJ18</f>
        <v>6.666666666666667</v>
      </c>
      <c r="AK17" s="37">
        <f>P.V!AK18</f>
        <v>0</v>
      </c>
      <c r="AL17" s="19">
        <f>P.V!AL18</f>
        <v>9</v>
      </c>
      <c r="AM17" s="75">
        <f>P.V!AM18</f>
        <v>0</v>
      </c>
      <c r="AN17" s="53">
        <f>P.V!AN18</f>
        <v>8.7222222222222232</v>
      </c>
      <c r="AO17" s="76">
        <f>P.V!AO18</f>
        <v>5</v>
      </c>
      <c r="AP17" s="167">
        <f>P.V!AP18</f>
        <v>6</v>
      </c>
      <c r="AQ17" s="167">
        <f>P.V!AQ18</f>
        <v>0</v>
      </c>
      <c r="AR17" s="167">
        <f>P.V!AR18</f>
        <v>6.5</v>
      </c>
      <c r="AS17" s="167">
        <f>P.V!AS18</f>
        <v>0</v>
      </c>
      <c r="AT17" s="167">
        <f>P.V!AT18</f>
        <v>6</v>
      </c>
      <c r="AU17" s="75">
        <f>P.V!AU18</f>
        <v>0</v>
      </c>
      <c r="AV17" s="53">
        <f>P.V!AV18</f>
        <v>6.166666666666667</v>
      </c>
      <c r="AW17" s="76">
        <f>P.V!AW18</f>
        <v>0</v>
      </c>
      <c r="AX17" s="19">
        <f>P.V!AX18</f>
        <v>10</v>
      </c>
      <c r="AY17" s="75">
        <f>P.V!AY18</f>
        <v>2</v>
      </c>
      <c r="AZ17" s="19">
        <f>P.V!AZ18</f>
        <v>1</v>
      </c>
      <c r="BA17" s="75">
        <f>P.V!BA18</f>
        <v>0</v>
      </c>
      <c r="BB17" s="19">
        <f>P.V!BB18</f>
        <v>2</v>
      </c>
      <c r="BC17" s="75">
        <f>P.V!BC18</f>
        <v>0</v>
      </c>
      <c r="BD17" s="53">
        <f>P.V!BD18</f>
        <v>4.333333333333333</v>
      </c>
      <c r="BE17" s="76">
        <f>P.V!BE18</f>
        <v>2</v>
      </c>
      <c r="BF17" s="54">
        <f>P.V!BF18</f>
        <v>6.8950617283950626</v>
      </c>
      <c r="BG17" s="55">
        <f>P.V!BG18</f>
        <v>7</v>
      </c>
      <c r="BH17" s="56">
        <f>P.V!BH18</f>
        <v>7.0802469135802477</v>
      </c>
      <c r="BI17" s="55">
        <f>P.V!BI18</f>
        <v>15</v>
      </c>
      <c r="BJ17" s="55">
        <f>P.V!BJ18</f>
        <v>15</v>
      </c>
      <c r="BK17" s="73" t="str">
        <f>P.V!BK18</f>
        <v>Rattrapage</v>
      </c>
    </row>
    <row r="18" spans="1:64" ht="20.25" customHeight="1">
      <c r="A18" s="250">
        <v>8</v>
      </c>
      <c r="B18" s="234" t="str">
        <f>P.V!B19</f>
        <v>113016324</v>
      </c>
      <c r="C18" s="234" t="str">
        <f>P.V!C19</f>
        <v>ABDELLI</v>
      </c>
      <c r="D18" s="234" t="str">
        <f>P.V!D19</f>
        <v>Narimane</v>
      </c>
      <c r="E18" s="234" t="str">
        <f>P.V!E19</f>
        <v>16/08/1988</v>
      </c>
      <c r="F18" s="234" t="str">
        <f>P.V!F19</f>
        <v>bejaia</v>
      </c>
      <c r="G18" s="134">
        <f>P.V!G19</f>
        <v>9.6666666666666661</v>
      </c>
      <c r="H18" s="37">
        <f>P.V!H19</f>
        <v>0</v>
      </c>
      <c r="I18" s="36">
        <f>P.V!I19</f>
        <v>4</v>
      </c>
      <c r="J18" s="37">
        <f>P.V!J19</f>
        <v>0</v>
      </c>
      <c r="K18" s="36">
        <f>P.V!K19</f>
        <v>2.6666666666666665</v>
      </c>
      <c r="L18" s="37">
        <f>P.V!L19</f>
        <v>0</v>
      </c>
      <c r="M18" s="53">
        <f>P.V!M19</f>
        <v>5.4444444444444438</v>
      </c>
      <c r="N18" s="39">
        <f>P.V!N19</f>
        <v>0</v>
      </c>
      <c r="O18" s="36">
        <f>P.V!O19</f>
        <v>2</v>
      </c>
      <c r="P18" s="37">
        <f>P.V!P19</f>
        <v>0</v>
      </c>
      <c r="Q18" s="36">
        <f>P.V!Q19</f>
        <v>6</v>
      </c>
      <c r="R18" s="37">
        <f>P.V!R19</f>
        <v>0</v>
      </c>
      <c r="S18" s="36">
        <f>P.V!S19</f>
        <v>5</v>
      </c>
      <c r="T18" s="37">
        <f>P.V!T19</f>
        <v>0</v>
      </c>
      <c r="U18" s="53">
        <f>P.V!U19</f>
        <v>4.333333333333333</v>
      </c>
      <c r="V18" s="39">
        <f>P.V!V19</f>
        <v>0</v>
      </c>
      <c r="W18" s="36">
        <f>P.V!W19</f>
        <v>1</v>
      </c>
      <c r="X18" s="37">
        <f>P.V!X19</f>
        <v>0</v>
      </c>
      <c r="Y18" s="36">
        <f>P.V!Y19</f>
        <v>2.5</v>
      </c>
      <c r="Z18" s="37">
        <f>P.V!Z19</f>
        <v>0</v>
      </c>
      <c r="AA18" s="36">
        <f>P.V!AA19</f>
        <v>3</v>
      </c>
      <c r="AB18" s="37">
        <f>P.V!AB19</f>
        <v>0</v>
      </c>
      <c r="AC18" s="53">
        <f>P.V!AC19</f>
        <v>2.1666666666666665</v>
      </c>
      <c r="AD18" s="39">
        <f>P.V!AD19</f>
        <v>0</v>
      </c>
      <c r="AE18" s="54">
        <f>P.V!AE19</f>
        <v>4.3456790123456788</v>
      </c>
      <c r="AF18" s="60">
        <f>P.V!AF19</f>
        <v>0</v>
      </c>
      <c r="AG18" s="73" t="str">
        <f>P.V!AG19</f>
        <v>Rattrapage</v>
      </c>
      <c r="AH18" s="52">
        <f>P.V!AH19</f>
        <v>7.5</v>
      </c>
      <c r="AI18" s="37">
        <f>P.V!AI19</f>
        <v>0</v>
      </c>
      <c r="AJ18" s="19">
        <f>P.V!AJ19</f>
        <v>5.333333333333333</v>
      </c>
      <c r="AK18" s="37">
        <f>P.V!AK19</f>
        <v>0</v>
      </c>
      <c r="AL18" s="19">
        <f>P.V!AL19</f>
        <v>7.5</v>
      </c>
      <c r="AM18" s="75">
        <f>P.V!AM19</f>
        <v>0</v>
      </c>
      <c r="AN18" s="53">
        <f>P.V!AN19</f>
        <v>6.7777777777777777</v>
      </c>
      <c r="AO18" s="76">
        <f>P.V!AO19</f>
        <v>0</v>
      </c>
      <c r="AP18" s="167">
        <f>P.V!AP19</f>
        <v>6.5</v>
      </c>
      <c r="AQ18" s="167">
        <f>P.V!AQ19</f>
        <v>0</v>
      </c>
      <c r="AR18" s="167">
        <f>P.V!AR19</f>
        <v>1</v>
      </c>
      <c r="AS18" s="167">
        <f>P.V!AS19</f>
        <v>0</v>
      </c>
      <c r="AT18" s="167">
        <f>P.V!AT19</f>
        <v>3</v>
      </c>
      <c r="AU18" s="75">
        <f>P.V!AU19</f>
        <v>0</v>
      </c>
      <c r="AV18" s="53">
        <f>P.V!AV19</f>
        <v>3.5</v>
      </c>
      <c r="AW18" s="76">
        <f>P.V!AW19</f>
        <v>0</v>
      </c>
      <c r="AX18" s="19">
        <f>P.V!AX19</f>
        <v>6</v>
      </c>
      <c r="AY18" s="75">
        <f>P.V!AY19</f>
        <v>0</v>
      </c>
      <c r="AZ18" s="19">
        <f>P.V!AZ19</f>
        <v>11</v>
      </c>
      <c r="BA18" s="75">
        <f>P.V!BA19</f>
        <v>2</v>
      </c>
      <c r="BB18" s="19">
        <f>P.V!BB19</f>
        <v>3</v>
      </c>
      <c r="BC18" s="75">
        <f>P.V!BC19</f>
        <v>0</v>
      </c>
      <c r="BD18" s="53">
        <f>P.V!BD19</f>
        <v>6.666666666666667</v>
      </c>
      <c r="BE18" s="76">
        <f>P.V!BE19</f>
        <v>2</v>
      </c>
      <c r="BF18" s="54">
        <f>P.V!BF19</f>
        <v>5.6604938271604928</v>
      </c>
      <c r="BG18" s="55">
        <f>P.V!BG19</f>
        <v>2</v>
      </c>
      <c r="BH18" s="56">
        <f>P.V!BH19</f>
        <v>5.0030864197530853</v>
      </c>
      <c r="BI18" s="55">
        <f>P.V!BI19</f>
        <v>2</v>
      </c>
      <c r="BJ18" s="55">
        <f>P.V!BJ19</f>
        <v>2</v>
      </c>
      <c r="BK18" s="73" t="str">
        <f>P.V!BK19</f>
        <v>Rattrapage</v>
      </c>
    </row>
    <row r="19" spans="1:64" ht="20.25" customHeight="1">
      <c r="A19" s="250">
        <v>9</v>
      </c>
      <c r="B19" s="234" t="str">
        <f>P.V!B20</f>
        <v>123000766</v>
      </c>
      <c r="C19" s="234" t="str">
        <f>P.V!C20</f>
        <v>ABDELOUHAB</v>
      </c>
      <c r="D19" s="234" t="str">
        <f>P.V!D20</f>
        <v>Kahina</v>
      </c>
      <c r="E19" s="234" t="str">
        <f>P.V!E20</f>
        <v>10/06/1994</v>
      </c>
      <c r="F19" s="234" t="str">
        <f>P.V!F20</f>
        <v>Bejaia</v>
      </c>
      <c r="G19" s="134">
        <f>P.V!G20</f>
        <v>5.666666666666667</v>
      </c>
      <c r="H19" s="37">
        <f>P.V!H20</f>
        <v>0</v>
      </c>
      <c r="I19" s="36">
        <f>P.V!I20</f>
        <v>8.1666666666666661</v>
      </c>
      <c r="J19" s="37">
        <f>P.V!J20</f>
        <v>0</v>
      </c>
      <c r="K19" s="36">
        <f>P.V!K20</f>
        <v>5.333333333333333</v>
      </c>
      <c r="L19" s="37">
        <f>P.V!L20</f>
        <v>0</v>
      </c>
      <c r="M19" s="53">
        <f>P.V!M20</f>
        <v>6.3888888888888884</v>
      </c>
      <c r="N19" s="39">
        <f>P.V!N20</f>
        <v>0</v>
      </c>
      <c r="O19" s="36">
        <f>P.V!O20</f>
        <v>5</v>
      </c>
      <c r="P19" s="37">
        <f>P.V!P20</f>
        <v>0</v>
      </c>
      <c r="Q19" s="36">
        <f>P.V!Q20</f>
        <v>7.5</v>
      </c>
      <c r="R19" s="37">
        <f>P.V!R20</f>
        <v>0</v>
      </c>
      <c r="S19" s="36">
        <f>P.V!S20</f>
        <v>8</v>
      </c>
      <c r="T19" s="37">
        <f>P.V!T20</f>
        <v>0</v>
      </c>
      <c r="U19" s="53">
        <f>P.V!U20</f>
        <v>6.833333333333333</v>
      </c>
      <c r="V19" s="39">
        <f>P.V!V20</f>
        <v>0</v>
      </c>
      <c r="W19" s="36">
        <f>P.V!W20</f>
        <v>8</v>
      </c>
      <c r="X19" s="37">
        <f>P.V!X20</f>
        <v>0</v>
      </c>
      <c r="Y19" s="36">
        <f>P.V!Y20</f>
        <v>5</v>
      </c>
      <c r="Z19" s="37">
        <f>P.V!Z20</f>
        <v>0</v>
      </c>
      <c r="AA19" s="36">
        <f>P.V!AA20</f>
        <v>4.5</v>
      </c>
      <c r="AB19" s="37">
        <f>P.V!AB20</f>
        <v>0</v>
      </c>
      <c r="AC19" s="53">
        <f>P.V!AC20</f>
        <v>5.833333333333333</v>
      </c>
      <c r="AD19" s="39">
        <f>P.V!AD20</f>
        <v>0</v>
      </c>
      <c r="AE19" s="54">
        <f>P.V!AE20</f>
        <v>6.4135802469135799</v>
      </c>
      <c r="AF19" s="60">
        <f>P.V!AF20</f>
        <v>0</v>
      </c>
      <c r="AG19" s="73" t="str">
        <f>P.V!AG20</f>
        <v>Rattrapage</v>
      </c>
      <c r="AH19" s="52">
        <f>P.V!AH20</f>
        <v>10.833333333333334</v>
      </c>
      <c r="AI19" s="37">
        <f>P.V!AI20</f>
        <v>5</v>
      </c>
      <c r="AJ19" s="19">
        <f>P.V!AJ20</f>
        <v>5.333333333333333</v>
      </c>
      <c r="AK19" s="37">
        <f>P.V!AK20</f>
        <v>0</v>
      </c>
      <c r="AL19" s="19">
        <f>P.V!AL20</f>
        <v>11.5</v>
      </c>
      <c r="AM19" s="75">
        <f>P.V!AM20</f>
        <v>5</v>
      </c>
      <c r="AN19" s="53">
        <f>P.V!AN20</f>
        <v>9.2222222222222232</v>
      </c>
      <c r="AO19" s="76">
        <f>P.V!AO20</f>
        <v>10</v>
      </c>
      <c r="AP19" s="167">
        <f>P.V!AP20</f>
        <v>4</v>
      </c>
      <c r="AQ19" s="167">
        <f>P.V!AQ20</f>
        <v>0</v>
      </c>
      <c r="AR19" s="167">
        <f>P.V!AR20</f>
        <v>5.5</v>
      </c>
      <c r="AS19" s="167">
        <f>P.V!AS20</f>
        <v>0</v>
      </c>
      <c r="AT19" s="167">
        <f>P.V!AT20</f>
        <v>8</v>
      </c>
      <c r="AU19" s="75">
        <f>P.V!AU20</f>
        <v>0</v>
      </c>
      <c r="AV19" s="53">
        <f>P.V!AV20</f>
        <v>5.833333333333333</v>
      </c>
      <c r="AW19" s="76">
        <f>P.V!AW20</f>
        <v>0</v>
      </c>
      <c r="AX19" s="19">
        <f>P.V!AX20</f>
        <v>8.5</v>
      </c>
      <c r="AY19" s="75">
        <f>P.V!AY20</f>
        <v>0</v>
      </c>
      <c r="AZ19" s="19">
        <f>P.V!AZ20</f>
        <v>3</v>
      </c>
      <c r="BA19" s="75">
        <f>P.V!BA20</f>
        <v>0</v>
      </c>
      <c r="BB19" s="19">
        <f>P.V!BB20</f>
        <v>9</v>
      </c>
      <c r="BC19" s="75">
        <f>P.V!BC20</f>
        <v>0</v>
      </c>
      <c r="BD19" s="53">
        <f>P.V!BD20</f>
        <v>6.833333333333333</v>
      </c>
      <c r="BE19" s="76">
        <f>P.V!BE20</f>
        <v>0</v>
      </c>
      <c r="BF19" s="54">
        <f>P.V!BF20</f>
        <v>7.5617283950617287</v>
      </c>
      <c r="BG19" s="55">
        <f>P.V!BG20</f>
        <v>10</v>
      </c>
      <c r="BH19" s="56">
        <f>P.V!BH20</f>
        <v>6.9876543209876543</v>
      </c>
      <c r="BI19" s="55">
        <f>P.V!BI20</f>
        <v>10</v>
      </c>
      <c r="BJ19" s="55">
        <f>P.V!BJ20</f>
        <v>10</v>
      </c>
      <c r="BK19" s="73" t="str">
        <f>P.V!BK20</f>
        <v>Rattrapage</v>
      </c>
    </row>
    <row r="20" spans="1:64" ht="20.25" customHeight="1">
      <c r="A20" s="250">
        <v>10</v>
      </c>
      <c r="B20" s="234" t="str">
        <f>P.V!B21</f>
        <v>11DR1193</v>
      </c>
      <c r="C20" s="234" t="str">
        <f>P.V!C21</f>
        <v>ABDOUNE</v>
      </c>
      <c r="D20" s="234" t="str">
        <f>P.V!D21</f>
        <v>Abdelmoumene</v>
      </c>
      <c r="E20" s="234" t="str">
        <f>P.V!E21</f>
        <v>19/11/1988</v>
      </c>
      <c r="F20" s="234" t="str">
        <f>P.V!F21</f>
        <v>Ait smail</v>
      </c>
      <c r="G20" s="134">
        <f>P.V!G21</f>
        <v>10.5</v>
      </c>
      <c r="H20" s="37">
        <f>P.V!H21</f>
        <v>5</v>
      </c>
      <c r="I20" s="36">
        <f>P.V!I21</f>
        <v>9.3333333333333339</v>
      </c>
      <c r="J20" s="37">
        <f>P.V!J21</f>
        <v>0</v>
      </c>
      <c r="K20" s="36">
        <f>P.V!K21</f>
        <v>6.333333333333333</v>
      </c>
      <c r="L20" s="37">
        <f>P.V!L21</f>
        <v>0</v>
      </c>
      <c r="M20" s="53">
        <f>P.V!M21</f>
        <v>8.7222222222222232</v>
      </c>
      <c r="N20" s="39">
        <f>P.V!N21</f>
        <v>5</v>
      </c>
      <c r="O20" s="36">
        <f>P.V!O21</f>
        <v>6</v>
      </c>
      <c r="P20" s="37">
        <f>P.V!P21</f>
        <v>0</v>
      </c>
      <c r="Q20" s="36">
        <f>P.V!Q21</f>
        <v>3.5</v>
      </c>
      <c r="R20" s="37">
        <f>P.V!R21</f>
        <v>0</v>
      </c>
      <c r="S20" s="36">
        <f>P.V!S21</f>
        <v>7.5</v>
      </c>
      <c r="T20" s="37">
        <f>P.V!T21</f>
        <v>0</v>
      </c>
      <c r="U20" s="53">
        <f>P.V!U21</f>
        <v>5.666666666666667</v>
      </c>
      <c r="V20" s="39">
        <f>P.V!V21</f>
        <v>0</v>
      </c>
      <c r="W20" s="36">
        <f>P.V!W21</f>
        <v>1</v>
      </c>
      <c r="X20" s="37">
        <f>P.V!X21</f>
        <v>0</v>
      </c>
      <c r="Y20" s="36">
        <f>P.V!Y21</f>
        <v>2</v>
      </c>
      <c r="Z20" s="37">
        <f>P.V!Z21</f>
        <v>0</v>
      </c>
      <c r="AA20" s="36">
        <f>P.V!AA21</f>
        <v>8</v>
      </c>
      <c r="AB20" s="37">
        <f>P.V!AB21</f>
        <v>0</v>
      </c>
      <c r="AC20" s="53">
        <f>P.V!AC21</f>
        <v>3.6666666666666665</v>
      </c>
      <c r="AD20" s="39">
        <f>P.V!AD21</f>
        <v>0</v>
      </c>
      <c r="AE20" s="54">
        <f>P.V!AE21</f>
        <v>6.5802469135802477</v>
      </c>
      <c r="AF20" s="60">
        <f>P.V!AF21</f>
        <v>5</v>
      </c>
      <c r="AG20" s="73" t="str">
        <f>P.V!AG21</f>
        <v>Rattrapage</v>
      </c>
      <c r="AH20" s="52">
        <f>P.V!AH21</f>
        <v>11</v>
      </c>
      <c r="AI20" s="37">
        <f>P.V!AI21</f>
        <v>5</v>
      </c>
      <c r="AJ20" s="19">
        <f>P.V!AJ21</f>
        <v>5.166666666666667</v>
      </c>
      <c r="AK20" s="37">
        <f>P.V!AK21</f>
        <v>0</v>
      </c>
      <c r="AL20" s="19">
        <f>P.V!AL21</f>
        <v>9.1666666666666661</v>
      </c>
      <c r="AM20" s="75">
        <f>P.V!AM21</f>
        <v>0</v>
      </c>
      <c r="AN20" s="53">
        <f>P.V!AN21</f>
        <v>8.4444444444444446</v>
      </c>
      <c r="AO20" s="76">
        <f>P.V!AO21</f>
        <v>5</v>
      </c>
      <c r="AP20" s="167">
        <f>P.V!AP21</f>
        <v>10</v>
      </c>
      <c r="AQ20" s="167">
        <f>P.V!AQ21</f>
        <v>3</v>
      </c>
      <c r="AR20" s="167">
        <f>P.V!AR21</f>
        <v>6.5</v>
      </c>
      <c r="AS20" s="167">
        <f>P.V!AS21</f>
        <v>0</v>
      </c>
      <c r="AT20" s="167">
        <f>P.V!AT21</f>
        <v>1.5</v>
      </c>
      <c r="AU20" s="75">
        <f>P.V!AU21</f>
        <v>0</v>
      </c>
      <c r="AV20" s="53">
        <f>P.V!AV21</f>
        <v>6</v>
      </c>
      <c r="AW20" s="76">
        <f>P.V!AW21</f>
        <v>3</v>
      </c>
      <c r="AX20" s="19">
        <f>P.V!AX21</f>
        <v>10</v>
      </c>
      <c r="AY20" s="75">
        <f>P.V!AY21</f>
        <v>2</v>
      </c>
      <c r="AZ20" s="19">
        <f>P.V!AZ21</f>
        <v>5</v>
      </c>
      <c r="BA20" s="75">
        <f>P.V!BA21</f>
        <v>0</v>
      </c>
      <c r="BB20" s="19">
        <f>P.V!BB21</f>
        <v>6</v>
      </c>
      <c r="BC20" s="75">
        <f>P.V!BC21</f>
        <v>0</v>
      </c>
      <c r="BD20" s="53">
        <f>P.V!BD21</f>
        <v>7</v>
      </c>
      <c r="BE20" s="76">
        <f>P.V!BE21</f>
        <v>2</v>
      </c>
      <c r="BF20" s="54">
        <f>P.V!BF21</f>
        <v>7.3086419753086425</v>
      </c>
      <c r="BG20" s="55">
        <f>P.V!BG21</f>
        <v>10</v>
      </c>
      <c r="BH20" s="56">
        <f>P.V!BH21</f>
        <v>6.9444444444444446</v>
      </c>
      <c r="BI20" s="55">
        <f>P.V!BI21</f>
        <v>15</v>
      </c>
      <c r="BJ20" s="55">
        <f>P.V!BJ21</f>
        <v>15</v>
      </c>
      <c r="BK20" s="73" t="str">
        <f>P.V!BK21</f>
        <v>Rattrapage</v>
      </c>
    </row>
    <row r="21" spans="1:64" ht="20.25" customHeight="1">
      <c r="A21" s="250">
        <v>11</v>
      </c>
      <c r="B21" s="234" t="str">
        <f>P.V!B22</f>
        <v>11DR0551</v>
      </c>
      <c r="C21" s="234" t="str">
        <f>P.V!C22</f>
        <v>ABIDAT</v>
      </c>
      <c r="D21" s="234" t="str">
        <f>P.V!D22</f>
        <v>Ali</v>
      </c>
      <c r="E21" s="234" t="str">
        <f>P.V!E22</f>
        <v>05/05/1990</v>
      </c>
      <c r="F21" s="234" t="str">
        <f>P.V!F22</f>
        <v>Kherrata</v>
      </c>
      <c r="G21" s="134">
        <f>P.V!G22</f>
        <v>12.5</v>
      </c>
      <c r="H21" s="37">
        <f>P.V!H22</f>
        <v>5</v>
      </c>
      <c r="I21" s="36">
        <f>P.V!I22</f>
        <v>5.666666666666667</v>
      </c>
      <c r="J21" s="37">
        <f>P.V!J22</f>
        <v>0</v>
      </c>
      <c r="K21" s="36">
        <f>P.V!K22</f>
        <v>6.166666666666667</v>
      </c>
      <c r="L21" s="37">
        <f>P.V!L22</f>
        <v>0</v>
      </c>
      <c r="M21" s="53">
        <f>P.V!M22</f>
        <v>8.1111111111111125</v>
      </c>
      <c r="N21" s="39">
        <f>P.V!N22</f>
        <v>5</v>
      </c>
      <c r="O21" s="36">
        <f>P.V!O22</f>
        <v>10</v>
      </c>
      <c r="P21" s="37">
        <f>P.V!P22</f>
        <v>3</v>
      </c>
      <c r="Q21" s="36">
        <f>P.V!Q22</f>
        <v>3</v>
      </c>
      <c r="R21" s="37">
        <f>P.V!R22</f>
        <v>0</v>
      </c>
      <c r="S21" s="36">
        <f>P.V!S22</f>
        <v>8</v>
      </c>
      <c r="T21" s="37">
        <f>P.V!T22</f>
        <v>0</v>
      </c>
      <c r="U21" s="53">
        <f>P.V!U22</f>
        <v>7</v>
      </c>
      <c r="V21" s="39">
        <f>P.V!V22</f>
        <v>3</v>
      </c>
      <c r="W21" s="36">
        <f>P.V!W22</f>
        <v>3.5</v>
      </c>
      <c r="X21" s="37">
        <f>P.V!X22</f>
        <v>0</v>
      </c>
      <c r="Y21" s="36">
        <f>P.V!Y22</f>
        <v>1</v>
      </c>
      <c r="Z21" s="37">
        <f>P.V!Z22</f>
        <v>0</v>
      </c>
      <c r="AA21" s="36">
        <f>P.V!AA22</f>
        <v>10</v>
      </c>
      <c r="AB21" s="37">
        <f>P.V!AB22</f>
        <v>2</v>
      </c>
      <c r="AC21" s="53">
        <f>P.V!AC22</f>
        <v>4.833333333333333</v>
      </c>
      <c r="AD21" s="39">
        <f>P.V!AD22</f>
        <v>2</v>
      </c>
      <c r="AE21" s="54">
        <f>P.V!AE22</f>
        <v>7.0123456790123457</v>
      </c>
      <c r="AF21" s="60">
        <f>P.V!AF22</f>
        <v>10</v>
      </c>
      <c r="AG21" s="73" t="str">
        <f>P.V!AG22</f>
        <v>Rattrapage</v>
      </c>
      <c r="AH21" s="52">
        <f>P.V!AH22</f>
        <v>11.833333333333334</v>
      </c>
      <c r="AI21" s="37">
        <f>P.V!AI22</f>
        <v>5</v>
      </c>
      <c r="AJ21" s="19">
        <f>P.V!AJ22</f>
        <v>4.833333333333333</v>
      </c>
      <c r="AK21" s="37">
        <f>P.V!AK22</f>
        <v>0</v>
      </c>
      <c r="AL21" s="19">
        <f>P.V!AL22</f>
        <v>7.666666666666667</v>
      </c>
      <c r="AM21" s="75">
        <f>P.V!AM22</f>
        <v>0</v>
      </c>
      <c r="AN21" s="53">
        <f>P.V!AN22</f>
        <v>8.1111111111111125</v>
      </c>
      <c r="AO21" s="76">
        <f>P.V!AO22</f>
        <v>5</v>
      </c>
      <c r="AP21" s="167">
        <f>P.V!AP22</f>
        <v>10</v>
      </c>
      <c r="AQ21" s="167">
        <f>P.V!AQ22</f>
        <v>3</v>
      </c>
      <c r="AR21" s="167">
        <f>P.V!AR22</f>
        <v>11</v>
      </c>
      <c r="AS21" s="167">
        <f>P.V!AS22</f>
        <v>3</v>
      </c>
      <c r="AT21" s="167">
        <f>P.V!AT22</f>
        <v>5</v>
      </c>
      <c r="AU21" s="75">
        <f>P.V!AU22</f>
        <v>0</v>
      </c>
      <c r="AV21" s="53">
        <f>P.V!AV22</f>
        <v>8.6666666666666661</v>
      </c>
      <c r="AW21" s="76">
        <f>P.V!AW22</f>
        <v>6</v>
      </c>
      <c r="AX21" s="19">
        <f>P.V!AX22</f>
        <v>12</v>
      </c>
      <c r="AY21" s="75">
        <f>P.V!AY22</f>
        <v>2</v>
      </c>
      <c r="AZ21" s="19">
        <f>P.V!AZ22</f>
        <v>15</v>
      </c>
      <c r="BA21" s="75">
        <f>P.V!BA22</f>
        <v>2</v>
      </c>
      <c r="BB21" s="19">
        <f>P.V!BB22</f>
        <v>10</v>
      </c>
      <c r="BC21" s="75">
        <f>P.V!BC22</f>
        <v>2</v>
      </c>
      <c r="BD21" s="53">
        <f>P.V!BD22</f>
        <v>12.333333333333334</v>
      </c>
      <c r="BE21" s="76">
        <f>P.V!BE22</f>
        <v>6</v>
      </c>
      <c r="BF21" s="54">
        <f>P.V!BF22</f>
        <v>9.2345679012345681</v>
      </c>
      <c r="BG21" s="55">
        <f>P.V!BG22</f>
        <v>17</v>
      </c>
      <c r="BH21" s="56">
        <f>P.V!BH22</f>
        <v>8.1234567901234573</v>
      </c>
      <c r="BI21" s="55">
        <f>P.V!BI22</f>
        <v>27</v>
      </c>
      <c r="BJ21" s="55">
        <f>P.V!BJ22</f>
        <v>27</v>
      </c>
      <c r="BK21" s="73" t="str">
        <f>P.V!BK22</f>
        <v>Rattrapage</v>
      </c>
      <c r="BL21" s="212"/>
    </row>
    <row r="22" spans="1:64" ht="20.25" customHeight="1">
      <c r="A22" s="250">
        <v>12</v>
      </c>
      <c r="B22" s="234" t="str">
        <f>P.V!B23</f>
        <v>11DR0838</v>
      </c>
      <c r="C22" s="234" t="str">
        <f>P.V!C23</f>
        <v>ABIDER</v>
      </c>
      <c r="D22" s="234" t="str">
        <f>P.V!D23</f>
        <v>Hassiba</v>
      </c>
      <c r="E22" s="234" t="str">
        <f>P.V!E23</f>
        <v>19/01/1988</v>
      </c>
      <c r="F22" s="234" t="str">
        <f>P.V!F23</f>
        <v>Zentout</v>
      </c>
      <c r="G22" s="134">
        <f>P.V!G23</f>
        <v>10.5</v>
      </c>
      <c r="H22" s="37">
        <f>P.V!H23</f>
        <v>5</v>
      </c>
      <c r="I22" s="36">
        <f>P.V!I23</f>
        <v>11.17</v>
      </c>
      <c r="J22" s="37">
        <f>P.V!J23</f>
        <v>5</v>
      </c>
      <c r="K22" s="36">
        <f>P.V!K23</f>
        <v>4.666666666666667</v>
      </c>
      <c r="L22" s="37">
        <f>P.V!L23</f>
        <v>0</v>
      </c>
      <c r="M22" s="53">
        <f>P.V!M23</f>
        <v>8.7788888888888899</v>
      </c>
      <c r="N22" s="39">
        <f>P.V!N23</f>
        <v>10</v>
      </c>
      <c r="O22" s="36">
        <f>P.V!O23</f>
        <v>10.5</v>
      </c>
      <c r="P22" s="37">
        <f>P.V!P23</f>
        <v>3</v>
      </c>
      <c r="Q22" s="36">
        <f>P.V!Q23</f>
        <v>2</v>
      </c>
      <c r="R22" s="37">
        <f>P.V!R23</f>
        <v>0</v>
      </c>
      <c r="S22" s="36">
        <f>P.V!S23</f>
        <v>10</v>
      </c>
      <c r="T22" s="37">
        <f>P.V!T23</f>
        <v>3</v>
      </c>
      <c r="U22" s="53">
        <f>P.V!U23</f>
        <v>7.5</v>
      </c>
      <c r="V22" s="39">
        <f>P.V!V23</f>
        <v>6</v>
      </c>
      <c r="W22" s="36">
        <f>P.V!W23</f>
        <v>2</v>
      </c>
      <c r="X22" s="37">
        <f>P.V!X23</f>
        <v>0</v>
      </c>
      <c r="Y22" s="36">
        <f>P.V!Y23</f>
        <v>10</v>
      </c>
      <c r="Z22" s="37">
        <f>P.V!Z23</f>
        <v>2</v>
      </c>
      <c r="AA22" s="36">
        <f>P.V!AA23</f>
        <v>12.5</v>
      </c>
      <c r="AB22" s="37">
        <f>P.V!AB23</f>
        <v>2</v>
      </c>
      <c r="AC22" s="53">
        <f>P.V!AC23</f>
        <v>8.1666666666666661</v>
      </c>
      <c r="AD22" s="39">
        <f>P.V!AD23</f>
        <v>4</v>
      </c>
      <c r="AE22" s="54">
        <f>P.V!AE23</f>
        <v>8.2165432098765443</v>
      </c>
      <c r="AF22" s="60">
        <f>P.V!AF23</f>
        <v>20</v>
      </c>
      <c r="AG22" s="73" t="str">
        <f>P.V!AG23</f>
        <v>Rattrapage</v>
      </c>
      <c r="AH22" s="52">
        <f>P.V!AH23</f>
        <v>11</v>
      </c>
      <c r="AI22" s="37">
        <f>P.V!AI23</f>
        <v>5</v>
      </c>
      <c r="AJ22" s="19">
        <f>P.V!AJ23</f>
        <v>12</v>
      </c>
      <c r="AK22" s="37">
        <f>P.V!AK23</f>
        <v>5</v>
      </c>
      <c r="AL22" s="19">
        <f>P.V!AL23</f>
        <v>13.17</v>
      </c>
      <c r="AM22" s="75">
        <f>P.V!AM23</f>
        <v>5</v>
      </c>
      <c r="AN22" s="53">
        <f>P.V!AN23</f>
        <v>12.056666666666667</v>
      </c>
      <c r="AO22" s="76">
        <f>P.V!AO23</f>
        <v>15</v>
      </c>
      <c r="AP22" s="167">
        <f>P.V!AP23</f>
        <v>4.5</v>
      </c>
      <c r="AQ22" s="167">
        <f>P.V!AQ23</f>
        <v>0</v>
      </c>
      <c r="AR22" s="167">
        <f>P.V!AR23</f>
        <v>7</v>
      </c>
      <c r="AS22" s="167">
        <f>P.V!AS23</f>
        <v>0</v>
      </c>
      <c r="AT22" s="167">
        <f>P.V!AT23</f>
        <v>10</v>
      </c>
      <c r="AU22" s="75">
        <f>P.V!AU23</f>
        <v>3</v>
      </c>
      <c r="AV22" s="53">
        <f>P.V!AV23</f>
        <v>7.166666666666667</v>
      </c>
      <c r="AW22" s="76">
        <f>P.V!AW23</f>
        <v>3</v>
      </c>
      <c r="AX22" s="19">
        <f>P.V!AX23</f>
        <v>7.5</v>
      </c>
      <c r="AY22" s="75">
        <f>P.V!AY23</f>
        <v>0</v>
      </c>
      <c r="AZ22" s="19">
        <f>P.V!AZ23</f>
        <v>14</v>
      </c>
      <c r="BA22" s="75">
        <f>P.V!BA23</f>
        <v>2</v>
      </c>
      <c r="BB22" s="19">
        <f>P.V!BB23</f>
        <v>10.5</v>
      </c>
      <c r="BC22" s="75">
        <f>P.V!BC23</f>
        <v>2</v>
      </c>
      <c r="BD22" s="53">
        <f>P.V!BD23</f>
        <v>10.666666666666666</v>
      </c>
      <c r="BE22" s="76">
        <f>P.V!BE23</f>
        <v>6</v>
      </c>
      <c r="BF22" s="54">
        <f>P.V!BF23</f>
        <v>10.117777777777778</v>
      </c>
      <c r="BG22" s="55">
        <f>P.V!BG23</f>
        <v>30</v>
      </c>
      <c r="BH22" s="56">
        <f>P.V!BH23</f>
        <v>9.1671604938271614</v>
      </c>
      <c r="BI22" s="55">
        <f>P.V!BI23</f>
        <v>50</v>
      </c>
      <c r="BJ22" s="55">
        <f>P.V!BJ23</f>
        <v>50</v>
      </c>
      <c r="BK22" s="73" t="str">
        <f>P.V!BK23</f>
        <v>Rattrapage</v>
      </c>
      <c r="BL22" s="212"/>
    </row>
    <row r="23" spans="1:64" ht="20.25" customHeight="1">
      <c r="A23" s="250">
        <v>13</v>
      </c>
      <c r="B23" s="234" t="str">
        <f>P.V!B24</f>
        <v>123008276</v>
      </c>
      <c r="C23" s="234" t="str">
        <f>P.V!C24</f>
        <v>ACHOUR</v>
      </c>
      <c r="D23" s="234" t="str">
        <f>P.V!D24</f>
        <v>Ourida</v>
      </c>
      <c r="E23" s="234" t="str">
        <f>P.V!E24</f>
        <v>01/12/1991</v>
      </c>
      <c r="F23" s="234" t="str">
        <f>P.V!F24</f>
        <v>Darguina</v>
      </c>
      <c r="G23" s="134">
        <f>P.V!G24</f>
        <v>8.8333333333333339</v>
      </c>
      <c r="H23" s="37">
        <f>P.V!H24</f>
        <v>0</v>
      </c>
      <c r="I23" s="36">
        <f>P.V!I24</f>
        <v>7</v>
      </c>
      <c r="J23" s="37">
        <f>P.V!J24</f>
        <v>0</v>
      </c>
      <c r="K23" s="36">
        <f>P.V!K24</f>
        <v>7.333333333333333</v>
      </c>
      <c r="L23" s="37">
        <f>P.V!L24</f>
        <v>0</v>
      </c>
      <c r="M23" s="53">
        <f>P.V!M24</f>
        <v>7.7222222222222223</v>
      </c>
      <c r="N23" s="39">
        <f>P.V!N24</f>
        <v>0</v>
      </c>
      <c r="O23" s="36">
        <f>P.V!O24</f>
        <v>11.5</v>
      </c>
      <c r="P23" s="37">
        <f>P.V!P24</f>
        <v>3</v>
      </c>
      <c r="Q23" s="36">
        <f>P.V!Q24</f>
        <v>11</v>
      </c>
      <c r="R23" s="37">
        <f>P.V!R24</f>
        <v>3</v>
      </c>
      <c r="S23" s="36">
        <f>P.V!S24</f>
        <v>8.5</v>
      </c>
      <c r="T23" s="37">
        <f>P.V!T24</f>
        <v>0</v>
      </c>
      <c r="U23" s="53">
        <f>P.V!U24</f>
        <v>10.333333333333334</v>
      </c>
      <c r="V23" s="39">
        <f>P.V!V24</f>
        <v>9</v>
      </c>
      <c r="W23" s="36">
        <f>P.V!W24</f>
        <v>8.5</v>
      </c>
      <c r="X23" s="37">
        <f>P.V!X24</f>
        <v>0</v>
      </c>
      <c r="Y23" s="36">
        <f>P.V!Y24</f>
        <v>6.5</v>
      </c>
      <c r="Z23" s="37">
        <f>P.V!Z24</f>
        <v>0</v>
      </c>
      <c r="AA23" s="36">
        <f>P.V!AA24</f>
        <v>6</v>
      </c>
      <c r="AB23" s="37">
        <f>P.V!AB24</f>
        <v>0</v>
      </c>
      <c r="AC23" s="53">
        <f>P.V!AC24</f>
        <v>7</v>
      </c>
      <c r="AD23" s="39">
        <f>P.V!AD24</f>
        <v>0</v>
      </c>
      <c r="AE23" s="54">
        <f>P.V!AE24</f>
        <v>8.4320987654320998</v>
      </c>
      <c r="AF23" s="60">
        <f>P.V!AF24</f>
        <v>9</v>
      </c>
      <c r="AG23" s="73" t="str">
        <f>P.V!AG24</f>
        <v>Rattrapage</v>
      </c>
      <c r="AH23" s="52">
        <f>P.V!AH24</f>
        <v>9.3333333333333339</v>
      </c>
      <c r="AI23" s="37">
        <f>P.V!AI24</f>
        <v>0</v>
      </c>
      <c r="AJ23" s="19">
        <f>P.V!AJ24</f>
        <v>8.6666666666666661</v>
      </c>
      <c r="AK23" s="37">
        <f>P.V!AK24</f>
        <v>0</v>
      </c>
      <c r="AL23" s="19">
        <f>P.V!AL24</f>
        <v>12</v>
      </c>
      <c r="AM23" s="75">
        <f>P.V!AM24</f>
        <v>5</v>
      </c>
      <c r="AN23" s="53">
        <f>P.V!AN24</f>
        <v>10</v>
      </c>
      <c r="AO23" s="76">
        <f>P.V!AO24</f>
        <v>15</v>
      </c>
      <c r="AP23" s="167">
        <f>P.V!AP24</f>
        <v>8.5</v>
      </c>
      <c r="AQ23" s="167">
        <f>P.V!AQ24</f>
        <v>0</v>
      </c>
      <c r="AR23" s="167">
        <f>P.V!AR24</f>
        <v>10</v>
      </c>
      <c r="AS23" s="167">
        <f>P.V!AS24</f>
        <v>3</v>
      </c>
      <c r="AT23" s="167">
        <f>P.V!AT24</f>
        <v>8.5</v>
      </c>
      <c r="AU23" s="75">
        <f>P.V!AU24</f>
        <v>0</v>
      </c>
      <c r="AV23" s="53">
        <f>P.V!AV24</f>
        <v>9</v>
      </c>
      <c r="AW23" s="76">
        <f>P.V!AW24</f>
        <v>3</v>
      </c>
      <c r="AX23" s="19">
        <f>P.V!AX24</f>
        <v>13.5</v>
      </c>
      <c r="AY23" s="75">
        <f>P.V!AY24</f>
        <v>2</v>
      </c>
      <c r="AZ23" s="19">
        <f>P.V!AZ24</f>
        <v>10</v>
      </c>
      <c r="BA23" s="75">
        <f>P.V!BA24</f>
        <v>2</v>
      </c>
      <c r="BB23" s="19">
        <f>P.V!BB24</f>
        <v>11</v>
      </c>
      <c r="BC23" s="75">
        <f>P.V!BC24</f>
        <v>2</v>
      </c>
      <c r="BD23" s="53">
        <f>P.V!BD24</f>
        <v>11.5</v>
      </c>
      <c r="BE23" s="76">
        <f>P.V!BE24</f>
        <v>6</v>
      </c>
      <c r="BF23" s="54">
        <f>P.V!BF24</f>
        <v>10</v>
      </c>
      <c r="BG23" s="55">
        <f>P.V!BG24</f>
        <v>30</v>
      </c>
      <c r="BH23" s="56">
        <f>P.V!BH24</f>
        <v>9.2160493827160508</v>
      </c>
      <c r="BI23" s="55">
        <f>P.V!BI24</f>
        <v>39</v>
      </c>
      <c r="BJ23" s="55">
        <f>P.V!BJ24</f>
        <v>39</v>
      </c>
      <c r="BK23" s="73" t="str">
        <f>P.V!BK24</f>
        <v>Rattrapage</v>
      </c>
      <c r="BL23" s="212"/>
    </row>
    <row r="24" spans="1:64" ht="20.25" customHeight="1">
      <c r="A24" s="250">
        <v>14</v>
      </c>
      <c r="B24" s="234" t="str">
        <f>P.V!B25</f>
        <v>123006410</v>
      </c>
      <c r="C24" s="234" t="str">
        <f>P.V!C25</f>
        <v>ADNANE</v>
      </c>
      <c r="D24" s="234" t="str">
        <f>P.V!D25</f>
        <v>Lounis</v>
      </c>
      <c r="E24" s="234" t="str">
        <f>P.V!E25</f>
        <v>02/09/1993</v>
      </c>
      <c r="F24" s="234" t="str">
        <f>P.V!F25</f>
        <v>bejaia</v>
      </c>
      <c r="G24" s="134">
        <f>P.V!G25</f>
        <v>11.833333333333334</v>
      </c>
      <c r="H24" s="37">
        <f>P.V!H25</f>
        <v>5</v>
      </c>
      <c r="I24" s="36">
        <f>P.V!I25</f>
        <v>14</v>
      </c>
      <c r="J24" s="37">
        <f>P.V!J25</f>
        <v>5</v>
      </c>
      <c r="K24" s="36">
        <f>P.V!K25</f>
        <v>5.5</v>
      </c>
      <c r="L24" s="37">
        <f>P.V!L25</f>
        <v>0</v>
      </c>
      <c r="M24" s="53">
        <f>P.V!M25</f>
        <v>10.444444444444445</v>
      </c>
      <c r="N24" s="39">
        <f>P.V!N25</f>
        <v>15</v>
      </c>
      <c r="O24" s="36">
        <f>P.V!O25</f>
        <v>11</v>
      </c>
      <c r="P24" s="37">
        <f>P.V!P25</f>
        <v>3</v>
      </c>
      <c r="Q24" s="36">
        <f>P.V!Q25</f>
        <v>11.5</v>
      </c>
      <c r="R24" s="37">
        <f>P.V!R25</f>
        <v>3</v>
      </c>
      <c r="S24" s="36">
        <f>P.V!S25</f>
        <v>9</v>
      </c>
      <c r="T24" s="37">
        <f>P.V!T25</f>
        <v>0</v>
      </c>
      <c r="U24" s="53">
        <f>P.V!U25</f>
        <v>10.5</v>
      </c>
      <c r="V24" s="39">
        <f>P.V!V25</f>
        <v>9</v>
      </c>
      <c r="W24" s="36">
        <f>P.V!W25</f>
        <v>2</v>
      </c>
      <c r="X24" s="37">
        <f>P.V!X25</f>
        <v>0</v>
      </c>
      <c r="Y24" s="36">
        <f>P.V!Y25</f>
        <v>9.5</v>
      </c>
      <c r="Z24" s="37">
        <f>P.V!Z25</f>
        <v>0</v>
      </c>
      <c r="AA24" s="36">
        <f>P.V!AA25</f>
        <v>7.5</v>
      </c>
      <c r="AB24" s="37">
        <f>P.V!AB25</f>
        <v>0</v>
      </c>
      <c r="AC24" s="53">
        <f>P.V!AC25</f>
        <v>6.333333333333333</v>
      </c>
      <c r="AD24" s="39">
        <f>P.V!AD25</f>
        <v>0</v>
      </c>
      <c r="AE24" s="54">
        <f>P.V!AE25</f>
        <v>9.5493827160493847</v>
      </c>
      <c r="AF24" s="60">
        <f>P.V!AF25</f>
        <v>24</v>
      </c>
      <c r="AG24" s="73" t="str">
        <f>P.V!AG25</f>
        <v>Rattrapage</v>
      </c>
      <c r="AH24" s="52">
        <f>P.V!AH25</f>
        <v>10.833333333333334</v>
      </c>
      <c r="AI24" s="37">
        <f>P.V!AI25</f>
        <v>5</v>
      </c>
      <c r="AJ24" s="19">
        <f>P.V!AJ25</f>
        <v>8.6666666666666661</v>
      </c>
      <c r="AK24" s="37">
        <f>P.V!AK25</f>
        <v>0</v>
      </c>
      <c r="AL24" s="19">
        <f>P.V!AL25</f>
        <v>10</v>
      </c>
      <c r="AM24" s="75">
        <f>P.V!AM25</f>
        <v>5</v>
      </c>
      <c r="AN24" s="53">
        <f>P.V!AN25</f>
        <v>9.8333333333333339</v>
      </c>
      <c r="AO24" s="76">
        <f>P.V!AO25</f>
        <v>10</v>
      </c>
      <c r="AP24" s="167">
        <f>P.V!AP25</f>
        <v>4.5</v>
      </c>
      <c r="AQ24" s="167">
        <f>P.V!AQ25</f>
        <v>0</v>
      </c>
      <c r="AR24" s="167">
        <f>P.V!AR25</f>
        <v>6</v>
      </c>
      <c r="AS24" s="167">
        <f>P.V!AS25</f>
        <v>0</v>
      </c>
      <c r="AT24" s="167">
        <f>P.V!AT25</f>
        <v>13.5</v>
      </c>
      <c r="AU24" s="75">
        <f>P.V!AU25</f>
        <v>3</v>
      </c>
      <c r="AV24" s="53">
        <f>P.V!AV25</f>
        <v>8</v>
      </c>
      <c r="AW24" s="76">
        <f>P.V!AW25</f>
        <v>3</v>
      </c>
      <c r="AX24" s="19">
        <f>P.V!AX25</f>
        <v>10</v>
      </c>
      <c r="AY24" s="75">
        <f>P.V!AY25</f>
        <v>2</v>
      </c>
      <c r="AZ24" s="19">
        <f>P.V!AZ25</f>
        <v>12.5</v>
      </c>
      <c r="BA24" s="75">
        <f>P.V!BA25</f>
        <v>2</v>
      </c>
      <c r="BB24" s="19">
        <f>P.V!BB25</f>
        <v>15</v>
      </c>
      <c r="BC24" s="75">
        <f>P.V!BC25</f>
        <v>2</v>
      </c>
      <c r="BD24" s="53">
        <f>P.V!BD25</f>
        <v>12.5</v>
      </c>
      <c r="BE24" s="76">
        <f>P.V!BE25</f>
        <v>6</v>
      </c>
      <c r="BF24" s="54">
        <f>P.V!BF25</f>
        <v>9.8148148148148149</v>
      </c>
      <c r="BG24" s="55">
        <f>P.V!BG25</f>
        <v>19</v>
      </c>
      <c r="BH24" s="56">
        <f>P.V!BH25</f>
        <v>9.6820987654320998</v>
      </c>
      <c r="BI24" s="55">
        <f>P.V!BI25</f>
        <v>43</v>
      </c>
      <c r="BJ24" s="55">
        <f>P.V!BJ25</f>
        <v>43</v>
      </c>
      <c r="BK24" s="73" t="str">
        <f>P.V!BK25</f>
        <v>Rattrapage</v>
      </c>
      <c r="BL24" s="212"/>
    </row>
    <row r="25" spans="1:64" ht="20.25" customHeight="1">
      <c r="A25" s="250">
        <v>15</v>
      </c>
      <c r="B25" s="234" t="str">
        <f>P.V!B26</f>
        <v>123009343</v>
      </c>
      <c r="C25" s="234" t="str">
        <f>P.V!C26</f>
        <v>AFFOUNE</v>
      </c>
      <c r="D25" s="234" t="str">
        <f>P.V!D26</f>
        <v>Sara</v>
      </c>
      <c r="E25" s="234" t="str">
        <f>P.V!E26</f>
        <v>21/11/1993</v>
      </c>
      <c r="F25" s="234" t="str">
        <f>P.V!F26</f>
        <v>KHERRATA</v>
      </c>
      <c r="G25" s="134">
        <f>P.V!G26</f>
        <v>12.333333333333334</v>
      </c>
      <c r="H25" s="37">
        <f>P.V!H26</f>
        <v>5</v>
      </c>
      <c r="I25" s="36">
        <f>P.V!I26</f>
        <v>13.833333333333334</v>
      </c>
      <c r="J25" s="37">
        <f>P.V!J26</f>
        <v>5</v>
      </c>
      <c r="K25" s="36">
        <f>P.V!K26</f>
        <v>11.833333333333334</v>
      </c>
      <c r="L25" s="37">
        <f>P.V!L26</f>
        <v>5</v>
      </c>
      <c r="M25" s="53">
        <f>P.V!M26</f>
        <v>12.666666666666666</v>
      </c>
      <c r="N25" s="39">
        <f>P.V!N26</f>
        <v>15</v>
      </c>
      <c r="O25" s="36">
        <f>P.V!O26</f>
        <v>10</v>
      </c>
      <c r="P25" s="37">
        <f>P.V!P26</f>
        <v>3</v>
      </c>
      <c r="Q25" s="36">
        <f>P.V!Q26</f>
        <v>10.5</v>
      </c>
      <c r="R25" s="37">
        <f>P.V!R26</f>
        <v>3</v>
      </c>
      <c r="S25" s="36">
        <f>P.V!S26</f>
        <v>13</v>
      </c>
      <c r="T25" s="37">
        <f>P.V!T26</f>
        <v>3</v>
      </c>
      <c r="U25" s="53">
        <f>P.V!U26</f>
        <v>11.166666666666666</v>
      </c>
      <c r="V25" s="39">
        <f>P.V!V26</f>
        <v>9</v>
      </c>
      <c r="W25" s="36">
        <f>P.V!W26</f>
        <v>10.5</v>
      </c>
      <c r="X25" s="37">
        <f>P.V!X26</f>
        <v>2</v>
      </c>
      <c r="Y25" s="36">
        <f>P.V!Y26</f>
        <v>17.5</v>
      </c>
      <c r="Z25" s="37">
        <f>P.V!Z26</f>
        <v>2</v>
      </c>
      <c r="AA25" s="36">
        <f>P.V!AA26</f>
        <v>6</v>
      </c>
      <c r="AB25" s="37">
        <f>P.V!AB26</f>
        <v>0</v>
      </c>
      <c r="AC25" s="53">
        <f>P.V!AC26</f>
        <v>11.333333333333334</v>
      </c>
      <c r="AD25" s="39">
        <f>P.V!AD26</f>
        <v>6</v>
      </c>
      <c r="AE25" s="54">
        <f>P.V!AE26</f>
        <v>11.87037037037037</v>
      </c>
      <c r="AF25" s="60">
        <f>P.V!AF26</f>
        <v>30</v>
      </c>
      <c r="AG25" s="73" t="str">
        <f>P.V!AG26</f>
        <v>Admis(e)</v>
      </c>
      <c r="AH25" s="52">
        <f>P.V!AH26</f>
        <v>11.833333333333334</v>
      </c>
      <c r="AI25" s="37">
        <f>P.V!AI26</f>
        <v>5</v>
      </c>
      <c r="AJ25" s="19">
        <f>P.V!AJ26</f>
        <v>14.666666666666666</v>
      </c>
      <c r="AK25" s="37">
        <f>P.V!AK26</f>
        <v>5</v>
      </c>
      <c r="AL25" s="19">
        <f>P.V!AL26</f>
        <v>14.666666666666666</v>
      </c>
      <c r="AM25" s="75">
        <f>P.V!AM26</f>
        <v>5</v>
      </c>
      <c r="AN25" s="53">
        <f>P.V!AN26</f>
        <v>13.722222222222221</v>
      </c>
      <c r="AO25" s="76">
        <f>P.V!AO26</f>
        <v>15</v>
      </c>
      <c r="AP25" s="167">
        <f>P.V!AP26</f>
        <v>6.5</v>
      </c>
      <c r="AQ25" s="167">
        <f>P.V!AQ26</f>
        <v>0</v>
      </c>
      <c r="AR25" s="167">
        <f>P.V!AR26</f>
        <v>8.5</v>
      </c>
      <c r="AS25" s="167">
        <f>P.V!AS26</f>
        <v>0</v>
      </c>
      <c r="AT25" s="167">
        <f>P.V!AT26</f>
        <v>10</v>
      </c>
      <c r="AU25" s="75">
        <f>P.V!AU26</f>
        <v>3</v>
      </c>
      <c r="AV25" s="53">
        <f>P.V!AV26</f>
        <v>8.3333333333333339</v>
      </c>
      <c r="AW25" s="76">
        <f>P.V!AW26</f>
        <v>3</v>
      </c>
      <c r="AX25" s="19">
        <f>P.V!AX26</f>
        <v>14</v>
      </c>
      <c r="AY25" s="75">
        <f>P.V!AY26</f>
        <v>2</v>
      </c>
      <c r="AZ25" s="19">
        <f>P.V!AZ26</f>
        <v>10</v>
      </c>
      <c r="BA25" s="75">
        <f>P.V!BA26</f>
        <v>2</v>
      </c>
      <c r="BB25" s="19">
        <f>P.V!BB26</f>
        <v>13</v>
      </c>
      <c r="BC25" s="75">
        <f>P.V!BC26</f>
        <v>2</v>
      </c>
      <c r="BD25" s="53">
        <f>P.V!BD26</f>
        <v>12.333333333333334</v>
      </c>
      <c r="BE25" s="76">
        <f>P.V!BE26</f>
        <v>6</v>
      </c>
      <c r="BF25" s="54">
        <f>P.V!BF26</f>
        <v>11.617283950617283</v>
      </c>
      <c r="BG25" s="55">
        <f>P.V!BG26</f>
        <v>30</v>
      </c>
      <c r="BH25" s="56">
        <f>P.V!BH26</f>
        <v>11.743827160493826</v>
      </c>
      <c r="BI25" s="55">
        <f>P.V!BI26</f>
        <v>60</v>
      </c>
      <c r="BJ25" s="55">
        <f>P.V!BJ26</f>
        <v>180</v>
      </c>
      <c r="BK25" s="73" t="str">
        <f>P.V!BK26</f>
        <v>Admis(e)</v>
      </c>
    </row>
    <row r="26" spans="1:64" ht="20.25" customHeight="1">
      <c r="A26" s="250">
        <v>16</v>
      </c>
      <c r="B26" s="234" t="str">
        <f>P.V!B27</f>
        <v>123004477</v>
      </c>
      <c r="C26" s="234" t="str">
        <f>P.V!C27</f>
        <v>AGGLI</v>
      </c>
      <c r="D26" s="234" t="str">
        <f>P.V!D27</f>
        <v>Fatima</v>
      </c>
      <c r="E26" s="234" t="str">
        <f>P.V!E27</f>
        <v>03/01/1992</v>
      </c>
      <c r="F26" s="234" t="str">
        <f>P.V!F27</f>
        <v>El-kseur</v>
      </c>
      <c r="G26" s="134">
        <f>P.V!G27</f>
        <v>11.666666666666666</v>
      </c>
      <c r="H26" s="37">
        <f>P.V!H27</f>
        <v>5</v>
      </c>
      <c r="I26" s="36">
        <f>P.V!I27</f>
        <v>10.666666666666666</v>
      </c>
      <c r="J26" s="37">
        <f>P.V!J27</f>
        <v>5</v>
      </c>
      <c r="K26" s="36">
        <f>P.V!K27</f>
        <v>14.333333333333334</v>
      </c>
      <c r="L26" s="37">
        <f>P.V!L27</f>
        <v>5</v>
      </c>
      <c r="M26" s="53">
        <f>P.V!M27</f>
        <v>12.222222222222221</v>
      </c>
      <c r="N26" s="39">
        <f>P.V!N27</f>
        <v>15</v>
      </c>
      <c r="O26" s="36">
        <f>P.V!O27</f>
        <v>6</v>
      </c>
      <c r="P26" s="37">
        <f>P.V!P27</f>
        <v>0</v>
      </c>
      <c r="Q26" s="36">
        <f>P.V!Q27</f>
        <v>12.5</v>
      </c>
      <c r="R26" s="37">
        <f>P.V!R27</f>
        <v>3</v>
      </c>
      <c r="S26" s="36">
        <f>P.V!S27</f>
        <v>6.5</v>
      </c>
      <c r="T26" s="37">
        <f>P.V!T27</f>
        <v>0</v>
      </c>
      <c r="U26" s="53">
        <f>P.V!U27</f>
        <v>8.3333333333333339</v>
      </c>
      <c r="V26" s="39">
        <f>P.V!V27</f>
        <v>3</v>
      </c>
      <c r="W26" s="36">
        <f>P.V!W27</f>
        <v>3</v>
      </c>
      <c r="X26" s="37">
        <f>P.V!X27</f>
        <v>0</v>
      </c>
      <c r="Y26" s="36">
        <f>P.V!Y27</f>
        <v>5.5</v>
      </c>
      <c r="Z26" s="37">
        <f>P.V!Z27</f>
        <v>0</v>
      </c>
      <c r="AA26" s="36">
        <f>P.V!AA27</f>
        <v>11</v>
      </c>
      <c r="AB26" s="37">
        <f>P.V!AB27</f>
        <v>2</v>
      </c>
      <c r="AC26" s="53">
        <f>P.V!AC27</f>
        <v>6.5</v>
      </c>
      <c r="AD26" s="39">
        <f>P.V!AD27</f>
        <v>2</v>
      </c>
      <c r="AE26" s="54">
        <f>P.V!AE27</f>
        <v>9.6543209876543195</v>
      </c>
      <c r="AF26" s="60">
        <f>P.V!AF27</f>
        <v>20</v>
      </c>
      <c r="AG26" s="73" t="str">
        <f>P.V!AG27</f>
        <v>Rattrapage</v>
      </c>
      <c r="AH26" s="52">
        <f>P.V!AH27</f>
        <v>12.333333333333334</v>
      </c>
      <c r="AI26" s="37">
        <f>P.V!AI27</f>
        <v>5</v>
      </c>
      <c r="AJ26" s="19">
        <f>P.V!AJ27</f>
        <v>8.1666666666666661</v>
      </c>
      <c r="AK26" s="37">
        <f>P.V!AK27</f>
        <v>0</v>
      </c>
      <c r="AL26" s="19">
        <f>P.V!AL27</f>
        <v>12.666666666666666</v>
      </c>
      <c r="AM26" s="75">
        <f>P.V!AM27</f>
        <v>5</v>
      </c>
      <c r="AN26" s="53">
        <f>P.V!AN27</f>
        <v>11.055555555555555</v>
      </c>
      <c r="AO26" s="76">
        <f>P.V!AO27</f>
        <v>15</v>
      </c>
      <c r="AP26" s="167">
        <f>P.V!AP27</f>
        <v>10</v>
      </c>
      <c r="AQ26" s="167">
        <f>P.V!AQ27</f>
        <v>3</v>
      </c>
      <c r="AR26" s="167">
        <f>P.V!AR27</f>
        <v>6.5</v>
      </c>
      <c r="AS26" s="167">
        <f>P.V!AS27</f>
        <v>0</v>
      </c>
      <c r="AT26" s="167">
        <f>P.V!AT27</f>
        <v>7</v>
      </c>
      <c r="AU26" s="75">
        <f>P.V!AU27</f>
        <v>0</v>
      </c>
      <c r="AV26" s="53">
        <f>P.V!AV27</f>
        <v>7.833333333333333</v>
      </c>
      <c r="AW26" s="76">
        <f>P.V!AW27</f>
        <v>3</v>
      </c>
      <c r="AX26" s="19">
        <f>P.V!AX27</f>
        <v>14</v>
      </c>
      <c r="AY26" s="75">
        <f>P.V!AY27</f>
        <v>2</v>
      </c>
      <c r="AZ26" s="19">
        <f>P.V!AZ27</f>
        <v>12</v>
      </c>
      <c r="BA26" s="75">
        <f>P.V!BA27</f>
        <v>2</v>
      </c>
      <c r="BB26" s="19">
        <f>P.V!BB27</f>
        <v>2.5</v>
      </c>
      <c r="BC26" s="75">
        <f>P.V!BC27</f>
        <v>0</v>
      </c>
      <c r="BD26" s="53">
        <f>P.V!BD27</f>
        <v>9.5</v>
      </c>
      <c r="BE26" s="76">
        <f>P.V!BE27</f>
        <v>4</v>
      </c>
      <c r="BF26" s="54">
        <f>P.V!BF27</f>
        <v>9.6358024691358004</v>
      </c>
      <c r="BG26" s="55">
        <f>P.V!BG27</f>
        <v>22</v>
      </c>
      <c r="BH26" s="56">
        <f>P.V!BH27</f>
        <v>9.6450617283950599</v>
      </c>
      <c r="BI26" s="55">
        <f>P.V!BI27</f>
        <v>42</v>
      </c>
      <c r="BJ26" s="55">
        <f>P.V!BJ27</f>
        <v>42</v>
      </c>
      <c r="BK26" s="73" t="str">
        <f>P.V!BK27</f>
        <v>Rattrapage</v>
      </c>
    </row>
    <row r="27" spans="1:64" ht="20.25" customHeight="1">
      <c r="A27" s="250">
        <v>17</v>
      </c>
      <c r="B27" s="234" t="str">
        <f>P.V!B28</f>
        <v>11DR0203</v>
      </c>
      <c r="C27" s="234" t="str">
        <f>P.V!C28</f>
        <v>AHFIR</v>
      </c>
      <c r="D27" s="234" t="str">
        <f>P.V!D28</f>
        <v>Fatima</v>
      </c>
      <c r="E27" s="234" t="str">
        <f>P.V!E28</f>
        <v>01/12/1987</v>
      </c>
      <c r="F27" s="234" t="str">
        <f>P.V!F28</f>
        <v>Bejaia</v>
      </c>
      <c r="G27" s="134">
        <f>P.V!G28</f>
        <v>9.8333333333333339</v>
      </c>
      <c r="H27" s="37">
        <f>P.V!H28</f>
        <v>0</v>
      </c>
      <c r="I27" s="36">
        <f>P.V!I28</f>
        <v>9.1666666666666661</v>
      </c>
      <c r="J27" s="37">
        <f>P.V!J28</f>
        <v>0</v>
      </c>
      <c r="K27" s="36">
        <f>P.V!K28</f>
        <v>4</v>
      </c>
      <c r="L27" s="37">
        <f>P.V!L28</f>
        <v>0</v>
      </c>
      <c r="M27" s="53">
        <f>P.V!M28</f>
        <v>7.666666666666667</v>
      </c>
      <c r="N27" s="39">
        <f>P.V!N28</f>
        <v>0</v>
      </c>
      <c r="O27" s="36">
        <f>P.V!O28</f>
        <v>8</v>
      </c>
      <c r="P27" s="37">
        <f>P.V!P28</f>
        <v>0</v>
      </c>
      <c r="Q27" s="36">
        <f>P.V!Q28</f>
        <v>5</v>
      </c>
      <c r="R27" s="37">
        <f>P.V!R28</f>
        <v>0</v>
      </c>
      <c r="S27" s="36">
        <f>P.V!S28</f>
        <v>10</v>
      </c>
      <c r="T27" s="37">
        <f>P.V!T28</f>
        <v>3</v>
      </c>
      <c r="U27" s="53">
        <f>P.V!U28</f>
        <v>7.666666666666667</v>
      </c>
      <c r="V27" s="39">
        <f>P.V!V28</f>
        <v>3</v>
      </c>
      <c r="W27" s="36">
        <f>P.V!W28</f>
        <v>1</v>
      </c>
      <c r="X27" s="37">
        <f>P.V!X28</f>
        <v>0</v>
      </c>
      <c r="Y27" s="36">
        <f>P.V!Y28</f>
        <v>7</v>
      </c>
      <c r="Z27" s="37">
        <f>P.V!Z28</f>
        <v>0</v>
      </c>
      <c r="AA27" s="36">
        <f>P.V!AA28</f>
        <v>4</v>
      </c>
      <c r="AB27" s="37">
        <f>P.V!AB28</f>
        <v>0</v>
      </c>
      <c r="AC27" s="53">
        <f>P.V!AC28</f>
        <v>4</v>
      </c>
      <c r="AD27" s="39">
        <f>P.V!AD28</f>
        <v>0</v>
      </c>
      <c r="AE27" s="54">
        <f>P.V!AE28</f>
        <v>6.8518518518518521</v>
      </c>
      <c r="AF27" s="60">
        <f>P.V!AF28</f>
        <v>3</v>
      </c>
      <c r="AG27" s="73" t="str">
        <f>P.V!AG28</f>
        <v>Rattrapage</v>
      </c>
      <c r="AH27" s="52">
        <f>P.V!AH28</f>
        <v>9.3333333333333339</v>
      </c>
      <c r="AI27" s="37">
        <f>P.V!AI28</f>
        <v>0</v>
      </c>
      <c r="AJ27" s="19">
        <f>P.V!AJ28</f>
        <v>5.833333333333333</v>
      </c>
      <c r="AK27" s="37">
        <f>P.V!AK28</f>
        <v>0</v>
      </c>
      <c r="AL27" s="19">
        <f>P.V!AL28</f>
        <v>11</v>
      </c>
      <c r="AM27" s="75">
        <f>P.V!AM28</f>
        <v>5</v>
      </c>
      <c r="AN27" s="53">
        <f>P.V!AN28</f>
        <v>8.7222222222222232</v>
      </c>
      <c r="AO27" s="76">
        <f>P.V!AO28</f>
        <v>5</v>
      </c>
      <c r="AP27" s="167">
        <f>P.V!AP28</f>
        <v>4.5</v>
      </c>
      <c r="AQ27" s="167">
        <f>P.V!AQ28</f>
        <v>0</v>
      </c>
      <c r="AR27" s="167">
        <f>P.V!AR28</f>
        <v>7.5</v>
      </c>
      <c r="AS27" s="167">
        <f>P.V!AS28</f>
        <v>0</v>
      </c>
      <c r="AT27" s="167">
        <f>P.V!AT28</f>
        <v>6</v>
      </c>
      <c r="AU27" s="75">
        <f>P.V!AU28</f>
        <v>0</v>
      </c>
      <c r="AV27" s="53">
        <f>P.V!AV28</f>
        <v>6</v>
      </c>
      <c r="AW27" s="76">
        <f>P.V!AW28</f>
        <v>0</v>
      </c>
      <c r="AX27" s="19">
        <f>P.V!AX28</f>
        <v>10</v>
      </c>
      <c r="AY27" s="75">
        <f>P.V!AY28</f>
        <v>2</v>
      </c>
      <c r="AZ27" s="19">
        <f>P.V!AZ28</f>
        <v>3</v>
      </c>
      <c r="BA27" s="75">
        <f>P.V!BA28</f>
        <v>0</v>
      </c>
      <c r="BB27" s="19">
        <f>P.V!BB28</f>
        <v>2</v>
      </c>
      <c r="BC27" s="75">
        <f>P.V!BC28</f>
        <v>0</v>
      </c>
      <c r="BD27" s="53">
        <f>P.V!BD28</f>
        <v>5</v>
      </c>
      <c r="BE27" s="76">
        <f>P.V!BE28</f>
        <v>2</v>
      </c>
      <c r="BF27" s="54">
        <f>P.V!BF28</f>
        <v>6.9876543209876552</v>
      </c>
      <c r="BG27" s="55">
        <f>P.V!BG28</f>
        <v>7</v>
      </c>
      <c r="BH27" s="56">
        <f>P.V!BH28</f>
        <v>6.9197530864197532</v>
      </c>
      <c r="BI27" s="55">
        <f>P.V!BI28</f>
        <v>10</v>
      </c>
      <c r="BJ27" s="55">
        <f>P.V!BJ28</f>
        <v>10</v>
      </c>
      <c r="BK27" s="73" t="str">
        <f>P.V!BK28</f>
        <v>Rattrapage</v>
      </c>
      <c r="BL27" s="212"/>
    </row>
    <row r="28" spans="1:64" ht="20.25" customHeight="1">
      <c r="A28" s="250">
        <v>18</v>
      </c>
      <c r="B28" s="234" t="str">
        <f>P.V!B29</f>
        <v>123001932</v>
      </c>
      <c r="C28" s="234" t="str">
        <f>P.V!C29</f>
        <v>AISSANOU</v>
      </c>
      <c r="D28" s="234" t="str">
        <f>P.V!D29</f>
        <v>Fouzia</v>
      </c>
      <c r="E28" s="234" t="str">
        <f>P.V!E29</f>
        <v>09/05/1993</v>
      </c>
      <c r="F28" s="234" t="str">
        <f>P.V!F29</f>
        <v>Bejaia</v>
      </c>
      <c r="G28" s="134">
        <f>P.V!G29</f>
        <v>9.3333333333333339</v>
      </c>
      <c r="H28" s="37">
        <f>P.V!H29</f>
        <v>0</v>
      </c>
      <c r="I28" s="36">
        <f>P.V!I29</f>
        <v>7.833333333333333</v>
      </c>
      <c r="J28" s="37">
        <f>P.V!J29</f>
        <v>0</v>
      </c>
      <c r="K28" s="36">
        <f>P.V!K29</f>
        <v>4.666666666666667</v>
      </c>
      <c r="L28" s="37">
        <f>P.V!L29</f>
        <v>0</v>
      </c>
      <c r="M28" s="53">
        <f>P.V!M29</f>
        <v>7.2777777777777786</v>
      </c>
      <c r="N28" s="39">
        <f>P.V!N29</f>
        <v>0</v>
      </c>
      <c r="O28" s="36">
        <f>P.V!O29</f>
        <v>3</v>
      </c>
      <c r="P28" s="37">
        <f>P.V!P29</f>
        <v>0</v>
      </c>
      <c r="Q28" s="36">
        <f>P.V!Q29</f>
        <v>11</v>
      </c>
      <c r="R28" s="37">
        <f>P.V!R29</f>
        <v>3</v>
      </c>
      <c r="S28" s="36">
        <f>P.V!S29</f>
        <v>10</v>
      </c>
      <c r="T28" s="37">
        <f>P.V!T29</f>
        <v>3</v>
      </c>
      <c r="U28" s="53">
        <f>P.V!U29</f>
        <v>8</v>
      </c>
      <c r="V28" s="39">
        <f>P.V!V29</f>
        <v>6</v>
      </c>
      <c r="W28" s="36">
        <f>P.V!W29</f>
        <v>6.5</v>
      </c>
      <c r="X28" s="37">
        <f>P.V!X29</f>
        <v>0</v>
      </c>
      <c r="Y28" s="36">
        <f>P.V!Y29</f>
        <v>1.5</v>
      </c>
      <c r="Z28" s="37">
        <f>P.V!Z29</f>
        <v>0</v>
      </c>
      <c r="AA28" s="36">
        <f>P.V!AA29</f>
        <v>1.5</v>
      </c>
      <c r="AB28" s="37">
        <f>P.V!AB29</f>
        <v>0</v>
      </c>
      <c r="AC28" s="53">
        <f>P.V!AC29</f>
        <v>3.1666666666666665</v>
      </c>
      <c r="AD28" s="39">
        <f>P.V!AD29</f>
        <v>0</v>
      </c>
      <c r="AE28" s="54">
        <f>P.V!AE29</f>
        <v>6.6049382716049383</v>
      </c>
      <c r="AF28" s="60">
        <f>P.V!AF29</f>
        <v>6</v>
      </c>
      <c r="AG28" s="73" t="str">
        <f>P.V!AG29</f>
        <v>Rattrapage</v>
      </c>
      <c r="AH28" s="52">
        <f>P.V!AH29</f>
        <v>11.333333333333334</v>
      </c>
      <c r="AI28" s="37">
        <f>P.V!AI29</f>
        <v>5</v>
      </c>
      <c r="AJ28" s="19">
        <f>P.V!AJ29</f>
        <v>11.666666666666666</v>
      </c>
      <c r="AK28" s="37">
        <f>P.V!AK29</f>
        <v>5</v>
      </c>
      <c r="AL28" s="19">
        <f>P.V!AL29</f>
        <v>7.833333333333333</v>
      </c>
      <c r="AM28" s="75">
        <f>P.V!AM29</f>
        <v>0</v>
      </c>
      <c r="AN28" s="53">
        <f>P.V!AN29</f>
        <v>10.277777777777777</v>
      </c>
      <c r="AO28" s="76">
        <f>P.V!AO29</f>
        <v>15</v>
      </c>
      <c r="AP28" s="167">
        <f>P.V!AP29</f>
        <v>6</v>
      </c>
      <c r="AQ28" s="167">
        <f>P.V!AQ29</f>
        <v>0</v>
      </c>
      <c r="AR28" s="167">
        <f>P.V!AR29</f>
        <v>2</v>
      </c>
      <c r="AS28" s="167">
        <f>P.V!AS29</f>
        <v>0</v>
      </c>
      <c r="AT28" s="167">
        <f>P.V!AT29</f>
        <v>8</v>
      </c>
      <c r="AU28" s="75">
        <f>P.V!AU29</f>
        <v>0</v>
      </c>
      <c r="AV28" s="53">
        <f>P.V!AV29</f>
        <v>5.333333333333333</v>
      </c>
      <c r="AW28" s="76">
        <f>P.V!AW29</f>
        <v>0</v>
      </c>
      <c r="AX28" s="19">
        <f>P.V!AX29</f>
        <v>11</v>
      </c>
      <c r="AY28" s="75">
        <f>P.V!AY29</f>
        <v>2</v>
      </c>
      <c r="AZ28" s="19">
        <f>P.V!AZ29</f>
        <v>8.5</v>
      </c>
      <c r="BA28" s="75">
        <f>P.V!BA29</f>
        <v>0</v>
      </c>
      <c r="BB28" s="19">
        <f>P.V!BB29</f>
        <v>2.5</v>
      </c>
      <c r="BC28" s="75">
        <f>P.V!BC29</f>
        <v>0</v>
      </c>
      <c r="BD28" s="53">
        <f>P.V!BD29</f>
        <v>7.333333333333333</v>
      </c>
      <c r="BE28" s="76">
        <f>P.V!BE29</f>
        <v>2</v>
      </c>
      <c r="BF28" s="54">
        <f>P.V!BF29</f>
        <v>7.9753086419753076</v>
      </c>
      <c r="BG28" s="55">
        <f>P.V!BG29</f>
        <v>17</v>
      </c>
      <c r="BH28" s="56">
        <f>P.V!BH29</f>
        <v>7.2901234567901234</v>
      </c>
      <c r="BI28" s="55">
        <f>P.V!BI29</f>
        <v>23</v>
      </c>
      <c r="BJ28" s="55">
        <f>P.V!BJ29</f>
        <v>23</v>
      </c>
      <c r="BK28" s="73" t="str">
        <f>P.V!BK29</f>
        <v>Rattrapage</v>
      </c>
    </row>
    <row r="29" spans="1:64" ht="20.25" customHeight="1">
      <c r="A29" s="250">
        <v>19</v>
      </c>
      <c r="B29" s="234" t="str">
        <f>P.V!B30</f>
        <v>123006508</v>
      </c>
      <c r="C29" s="234" t="str">
        <f>P.V!C30</f>
        <v>AIT ALOUACHE</v>
      </c>
      <c r="D29" s="234" t="str">
        <f>P.V!D30</f>
        <v>Nadjet</v>
      </c>
      <c r="E29" s="234" t="str">
        <f>P.V!E30</f>
        <v>05/05/1990</v>
      </c>
      <c r="F29" s="234" t="str">
        <f>P.V!F30</f>
        <v>Barbacha</v>
      </c>
      <c r="G29" s="134">
        <f>P.V!G30</f>
        <v>13.333333333333334</v>
      </c>
      <c r="H29" s="37">
        <f>P.V!H30</f>
        <v>5</v>
      </c>
      <c r="I29" s="36">
        <f>P.V!I30</f>
        <v>9.3333333333333339</v>
      </c>
      <c r="J29" s="37">
        <f>P.V!J30</f>
        <v>0</v>
      </c>
      <c r="K29" s="36">
        <f>P.V!K30</f>
        <v>5.833333333333333</v>
      </c>
      <c r="L29" s="37">
        <f>P.V!L30</f>
        <v>0</v>
      </c>
      <c r="M29" s="53">
        <f>P.V!M30</f>
        <v>9.5</v>
      </c>
      <c r="N29" s="39">
        <f>P.V!N30</f>
        <v>5</v>
      </c>
      <c r="O29" s="36">
        <f>P.V!O30</f>
        <v>10</v>
      </c>
      <c r="P29" s="37">
        <f>P.V!P30</f>
        <v>3</v>
      </c>
      <c r="Q29" s="36">
        <f>P.V!Q30</f>
        <v>8</v>
      </c>
      <c r="R29" s="37">
        <f>P.V!R30</f>
        <v>0</v>
      </c>
      <c r="S29" s="36">
        <f>P.V!S30</f>
        <v>9</v>
      </c>
      <c r="T29" s="37">
        <f>P.V!T30</f>
        <v>0</v>
      </c>
      <c r="U29" s="53">
        <f>P.V!U30</f>
        <v>9</v>
      </c>
      <c r="V29" s="39">
        <f>P.V!V30</f>
        <v>3</v>
      </c>
      <c r="W29" s="36">
        <f>P.V!W30</f>
        <v>7.5</v>
      </c>
      <c r="X29" s="37">
        <f>P.V!X30</f>
        <v>0</v>
      </c>
      <c r="Y29" s="36">
        <f>P.V!Y30</f>
        <v>12.5</v>
      </c>
      <c r="Z29" s="37">
        <f>P.V!Z30</f>
        <v>2</v>
      </c>
      <c r="AA29" s="36">
        <f>P.V!AA30</f>
        <v>7</v>
      </c>
      <c r="AB29" s="37">
        <f>P.V!AB30</f>
        <v>0</v>
      </c>
      <c r="AC29" s="53">
        <f>P.V!AC30</f>
        <v>9</v>
      </c>
      <c r="AD29" s="39">
        <f>P.V!AD30</f>
        <v>2</v>
      </c>
      <c r="AE29" s="54">
        <f>P.V!AE30</f>
        <v>9.2222222222222214</v>
      </c>
      <c r="AF29" s="60">
        <f>P.V!AF30</f>
        <v>10</v>
      </c>
      <c r="AG29" s="73" t="str">
        <f>P.V!AG30</f>
        <v>Rattrapage</v>
      </c>
      <c r="AH29" s="52">
        <f>P.V!AH30</f>
        <v>11.333333333333334</v>
      </c>
      <c r="AI29" s="37">
        <f>P.V!AI30</f>
        <v>5</v>
      </c>
      <c r="AJ29" s="19">
        <f>P.V!AJ30</f>
        <v>12.166666666666666</v>
      </c>
      <c r="AK29" s="37">
        <f>P.V!AK30</f>
        <v>5</v>
      </c>
      <c r="AL29" s="19">
        <f>P.V!AL30</f>
        <v>12.666666666666666</v>
      </c>
      <c r="AM29" s="75">
        <f>P.V!AM30</f>
        <v>5</v>
      </c>
      <c r="AN29" s="53">
        <f>P.V!AN30</f>
        <v>12.055555555555555</v>
      </c>
      <c r="AO29" s="76">
        <f>P.V!AO30</f>
        <v>15</v>
      </c>
      <c r="AP29" s="167">
        <f>P.V!AP30</f>
        <v>6</v>
      </c>
      <c r="AQ29" s="167">
        <f>P.V!AQ30</f>
        <v>0</v>
      </c>
      <c r="AR29" s="167">
        <f>P.V!AR30</f>
        <v>11.5</v>
      </c>
      <c r="AS29" s="167">
        <f>P.V!AS30</f>
        <v>3</v>
      </c>
      <c r="AT29" s="167">
        <f>P.V!AT30</f>
        <v>11.5</v>
      </c>
      <c r="AU29" s="75">
        <f>P.V!AU30</f>
        <v>3</v>
      </c>
      <c r="AV29" s="53">
        <f>P.V!AV30</f>
        <v>9.6666666666666661</v>
      </c>
      <c r="AW29" s="76">
        <f>P.V!AW30</f>
        <v>6</v>
      </c>
      <c r="AX29" s="19">
        <f>P.V!AX30</f>
        <v>15</v>
      </c>
      <c r="AY29" s="75">
        <f>P.V!AY30</f>
        <v>2</v>
      </c>
      <c r="AZ29" s="19">
        <f>P.V!AZ30</f>
        <v>6</v>
      </c>
      <c r="BA29" s="75">
        <f>P.V!BA30</f>
        <v>0</v>
      </c>
      <c r="BB29" s="19">
        <f>P.V!BB30</f>
        <v>10</v>
      </c>
      <c r="BC29" s="75">
        <f>P.V!BC30</f>
        <v>2</v>
      </c>
      <c r="BD29" s="53">
        <f>P.V!BD30</f>
        <v>10.333333333333334</v>
      </c>
      <c r="BE29" s="76">
        <f>P.V!BE30</f>
        <v>6</v>
      </c>
      <c r="BF29" s="54">
        <f>P.V!BF30</f>
        <v>10.876543209876543</v>
      </c>
      <c r="BG29" s="55">
        <f>P.V!BG30</f>
        <v>30</v>
      </c>
      <c r="BH29" s="56">
        <f>P.V!BH30</f>
        <v>10.049382716049383</v>
      </c>
      <c r="BI29" s="55">
        <f>P.V!BI30</f>
        <v>60</v>
      </c>
      <c r="BJ29" s="55">
        <f>P.V!BJ30</f>
        <v>180</v>
      </c>
      <c r="BK29" s="73" t="str">
        <f>P.V!BK30</f>
        <v>Admis(e)</v>
      </c>
      <c r="BL29" s="212"/>
    </row>
    <row r="30" spans="1:64" ht="20.25" customHeight="1">
      <c r="A30" s="250">
        <v>20</v>
      </c>
      <c r="B30" s="234" t="str">
        <f>P.V!B31</f>
        <v>113006205</v>
      </c>
      <c r="C30" s="234" t="str">
        <f>P.V!C31</f>
        <v>AIT HABIB</v>
      </c>
      <c r="D30" s="234" t="str">
        <f>P.V!D31</f>
        <v>SALIMA</v>
      </c>
      <c r="E30" s="234" t="str">
        <f>P.V!E31</f>
        <v>14/11/1992</v>
      </c>
      <c r="F30" s="234" t="str">
        <f>P.V!F31</f>
        <v>Akbou</v>
      </c>
      <c r="G30" s="134">
        <f>P.V!G31</f>
        <v>13.333333333333334</v>
      </c>
      <c r="H30" s="37">
        <f>P.V!H31</f>
        <v>5</v>
      </c>
      <c r="I30" s="36">
        <f>P.V!I31</f>
        <v>15</v>
      </c>
      <c r="J30" s="37">
        <f>P.V!J31</f>
        <v>5</v>
      </c>
      <c r="K30" s="36">
        <f>P.V!K31</f>
        <v>10.833333333333334</v>
      </c>
      <c r="L30" s="37">
        <f>P.V!L31</f>
        <v>5</v>
      </c>
      <c r="M30" s="53">
        <f>P.V!M31</f>
        <v>13.055555555555557</v>
      </c>
      <c r="N30" s="39">
        <f>P.V!N31</f>
        <v>15</v>
      </c>
      <c r="O30" s="36">
        <f>P.V!O31</f>
        <v>14.5</v>
      </c>
      <c r="P30" s="37">
        <f>P.V!P31</f>
        <v>3</v>
      </c>
      <c r="Q30" s="36">
        <f>P.V!Q31</f>
        <v>11.5</v>
      </c>
      <c r="R30" s="37">
        <f>P.V!R31</f>
        <v>3</v>
      </c>
      <c r="S30" s="36">
        <f>P.V!S31</f>
        <v>13.5</v>
      </c>
      <c r="T30" s="37">
        <f>P.V!T31</f>
        <v>3</v>
      </c>
      <c r="U30" s="53">
        <f>P.V!U31</f>
        <v>13.166666666666666</v>
      </c>
      <c r="V30" s="39">
        <f>P.V!V31</f>
        <v>9</v>
      </c>
      <c r="W30" s="36">
        <f>P.V!W31</f>
        <v>14</v>
      </c>
      <c r="X30" s="37">
        <f>P.V!X31</f>
        <v>2</v>
      </c>
      <c r="Y30" s="36">
        <f>P.V!Y31</f>
        <v>8.5</v>
      </c>
      <c r="Z30" s="37">
        <f>P.V!Z31</f>
        <v>0</v>
      </c>
      <c r="AA30" s="36">
        <f>P.V!AA31</f>
        <v>8.5</v>
      </c>
      <c r="AB30" s="37">
        <f>P.V!AB31</f>
        <v>0</v>
      </c>
      <c r="AC30" s="53">
        <f>P.V!AC31</f>
        <v>10.333333333333334</v>
      </c>
      <c r="AD30" s="39">
        <f>P.V!AD31</f>
        <v>6</v>
      </c>
      <c r="AE30" s="54">
        <f>P.V!AE31</f>
        <v>12.487654320987655</v>
      </c>
      <c r="AF30" s="60">
        <f>P.V!AF31</f>
        <v>30</v>
      </c>
      <c r="AG30" s="73" t="str">
        <f>P.V!AG31</f>
        <v>Admis(e)</v>
      </c>
      <c r="AH30" s="52">
        <f>P.V!AH31</f>
        <v>13</v>
      </c>
      <c r="AI30" s="37">
        <f>P.V!AI31</f>
        <v>5</v>
      </c>
      <c r="AJ30" s="19">
        <f>P.V!AJ31</f>
        <v>9.8333333333333339</v>
      </c>
      <c r="AK30" s="37">
        <f>P.V!AK31</f>
        <v>0</v>
      </c>
      <c r="AL30" s="19">
        <f>P.V!AL31</f>
        <v>8</v>
      </c>
      <c r="AM30" s="75">
        <f>P.V!AM31</f>
        <v>0</v>
      </c>
      <c r="AN30" s="53">
        <f>P.V!AN31</f>
        <v>10.277777777777779</v>
      </c>
      <c r="AO30" s="76">
        <f>P.V!AO31</f>
        <v>15</v>
      </c>
      <c r="AP30" s="167">
        <f>P.V!AP31</f>
        <v>10.5</v>
      </c>
      <c r="AQ30" s="167">
        <f>P.V!AQ31</f>
        <v>3</v>
      </c>
      <c r="AR30" s="167">
        <f>P.V!AR31</f>
        <v>10</v>
      </c>
      <c r="AS30" s="167">
        <f>P.V!AS31</f>
        <v>3</v>
      </c>
      <c r="AT30" s="167">
        <f>P.V!AT31</f>
        <v>8</v>
      </c>
      <c r="AU30" s="75">
        <f>P.V!AU31</f>
        <v>0</v>
      </c>
      <c r="AV30" s="53">
        <f>P.V!AV31</f>
        <v>9.5</v>
      </c>
      <c r="AW30" s="76">
        <f>P.V!AW31</f>
        <v>6</v>
      </c>
      <c r="AX30" s="19">
        <f>P.V!AX31</f>
        <v>12.5</v>
      </c>
      <c r="AY30" s="75">
        <f>P.V!AY31</f>
        <v>2</v>
      </c>
      <c r="AZ30" s="19">
        <f>P.V!AZ31</f>
        <v>10</v>
      </c>
      <c r="BA30" s="75">
        <f>P.V!BA31</f>
        <v>2</v>
      </c>
      <c r="BB30" s="19">
        <f>P.V!BB31</f>
        <v>10.5</v>
      </c>
      <c r="BC30" s="75">
        <f>P.V!BC31</f>
        <v>2</v>
      </c>
      <c r="BD30" s="53">
        <f>P.V!BD31</f>
        <v>11</v>
      </c>
      <c r="BE30" s="76">
        <f>P.V!BE31</f>
        <v>6</v>
      </c>
      <c r="BF30" s="54">
        <f>P.V!BF31</f>
        <v>10.179012345679014</v>
      </c>
      <c r="BG30" s="55">
        <f>P.V!BG31</f>
        <v>30</v>
      </c>
      <c r="BH30" s="56">
        <f>P.V!BH31</f>
        <v>11.333333333333336</v>
      </c>
      <c r="BI30" s="55">
        <f>P.V!BI31</f>
        <v>60</v>
      </c>
      <c r="BJ30" s="55">
        <f>P.V!BJ31</f>
        <v>180</v>
      </c>
      <c r="BK30" s="73" t="str">
        <f>P.V!BK31</f>
        <v>Admis(e)</v>
      </c>
    </row>
    <row r="31" spans="1:64" ht="20.25" customHeight="1">
      <c r="A31" s="250">
        <v>21</v>
      </c>
      <c r="B31" s="234" t="str">
        <f>P.V!B32</f>
        <v>10DR365</v>
      </c>
      <c r="C31" s="234" t="str">
        <f>P.V!C32</f>
        <v>AIT HATRIT</v>
      </c>
      <c r="D31" s="234" t="str">
        <f>P.V!D32</f>
        <v>Nassima</v>
      </c>
      <c r="E31" s="234" t="str">
        <f>P.V!E32</f>
        <v>09/12/1989</v>
      </c>
      <c r="F31" s="234" t="str">
        <f>P.V!F32</f>
        <v>Bejaia</v>
      </c>
      <c r="G31" s="134">
        <f>P.V!G32</f>
        <v>10.166666666666666</v>
      </c>
      <c r="H31" s="37">
        <f>P.V!H32</f>
        <v>5</v>
      </c>
      <c r="I31" s="36">
        <f>P.V!I32</f>
        <v>5.333333333333333</v>
      </c>
      <c r="J31" s="37">
        <f>P.V!J32</f>
        <v>0</v>
      </c>
      <c r="K31" s="36">
        <f>P.V!K32</f>
        <v>4.166666666666667</v>
      </c>
      <c r="L31" s="37">
        <f>P.V!L32</f>
        <v>0</v>
      </c>
      <c r="M31" s="53">
        <f>P.V!M32</f>
        <v>6.5555555555555562</v>
      </c>
      <c r="N31" s="39">
        <f>P.V!N32</f>
        <v>5</v>
      </c>
      <c r="O31" s="36">
        <f>P.V!O32</f>
        <v>7</v>
      </c>
      <c r="P31" s="37">
        <f>P.V!P32</f>
        <v>0</v>
      </c>
      <c r="Q31" s="36">
        <f>P.V!Q32</f>
        <v>9</v>
      </c>
      <c r="R31" s="37">
        <f>P.V!R32</f>
        <v>0</v>
      </c>
      <c r="S31" s="36">
        <f>P.V!S32</f>
        <v>11</v>
      </c>
      <c r="T31" s="37">
        <f>P.V!T32</f>
        <v>3</v>
      </c>
      <c r="U31" s="53">
        <f>P.V!U32</f>
        <v>9</v>
      </c>
      <c r="V31" s="39">
        <f>P.V!V32</f>
        <v>3</v>
      </c>
      <c r="W31" s="36">
        <f>P.V!W32</f>
        <v>2</v>
      </c>
      <c r="X31" s="37">
        <f>P.V!X32</f>
        <v>0</v>
      </c>
      <c r="Y31" s="36">
        <f>P.V!Y32</f>
        <v>6.5</v>
      </c>
      <c r="Z31" s="37">
        <f>P.V!Z32</f>
        <v>0</v>
      </c>
      <c r="AA31" s="36">
        <f>P.V!AA32</f>
        <v>6.5</v>
      </c>
      <c r="AB31" s="37">
        <f>P.V!AB32</f>
        <v>0</v>
      </c>
      <c r="AC31" s="53">
        <f>P.V!AC32</f>
        <v>5</v>
      </c>
      <c r="AD31" s="39">
        <f>P.V!AD32</f>
        <v>0</v>
      </c>
      <c r="AE31" s="54">
        <f>P.V!AE32</f>
        <v>7.0246913580246924</v>
      </c>
      <c r="AF31" s="60">
        <f>P.V!AF32</f>
        <v>8</v>
      </c>
      <c r="AG31" s="73" t="str">
        <f>P.V!AG32</f>
        <v>Rattrapage</v>
      </c>
      <c r="AH31" s="52">
        <f>P.V!AH32</f>
        <v>10</v>
      </c>
      <c r="AI31" s="37">
        <f>P.V!AI32</f>
        <v>5</v>
      </c>
      <c r="AJ31" s="19">
        <f>P.V!AJ32</f>
        <v>7.666666666666667</v>
      </c>
      <c r="AK31" s="37">
        <f>P.V!AK32</f>
        <v>0</v>
      </c>
      <c r="AL31" s="19">
        <f>P.V!AL32</f>
        <v>9</v>
      </c>
      <c r="AM31" s="75">
        <f>P.V!AM32</f>
        <v>0</v>
      </c>
      <c r="AN31" s="53">
        <f>P.V!AN32</f>
        <v>8.8888888888888893</v>
      </c>
      <c r="AO31" s="76">
        <f>P.V!AO32</f>
        <v>5</v>
      </c>
      <c r="AP31" s="167">
        <f>P.V!AP32</f>
        <v>10</v>
      </c>
      <c r="AQ31" s="167">
        <f>P.V!AQ32</f>
        <v>3</v>
      </c>
      <c r="AR31" s="167">
        <f>P.V!AR32</f>
        <v>10</v>
      </c>
      <c r="AS31" s="167">
        <f>P.V!AS32</f>
        <v>3</v>
      </c>
      <c r="AT31" s="167">
        <f>P.V!AT32</f>
        <v>11.5</v>
      </c>
      <c r="AU31" s="75">
        <f>P.V!AU32</f>
        <v>3</v>
      </c>
      <c r="AV31" s="53">
        <f>P.V!AV32</f>
        <v>10.5</v>
      </c>
      <c r="AW31" s="76">
        <f>P.V!AW32</f>
        <v>9</v>
      </c>
      <c r="AX31" s="19">
        <f>P.V!AX32</f>
        <v>8.5</v>
      </c>
      <c r="AY31" s="75">
        <f>P.V!AY32</f>
        <v>0</v>
      </c>
      <c r="AZ31" s="19">
        <f>P.V!AZ32</f>
        <v>11</v>
      </c>
      <c r="BA31" s="75">
        <f>P.V!BA32</f>
        <v>2</v>
      </c>
      <c r="BB31" s="19">
        <f>P.V!BB32</f>
        <v>8</v>
      </c>
      <c r="BC31" s="75">
        <f>P.V!BC32</f>
        <v>0</v>
      </c>
      <c r="BD31" s="53">
        <f>P.V!BD32</f>
        <v>9.1666666666666661</v>
      </c>
      <c r="BE31" s="76">
        <f>P.V!BE32</f>
        <v>2</v>
      </c>
      <c r="BF31" s="54">
        <f>P.V!BF32</f>
        <v>9.4876543209876552</v>
      </c>
      <c r="BG31" s="55">
        <f>P.V!BG32</f>
        <v>16</v>
      </c>
      <c r="BH31" s="56">
        <f>P.V!BH32</f>
        <v>8.2561728395061742</v>
      </c>
      <c r="BI31" s="55">
        <f>P.V!BI32</f>
        <v>24</v>
      </c>
      <c r="BJ31" s="55">
        <f>P.V!BJ32</f>
        <v>24</v>
      </c>
      <c r="BK31" s="73" t="str">
        <f>P.V!BK32</f>
        <v>Rattrapage</v>
      </c>
    </row>
    <row r="32" spans="1:64" ht="20.25" customHeight="1">
      <c r="A32" s="250">
        <v>22</v>
      </c>
      <c r="B32" s="234" t="str">
        <f>P.V!B33</f>
        <v>11DR1040</v>
      </c>
      <c r="C32" s="234" t="str">
        <f>P.V!C33</f>
        <v>AIT MANSOUR</v>
      </c>
      <c r="D32" s="234" t="str">
        <f>P.V!D33</f>
        <v>Soraya</v>
      </c>
      <c r="E32" s="234" t="str">
        <f>P.V!E33</f>
        <v>29/09/1989</v>
      </c>
      <c r="F32" s="234" t="str">
        <f>P.V!F33</f>
        <v>Seddouk</v>
      </c>
      <c r="G32" s="134" t="e">
        <f>P.V!G33</f>
        <v>#VALUE!</v>
      </c>
      <c r="H32" s="37" t="e">
        <f>P.V!H33</f>
        <v>#VALUE!</v>
      </c>
      <c r="I32" s="36" t="str">
        <f>P.V!I33</f>
        <v>Exclu</v>
      </c>
      <c r="J32" s="37">
        <f>P.V!J33</f>
        <v>5</v>
      </c>
      <c r="K32" s="36" t="e">
        <f>P.V!K33</f>
        <v>#VALUE!</v>
      </c>
      <c r="L32" s="37" t="e">
        <f>P.V!L33</f>
        <v>#VALUE!</v>
      </c>
      <c r="M32" s="53" t="e">
        <f>P.V!M33</f>
        <v>#VALUE!</v>
      </c>
      <c r="N32" s="39" t="e">
        <f>P.V!N33</f>
        <v>#VALUE!</v>
      </c>
      <c r="O32" s="36" t="str">
        <f>P.V!O33</f>
        <v>\</v>
      </c>
      <c r="P32" s="37">
        <f>P.V!P33</f>
        <v>3</v>
      </c>
      <c r="Q32" s="36" t="str">
        <f>P.V!Q33</f>
        <v>ABS</v>
      </c>
      <c r="R32" s="37">
        <f>P.V!R33</f>
        <v>3</v>
      </c>
      <c r="S32" s="36" t="str">
        <f>P.V!S33</f>
        <v>ABS</v>
      </c>
      <c r="T32" s="37">
        <f>P.V!T33</f>
        <v>3</v>
      </c>
      <c r="U32" s="53" t="e">
        <f>P.V!U33</f>
        <v>#VALUE!</v>
      </c>
      <c r="V32" s="39" t="e">
        <f>P.V!V33</f>
        <v>#VALUE!</v>
      </c>
      <c r="W32" s="36" t="str">
        <f>P.V!W33</f>
        <v>ABS</v>
      </c>
      <c r="X32" s="37">
        <f>P.V!X33</f>
        <v>2</v>
      </c>
      <c r="Y32" s="36" t="str">
        <f>P.V!Y33</f>
        <v>\</v>
      </c>
      <c r="Z32" s="37">
        <f>P.V!Z33</f>
        <v>2</v>
      </c>
      <c r="AA32" s="36" t="str">
        <f>P.V!AA33</f>
        <v>\</v>
      </c>
      <c r="AB32" s="37">
        <f>P.V!AB33</f>
        <v>2</v>
      </c>
      <c r="AC32" s="53" t="e">
        <f>P.V!AC33</f>
        <v>#VALUE!</v>
      </c>
      <c r="AD32" s="39" t="e">
        <f>P.V!AD33</f>
        <v>#VALUE!</v>
      </c>
      <c r="AE32" s="54" t="e">
        <f>P.V!AE33</f>
        <v>#VALUE!</v>
      </c>
      <c r="AF32" s="60" t="e">
        <f>P.V!AF33</f>
        <v>#VALUE!</v>
      </c>
      <c r="AG32" s="73" t="str">
        <f>P.V!AG33</f>
        <v>ABD</v>
      </c>
      <c r="AH32" s="52" t="e">
        <f>P.V!AH33</f>
        <v>#VALUE!</v>
      </c>
      <c r="AI32" s="37" t="e">
        <f>P.V!AI33</f>
        <v>#VALUE!</v>
      </c>
      <c r="AJ32" s="19" t="str">
        <f>P.V!AJ33</f>
        <v>Exclu</v>
      </c>
      <c r="AK32" s="37">
        <f>P.V!AK33</f>
        <v>5</v>
      </c>
      <c r="AL32" s="19" t="e">
        <f>P.V!AL33</f>
        <v>#VALUE!</v>
      </c>
      <c r="AM32" s="75" t="e">
        <f>P.V!AM33</f>
        <v>#VALUE!</v>
      </c>
      <c r="AN32" s="53" t="e">
        <f>P.V!AN33</f>
        <v>#VALUE!</v>
      </c>
      <c r="AO32" s="76" t="e">
        <f>P.V!AO33</f>
        <v>#VALUE!</v>
      </c>
      <c r="AP32" s="167" t="str">
        <f>P.V!AP33</f>
        <v>\</v>
      </c>
      <c r="AQ32" s="167">
        <f>P.V!AQ33</f>
        <v>3</v>
      </c>
      <c r="AR32" s="167" t="str">
        <f>P.V!AR33</f>
        <v>ABS</v>
      </c>
      <c r="AS32" s="167">
        <f>P.V!AS33</f>
        <v>3</v>
      </c>
      <c r="AT32" s="167" t="str">
        <f>P.V!AT33</f>
        <v>\</v>
      </c>
      <c r="AU32" s="75">
        <f>P.V!AU33</f>
        <v>3</v>
      </c>
      <c r="AV32" s="53" t="e">
        <f>P.V!AV33</f>
        <v>#VALUE!</v>
      </c>
      <c r="AW32" s="76" t="e">
        <f>P.V!AW33</f>
        <v>#VALUE!</v>
      </c>
      <c r="AX32" s="19" t="str">
        <f>P.V!AX33</f>
        <v>ABS</v>
      </c>
      <c r="AY32" s="75">
        <f>P.V!AY33</f>
        <v>2</v>
      </c>
      <c r="AZ32" s="19" t="str">
        <f>P.V!AZ33</f>
        <v>ABS</v>
      </c>
      <c r="BA32" s="75">
        <f>P.V!BA33</f>
        <v>2</v>
      </c>
      <c r="BB32" s="19" t="str">
        <f>P.V!BB33</f>
        <v>ABS</v>
      </c>
      <c r="BC32" s="75">
        <f>P.V!BC33</f>
        <v>2</v>
      </c>
      <c r="BD32" s="53" t="e">
        <f>P.V!BD33</f>
        <v>#VALUE!</v>
      </c>
      <c r="BE32" s="76" t="e">
        <f>P.V!BE33</f>
        <v>#VALUE!</v>
      </c>
      <c r="BF32" s="54" t="e">
        <f>P.V!BF33</f>
        <v>#VALUE!</v>
      </c>
      <c r="BG32" s="55" t="e">
        <f>P.V!BG33</f>
        <v>#VALUE!</v>
      </c>
      <c r="BH32" s="56" t="e">
        <f>P.V!BH33</f>
        <v>#VALUE!</v>
      </c>
      <c r="BI32" s="55" t="e">
        <f>P.V!BI33</f>
        <v>#VALUE!</v>
      </c>
      <c r="BJ32" s="55" t="e">
        <f>P.V!BJ33</f>
        <v>#VALUE!</v>
      </c>
      <c r="BK32" s="73" t="str">
        <f>P.V!BK33</f>
        <v>ABD</v>
      </c>
    </row>
    <row r="33" spans="1:65" s="210" customFormat="1" ht="20.25" customHeight="1">
      <c r="A33" s="250">
        <v>23</v>
      </c>
      <c r="B33" s="234" t="str">
        <f>P.V!B34</f>
        <v>11DR0041</v>
      </c>
      <c r="C33" s="234" t="str">
        <f>P.V!C34</f>
        <v>AIT OUALI</v>
      </c>
      <c r="D33" s="234" t="str">
        <f>P.V!D34</f>
        <v>Tassadit</v>
      </c>
      <c r="E33" s="234" t="str">
        <f>P.V!E34</f>
        <v>12/07/1987</v>
      </c>
      <c r="F33" s="234" t="str">
        <f>P.V!F34</f>
        <v>Akbou</v>
      </c>
      <c r="G33" s="134">
        <f>P.V!G34</f>
        <v>12.166666666666666</v>
      </c>
      <c r="H33" s="37">
        <f>P.V!H34</f>
        <v>5</v>
      </c>
      <c r="I33" s="36">
        <f>P.V!I34</f>
        <v>4.833333333333333</v>
      </c>
      <c r="J33" s="37">
        <f>P.V!J34</f>
        <v>0</v>
      </c>
      <c r="K33" s="36">
        <f>P.V!K34</f>
        <v>5.833333333333333</v>
      </c>
      <c r="L33" s="37">
        <f>P.V!L34</f>
        <v>0</v>
      </c>
      <c r="M33" s="53">
        <f>P.V!M34</f>
        <v>7.6111111111111107</v>
      </c>
      <c r="N33" s="39">
        <f>P.V!N34</f>
        <v>5</v>
      </c>
      <c r="O33" s="36">
        <f>P.V!O34</f>
        <v>7.5</v>
      </c>
      <c r="P33" s="37">
        <f>P.V!P34</f>
        <v>0</v>
      </c>
      <c r="Q33" s="36">
        <f>P.V!Q34</f>
        <v>12.5</v>
      </c>
      <c r="R33" s="37">
        <f>P.V!R34</f>
        <v>3</v>
      </c>
      <c r="S33" s="36">
        <f>P.V!S34</f>
        <v>6.5</v>
      </c>
      <c r="T33" s="37">
        <f>P.V!T34</f>
        <v>0</v>
      </c>
      <c r="U33" s="53">
        <f>P.V!U34</f>
        <v>8.8333333333333339</v>
      </c>
      <c r="V33" s="39">
        <f>P.V!V34</f>
        <v>3</v>
      </c>
      <c r="W33" s="36">
        <f>P.V!W34</f>
        <v>7.5</v>
      </c>
      <c r="X33" s="37">
        <f>P.V!X34</f>
        <v>0</v>
      </c>
      <c r="Y33" s="36">
        <f>P.V!Y34</f>
        <v>6</v>
      </c>
      <c r="Z33" s="37">
        <f>P.V!Z34</f>
        <v>0</v>
      </c>
      <c r="AA33" s="36">
        <f>P.V!AA34</f>
        <v>6.5</v>
      </c>
      <c r="AB33" s="37">
        <f>P.V!AB34</f>
        <v>0</v>
      </c>
      <c r="AC33" s="53">
        <f>P.V!AC34</f>
        <v>6.666666666666667</v>
      </c>
      <c r="AD33" s="39">
        <f>P.V!AD34</f>
        <v>0</v>
      </c>
      <c r="AE33" s="54">
        <f>P.V!AE34</f>
        <v>7.8086419753086416</v>
      </c>
      <c r="AF33" s="60">
        <f>P.V!AF34</f>
        <v>8</v>
      </c>
      <c r="AG33" s="73" t="str">
        <f>P.V!AG34</f>
        <v>Rattrapage</v>
      </c>
      <c r="AH33" s="52">
        <f>P.V!AH34</f>
        <v>8.3333333333333339</v>
      </c>
      <c r="AI33" s="37">
        <f>P.V!AI34</f>
        <v>0</v>
      </c>
      <c r="AJ33" s="19">
        <f>P.V!AJ34</f>
        <v>8</v>
      </c>
      <c r="AK33" s="37">
        <f>P.V!AK34</f>
        <v>0</v>
      </c>
      <c r="AL33" s="19">
        <f>P.V!AL34</f>
        <v>7.333333333333333</v>
      </c>
      <c r="AM33" s="75">
        <f>P.V!AM34</f>
        <v>0</v>
      </c>
      <c r="AN33" s="53">
        <f>P.V!AN34</f>
        <v>7.8888888888888893</v>
      </c>
      <c r="AO33" s="76">
        <f>P.V!AO34</f>
        <v>0</v>
      </c>
      <c r="AP33" s="167">
        <f>P.V!AP34</f>
        <v>6.5</v>
      </c>
      <c r="AQ33" s="167">
        <f>P.V!AQ34</f>
        <v>0</v>
      </c>
      <c r="AR33" s="167">
        <f>P.V!AR34</f>
        <v>5</v>
      </c>
      <c r="AS33" s="167">
        <f>P.V!AS34</f>
        <v>0</v>
      </c>
      <c r="AT33" s="167">
        <f>P.V!AT34</f>
        <v>3.5</v>
      </c>
      <c r="AU33" s="75">
        <f>P.V!AU34</f>
        <v>0</v>
      </c>
      <c r="AV33" s="53">
        <f>P.V!AV34</f>
        <v>5</v>
      </c>
      <c r="AW33" s="76">
        <f>P.V!AW34</f>
        <v>0</v>
      </c>
      <c r="AX33" s="19">
        <f>P.V!AX34</f>
        <v>13</v>
      </c>
      <c r="AY33" s="75">
        <f>P.V!AY34</f>
        <v>2</v>
      </c>
      <c r="AZ33" s="19">
        <f>P.V!AZ34</f>
        <v>9</v>
      </c>
      <c r="BA33" s="75">
        <f>P.V!BA34</f>
        <v>0</v>
      </c>
      <c r="BB33" s="19">
        <f>P.V!BB34</f>
        <v>3.5</v>
      </c>
      <c r="BC33" s="75">
        <f>P.V!BC34</f>
        <v>0</v>
      </c>
      <c r="BD33" s="53">
        <f>P.V!BD34</f>
        <v>8.5</v>
      </c>
      <c r="BE33" s="76">
        <f>P.V!BE34</f>
        <v>2</v>
      </c>
      <c r="BF33" s="54">
        <f>P.V!BF34</f>
        <v>7.0617283950617287</v>
      </c>
      <c r="BG33" s="55">
        <f>P.V!BG34</f>
        <v>2</v>
      </c>
      <c r="BH33" s="56">
        <f>P.V!BH34</f>
        <v>7.4351851851851851</v>
      </c>
      <c r="BI33" s="55">
        <f>P.V!BI34</f>
        <v>10</v>
      </c>
      <c r="BJ33" s="55">
        <f>P.V!BJ34</f>
        <v>10</v>
      </c>
      <c r="BK33" s="73" t="str">
        <f>P.V!BK34</f>
        <v>Rattrapage</v>
      </c>
    </row>
    <row r="34" spans="1:65" ht="20.25" customHeight="1">
      <c r="A34" s="250">
        <v>24</v>
      </c>
      <c r="B34" s="234" t="str">
        <f>P.V!B35</f>
        <v>113000217</v>
      </c>
      <c r="C34" s="234" t="str">
        <f>P.V!C35</f>
        <v>AIT SADALLAH</v>
      </c>
      <c r="D34" s="234" t="str">
        <f>P.V!D35</f>
        <v>Kenza</v>
      </c>
      <c r="E34" s="234" t="str">
        <f>P.V!E35</f>
        <v>25/07/1991</v>
      </c>
      <c r="F34" s="234" t="str">
        <f>P.V!F35</f>
        <v>bejaia</v>
      </c>
      <c r="G34" s="134">
        <f>P.V!G35</f>
        <v>11.666666666666666</v>
      </c>
      <c r="H34" s="37">
        <f>P.V!H35</f>
        <v>5</v>
      </c>
      <c r="I34" s="36">
        <f>P.V!I35</f>
        <v>4.166666666666667</v>
      </c>
      <c r="J34" s="37">
        <f>P.V!J35</f>
        <v>0</v>
      </c>
      <c r="K34" s="36">
        <f>P.V!K35</f>
        <v>4.166666666666667</v>
      </c>
      <c r="L34" s="37">
        <f>P.V!L35</f>
        <v>0</v>
      </c>
      <c r="M34" s="53">
        <f>P.V!M35</f>
        <v>6.666666666666667</v>
      </c>
      <c r="N34" s="39">
        <f>P.V!N35</f>
        <v>5</v>
      </c>
      <c r="O34" s="36">
        <f>P.V!O35</f>
        <v>7</v>
      </c>
      <c r="P34" s="37">
        <f>P.V!P35</f>
        <v>0</v>
      </c>
      <c r="Q34" s="36">
        <f>P.V!Q35</f>
        <v>5</v>
      </c>
      <c r="R34" s="37">
        <f>P.V!R35</f>
        <v>0</v>
      </c>
      <c r="S34" s="36">
        <f>P.V!S35</f>
        <v>5.5</v>
      </c>
      <c r="T34" s="37">
        <f>P.V!T35</f>
        <v>0</v>
      </c>
      <c r="U34" s="53">
        <f>P.V!U35</f>
        <v>5.833333333333333</v>
      </c>
      <c r="V34" s="39">
        <f>P.V!V35</f>
        <v>0</v>
      </c>
      <c r="W34" s="36">
        <f>P.V!W35</f>
        <v>3</v>
      </c>
      <c r="X34" s="37">
        <f>P.V!X35</f>
        <v>0</v>
      </c>
      <c r="Y34" s="36">
        <f>P.V!Y35</f>
        <v>6</v>
      </c>
      <c r="Z34" s="37">
        <f>P.V!Z35</f>
        <v>0</v>
      </c>
      <c r="AA34" s="36">
        <f>P.V!AA35</f>
        <v>5</v>
      </c>
      <c r="AB34" s="37">
        <f>P.V!AB35</f>
        <v>0</v>
      </c>
      <c r="AC34" s="53">
        <f>P.V!AC35</f>
        <v>4.666666666666667</v>
      </c>
      <c r="AD34" s="39">
        <f>P.V!AD35</f>
        <v>0</v>
      </c>
      <c r="AE34" s="54">
        <f>P.V!AE35</f>
        <v>5.9444444444444446</v>
      </c>
      <c r="AF34" s="60">
        <f>P.V!AF35</f>
        <v>5</v>
      </c>
      <c r="AG34" s="73" t="str">
        <f>P.V!AG35</f>
        <v>Rattrapage</v>
      </c>
      <c r="AH34" s="52">
        <f>P.V!AH35</f>
        <v>8.1666666666666661</v>
      </c>
      <c r="AI34" s="37">
        <f>P.V!AI35</f>
        <v>0</v>
      </c>
      <c r="AJ34" s="19">
        <f>P.V!AJ35</f>
        <v>9.5</v>
      </c>
      <c r="AK34" s="37">
        <f>P.V!AK35</f>
        <v>0</v>
      </c>
      <c r="AL34" s="19">
        <f>P.V!AL35</f>
        <v>8.6666666666666661</v>
      </c>
      <c r="AM34" s="75">
        <f>P.V!AM35</f>
        <v>0</v>
      </c>
      <c r="AN34" s="53">
        <f>P.V!AN35</f>
        <v>8.7777777777777768</v>
      </c>
      <c r="AO34" s="76">
        <f>P.V!AO35</f>
        <v>0</v>
      </c>
      <c r="AP34" s="167">
        <f>P.V!AP35</f>
        <v>6</v>
      </c>
      <c r="AQ34" s="167">
        <f>P.V!AQ35</f>
        <v>0</v>
      </c>
      <c r="AR34" s="167">
        <f>P.V!AR35</f>
        <v>0</v>
      </c>
      <c r="AS34" s="167">
        <f>P.V!AS35</f>
        <v>0</v>
      </c>
      <c r="AT34" s="167">
        <f>P.V!AT35</f>
        <v>1.5</v>
      </c>
      <c r="AU34" s="75">
        <f>P.V!AU35</f>
        <v>0</v>
      </c>
      <c r="AV34" s="53">
        <f>P.V!AV35</f>
        <v>2.5</v>
      </c>
      <c r="AW34" s="76">
        <f>P.V!AW35</f>
        <v>0</v>
      </c>
      <c r="AX34" s="19">
        <f>P.V!AX35</f>
        <v>8.5</v>
      </c>
      <c r="AY34" s="75">
        <f>P.V!AY35</f>
        <v>0</v>
      </c>
      <c r="AZ34" s="19">
        <f>P.V!AZ35</f>
        <v>3.5</v>
      </c>
      <c r="BA34" s="75">
        <f>P.V!BA35</f>
        <v>0</v>
      </c>
      <c r="BB34" s="19">
        <f>P.V!BB35</f>
        <v>7</v>
      </c>
      <c r="BC34" s="75">
        <f>P.V!BC35</f>
        <v>0</v>
      </c>
      <c r="BD34" s="53">
        <f>P.V!BD35</f>
        <v>6.333333333333333</v>
      </c>
      <c r="BE34" s="76">
        <f>P.V!BE35</f>
        <v>0</v>
      </c>
      <c r="BF34" s="54">
        <f>P.V!BF35</f>
        <v>6.1419753086419746</v>
      </c>
      <c r="BG34" s="55">
        <f>P.V!BG35</f>
        <v>0</v>
      </c>
      <c r="BH34" s="56">
        <f>P.V!BH35</f>
        <v>6.0432098765432096</v>
      </c>
      <c r="BI34" s="55">
        <f>P.V!BI35</f>
        <v>5</v>
      </c>
      <c r="BJ34" s="55">
        <f>P.V!BJ35</f>
        <v>5</v>
      </c>
      <c r="BK34" s="73" t="str">
        <f>P.V!BK35</f>
        <v>Rattrapage</v>
      </c>
      <c r="BL34" s="212"/>
    </row>
    <row r="35" spans="1:65" ht="20.25" customHeight="1">
      <c r="A35" s="250">
        <v>25</v>
      </c>
      <c r="B35" s="234" t="str">
        <f>P.V!B36</f>
        <v>10DR054</v>
      </c>
      <c r="C35" s="234" t="str">
        <f>P.V!C36</f>
        <v>AITOUTE</v>
      </c>
      <c r="D35" s="234" t="str">
        <f>P.V!D36</f>
        <v>Lydia</v>
      </c>
      <c r="E35" s="234" t="str">
        <f>P.V!E36</f>
        <v>13/03/1988</v>
      </c>
      <c r="F35" s="234" t="str">
        <f>P.V!F36</f>
        <v>Bejaia</v>
      </c>
      <c r="G35" s="134">
        <f>P.V!G36</f>
        <v>10.33</v>
      </c>
      <c r="H35" s="37">
        <f>P.V!H36</f>
        <v>5</v>
      </c>
      <c r="I35" s="36">
        <f>P.V!I36</f>
        <v>11</v>
      </c>
      <c r="J35" s="37">
        <f>P.V!J36</f>
        <v>5</v>
      </c>
      <c r="K35" s="36">
        <f>P.V!K36</f>
        <v>9.3333333333333339</v>
      </c>
      <c r="L35" s="37">
        <f>P.V!L36</f>
        <v>0</v>
      </c>
      <c r="M35" s="53">
        <f>P.V!M36</f>
        <v>10.221111111111112</v>
      </c>
      <c r="N35" s="39">
        <f>P.V!N36</f>
        <v>15</v>
      </c>
      <c r="O35" s="36">
        <f>P.V!O36</f>
        <v>10</v>
      </c>
      <c r="P35" s="37">
        <f>P.V!P36</f>
        <v>3</v>
      </c>
      <c r="Q35" s="36">
        <f>P.V!Q36</f>
        <v>10</v>
      </c>
      <c r="R35" s="37">
        <f>P.V!R36</f>
        <v>3</v>
      </c>
      <c r="S35" s="36">
        <f>P.V!S36</f>
        <v>11.5</v>
      </c>
      <c r="T35" s="37">
        <f>P.V!T36</f>
        <v>3</v>
      </c>
      <c r="U35" s="53">
        <f>P.V!U36</f>
        <v>10.5</v>
      </c>
      <c r="V35" s="39">
        <f>P.V!V36</f>
        <v>9</v>
      </c>
      <c r="W35" s="36">
        <f>P.V!W36</f>
        <v>3</v>
      </c>
      <c r="X35" s="37">
        <f>P.V!X36</f>
        <v>0</v>
      </c>
      <c r="Y35" s="36">
        <f>P.V!Y36</f>
        <v>10</v>
      </c>
      <c r="Z35" s="37">
        <f>P.V!Z36</f>
        <v>2</v>
      </c>
      <c r="AA35" s="36">
        <f>P.V!AA36</f>
        <v>12</v>
      </c>
      <c r="AB35" s="37">
        <f>P.V!AB36</f>
        <v>2</v>
      </c>
      <c r="AC35" s="53">
        <f>P.V!AC36</f>
        <v>8.3333333333333339</v>
      </c>
      <c r="AD35" s="39">
        <f>P.V!AD36</f>
        <v>4</v>
      </c>
      <c r="AE35" s="54">
        <f>P.V!AE36</f>
        <v>9.8945679012345664</v>
      </c>
      <c r="AF35" s="60">
        <f>P.V!AF36</f>
        <v>28</v>
      </c>
      <c r="AG35" s="73" t="str">
        <f>P.V!AG36</f>
        <v>Rattrapage</v>
      </c>
      <c r="AH35" s="52">
        <f>P.V!AH36</f>
        <v>8</v>
      </c>
      <c r="AI35" s="37">
        <f>P.V!AI36</f>
        <v>0</v>
      </c>
      <c r="AJ35" s="19">
        <f>P.V!AJ36</f>
        <v>13.83</v>
      </c>
      <c r="AK35" s="37">
        <f>P.V!AK36</f>
        <v>5</v>
      </c>
      <c r="AL35" s="19">
        <f>P.V!AL36</f>
        <v>12.5</v>
      </c>
      <c r="AM35" s="75">
        <f>P.V!AM36</f>
        <v>5</v>
      </c>
      <c r="AN35" s="53">
        <f>P.V!AN36</f>
        <v>11.443333333333333</v>
      </c>
      <c r="AO35" s="76">
        <f>P.V!AO36</f>
        <v>15</v>
      </c>
      <c r="AP35" s="167">
        <f>P.V!AP36</f>
        <v>8.5</v>
      </c>
      <c r="AQ35" s="167">
        <f>P.V!AQ36</f>
        <v>0</v>
      </c>
      <c r="AR35" s="167">
        <f>P.V!AR36</f>
        <v>10</v>
      </c>
      <c r="AS35" s="167">
        <f>P.V!AS36</f>
        <v>3</v>
      </c>
      <c r="AT35" s="167">
        <f>P.V!AT36</f>
        <v>4</v>
      </c>
      <c r="AU35" s="75">
        <f>P.V!AU36</f>
        <v>0</v>
      </c>
      <c r="AV35" s="53">
        <f>P.V!AV36</f>
        <v>7.5</v>
      </c>
      <c r="AW35" s="76">
        <f>P.V!AW36</f>
        <v>3</v>
      </c>
      <c r="AX35" s="19">
        <f>P.V!AX36</f>
        <v>6</v>
      </c>
      <c r="AY35" s="75">
        <f>P.V!AY36</f>
        <v>0</v>
      </c>
      <c r="AZ35" s="19">
        <f>P.V!AZ36</f>
        <v>11.5</v>
      </c>
      <c r="BA35" s="75">
        <f>P.V!BA36</f>
        <v>2</v>
      </c>
      <c r="BB35" s="19">
        <f>P.V!BB36</f>
        <v>8</v>
      </c>
      <c r="BC35" s="75">
        <f>P.V!BC36</f>
        <v>0</v>
      </c>
      <c r="BD35" s="53">
        <f>P.V!BD36</f>
        <v>8.5</v>
      </c>
      <c r="BE35" s="76">
        <f>P.V!BE36</f>
        <v>2</v>
      </c>
      <c r="BF35" s="54">
        <f>P.V!BF36</f>
        <v>9.474814814814815</v>
      </c>
      <c r="BG35" s="55">
        <f>P.V!BG36</f>
        <v>20</v>
      </c>
      <c r="BH35" s="56">
        <f>P.V!BH36</f>
        <v>9.6846913580246898</v>
      </c>
      <c r="BI35" s="55">
        <f>P.V!BI36</f>
        <v>48</v>
      </c>
      <c r="BJ35" s="55">
        <f>P.V!BJ36</f>
        <v>48</v>
      </c>
      <c r="BK35" s="73" t="str">
        <f>P.V!BK36</f>
        <v>Rattrapage</v>
      </c>
    </row>
    <row r="36" spans="1:65" ht="20.25" customHeight="1">
      <c r="A36" s="250">
        <v>26</v>
      </c>
      <c r="B36" s="234" t="str">
        <f>P.V!B37</f>
        <v>123000119</v>
      </c>
      <c r="C36" s="234" t="str">
        <f>P.V!C37</f>
        <v>AKARDJOUDJE</v>
      </c>
      <c r="D36" s="234" t="str">
        <f>P.V!D37</f>
        <v>Kahina</v>
      </c>
      <c r="E36" s="234" t="str">
        <f>P.V!E37</f>
        <v>29/12/1992</v>
      </c>
      <c r="F36" s="234" t="str">
        <f>P.V!F37</f>
        <v>Bejaia</v>
      </c>
      <c r="G36" s="134">
        <f>P.V!G37</f>
        <v>9.6666666666666661</v>
      </c>
      <c r="H36" s="37">
        <f>P.V!H37</f>
        <v>0</v>
      </c>
      <c r="I36" s="36">
        <f>P.V!I37</f>
        <v>6</v>
      </c>
      <c r="J36" s="37">
        <f>P.V!J37</f>
        <v>0</v>
      </c>
      <c r="K36" s="36">
        <f>P.V!K37</f>
        <v>4.666666666666667</v>
      </c>
      <c r="L36" s="37">
        <f>P.V!L37</f>
        <v>0</v>
      </c>
      <c r="M36" s="53">
        <f>P.V!M37</f>
        <v>6.7777777777777777</v>
      </c>
      <c r="N36" s="39">
        <f>P.V!N37</f>
        <v>0</v>
      </c>
      <c r="O36" s="36">
        <f>P.V!O37</f>
        <v>5</v>
      </c>
      <c r="P36" s="37">
        <f>P.V!P37</f>
        <v>0</v>
      </c>
      <c r="Q36" s="36">
        <f>P.V!Q37</f>
        <v>5.5</v>
      </c>
      <c r="R36" s="37">
        <f>P.V!R37</f>
        <v>0</v>
      </c>
      <c r="S36" s="36">
        <f>P.V!S37</f>
        <v>4.5</v>
      </c>
      <c r="T36" s="37">
        <f>P.V!T37</f>
        <v>0</v>
      </c>
      <c r="U36" s="53">
        <f>P.V!U37</f>
        <v>5</v>
      </c>
      <c r="V36" s="39">
        <f>P.V!V37</f>
        <v>0</v>
      </c>
      <c r="W36" s="36">
        <f>P.V!W37</f>
        <v>4</v>
      </c>
      <c r="X36" s="37">
        <f>P.V!X37</f>
        <v>0</v>
      </c>
      <c r="Y36" s="36">
        <f>P.V!Y37</f>
        <v>1.5</v>
      </c>
      <c r="Z36" s="37">
        <f>P.V!Z37</f>
        <v>0</v>
      </c>
      <c r="AA36" s="36">
        <f>P.V!AA37</f>
        <v>6</v>
      </c>
      <c r="AB36" s="37">
        <f>P.V!AB37</f>
        <v>0</v>
      </c>
      <c r="AC36" s="53">
        <f>P.V!AC37</f>
        <v>3.8333333333333335</v>
      </c>
      <c r="AD36" s="39">
        <f>P.V!AD37</f>
        <v>0</v>
      </c>
      <c r="AE36" s="54">
        <f>P.V!AE37</f>
        <v>5.5308641975308639</v>
      </c>
      <c r="AF36" s="60">
        <f>P.V!AF37</f>
        <v>0</v>
      </c>
      <c r="AG36" s="73" t="str">
        <f>P.V!AG37</f>
        <v>Rattrapage</v>
      </c>
      <c r="AH36" s="52">
        <f>P.V!AH37</f>
        <v>9</v>
      </c>
      <c r="AI36" s="37">
        <f>P.V!AI37</f>
        <v>0</v>
      </c>
      <c r="AJ36" s="19">
        <f>P.V!AJ37</f>
        <v>6.833333333333333</v>
      </c>
      <c r="AK36" s="37">
        <f>P.V!AK37</f>
        <v>0</v>
      </c>
      <c r="AL36" s="19">
        <f>P.V!AL37</f>
        <v>8.6666666666666661</v>
      </c>
      <c r="AM36" s="75">
        <f>P.V!AM37</f>
        <v>0</v>
      </c>
      <c r="AN36" s="53">
        <f>P.V!AN37</f>
        <v>8.1666666666666661</v>
      </c>
      <c r="AO36" s="76">
        <f>P.V!AO37</f>
        <v>0</v>
      </c>
      <c r="AP36" s="167">
        <f>P.V!AP37</f>
        <v>6</v>
      </c>
      <c r="AQ36" s="167">
        <f>P.V!AQ37</f>
        <v>0</v>
      </c>
      <c r="AR36" s="167">
        <f>P.V!AR37</f>
        <v>12</v>
      </c>
      <c r="AS36" s="167">
        <f>P.V!AS37</f>
        <v>3</v>
      </c>
      <c r="AT36" s="167">
        <f>P.V!AT37</f>
        <v>10</v>
      </c>
      <c r="AU36" s="75">
        <f>P.V!AU37</f>
        <v>3</v>
      </c>
      <c r="AV36" s="53">
        <f>P.V!AV37</f>
        <v>9.3333333333333339</v>
      </c>
      <c r="AW36" s="76">
        <f>P.V!AW37</f>
        <v>6</v>
      </c>
      <c r="AX36" s="19">
        <f>P.V!AX37</f>
        <v>12</v>
      </c>
      <c r="AY36" s="75">
        <f>P.V!AY37</f>
        <v>2</v>
      </c>
      <c r="AZ36" s="19">
        <f>P.V!AZ37</f>
        <v>12.5</v>
      </c>
      <c r="BA36" s="75">
        <f>P.V!BA37</f>
        <v>2</v>
      </c>
      <c r="BB36" s="19">
        <f>P.V!BB37</f>
        <v>8.5</v>
      </c>
      <c r="BC36" s="75">
        <f>P.V!BC37</f>
        <v>0</v>
      </c>
      <c r="BD36" s="53">
        <f>P.V!BD37</f>
        <v>11</v>
      </c>
      <c r="BE36" s="76">
        <f>P.V!BE37</f>
        <v>6</v>
      </c>
      <c r="BF36" s="54">
        <f>P.V!BF37</f>
        <v>9.1851851851851851</v>
      </c>
      <c r="BG36" s="55">
        <f>P.V!BG37</f>
        <v>12</v>
      </c>
      <c r="BH36" s="56">
        <f>P.V!BH37</f>
        <v>7.3580246913580245</v>
      </c>
      <c r="BI36" s="55">
        <f>P.V!BI37</f>
        <v>12</v>
      </c>
      <c r="BJ36" s="55">
        <f>P.V!BJ37</f>
        <v>12</v>
      </c>
      <c r="BK36" s="73" t="str">
        <f>P.V!BK37</f>
        <v>Rattrapage</v>
      </c>
      <c r="BL36" s="212"/>
    </row>
    <row r="37" spans="1:65" ht="20.25" customHeight="1">
      <c r="A37" s="250">
        <v>27</v>
      </c>
      <c r="B37" s="234" t="str">
        <f>P.V!B38</f>
        <v>123009656</v>
      </c>
      <c r="C37" s="234" t="str">
        <f>P.V!C38</f>
        <v>AKKACHE</v>
      </c>
      <c r="D37" s="234" t="str">
        <f>P.V!D38</f>
        <v>Zouhira</v>
      </c>
      <c r="E37" s="234" t="str">
        <f>P.V!E38</f>
        <v>25/12/1993</v>
      </c>
      <c r="F37" s="234" t="str">
        <f>P.V!F38</f>
        <v>kherrata</v>
      </c>
      <c r="G37" s="134">
        <f>P.V!G38</f>
        <v>10.666666666666666</v>
      </c>
      <c r="H37" s="37">
        <f>P.V!H38</f>
        <v>5</v>
      </c>
      <c r="I37" s="36">
        <f>P.V!I38</f>
        <v>6.833333333333333</v>
      </c>
      <c r="J37" s="37">
        <f>P.V!J38</f>
        <v>0</v>
      </c>
      <c r="K37" s="36">
        <f>P.V!K38</f>
        <v>11.166666666666666</v>
      </c>
      <c r="L37" s="37">
        <f>P.V!L38</f>
        <v>5</v>
      </c>
      <c r="M37" s="53">
        <f>P.V!M38</f>
        <v>9.5555555555555554</v>
      </c>
      <c r="N37" s="39">
        <f>P.V!N38</f>
        <v>10</v>
      </c>
      <c r="O37" s="36">
        <f>P.V!O38</f>
        <v>12.5</v>
      </c>
      <c r="P37" s="37">
        <f>P.V!P38</f>
        <v>3</v>
      </c>
      <c r="Q37" s="36">
        <f>P.V!Q38</f>
        <v>12</v>
      </c>
      <c r="R37" s="37">
        <f>P.V!R38</f>
        <v>3</v>
      </c>
      <c r="S37" s="36">
        <f>P.V!S38</f>
        <v>9</v>
      </c>
      <c r="T37" s="37">
        <f>P.V!T38</f>
        <v>0</v>
      </c>
      <c r="U37" s="53">
        <f>P.V!U38</f>
        <v>11.166666666666666</v>
      </c>
      <c r="V37" s="39">
        <f>P.V!V38</f>
        <v>9</v>
      </c>
      <c r="W37" s="36">
        <f>P.V!W38</f>
        <v>6</v>
      </c>
      <c r="X37" s="37">
        <f>P.V!X38</f>
        <v>0</v>
      </c>
      <c r="Y37" s="36">
        <f>P.V!Y38</f>
        <v>1</v>
      </c>
      <c r="Z37" s="37">
        <f>P.V!Z38</f>
        <v>0</v>
      </c>
      <c r="AA37" s="36">
        <f>P.V!AA38</f>
        <v>6.5</v>
      </c>
      <c r="AB37" s="37">
        <f>P.V!AB38</f>
        <v>0</v>
      </c>
      <c r="AC37" s="53">
        <f>P.V!AC38</f>
        <v>4.5</v>
      </c>
      <c r="AD37" s="39">
        <f>P.V!AD38</f>
        <v>0</v>
      </c>
      <c r="AE37" s="54">
        <f>P.V!AE38</f>
        <v>8.9691358024691361</v>
      </c>
      <c r="AF37" s="60">
        <f>P.V!AF38</f>
        <v>19</v>
      </c>
      <c r="AG37" s="73" t="str">
        <f>P.V!AG38</f>
        <v>Rattrapage</v>
      </c>
      <c r="AH37" s="52">
        <f>P.V!AH38</f>
        <v>11.666666666666666</v>
      </c>
      <c r="AI37" s="37">
        <f>P.V!AI38</f>
        <v>5</v>
      </c>
      <c r="AJ37" s="19">
        <f>P.V!AJ38</f>
        <v>14.166666666666666</v>
      </c>
      <c r="AK37" s="37">
        <f>P.V!AK38</f>
        <v>5</v>
      </c>
      <c r="AL37" s="19">
        <f>P.V!AL38</f>
        <v>11</v>
      </c>
      <c r="AM37" s="75">
        <f>P.V!AM38</f>
        <v>5</v>
      </c>
      <c r="AN37" s="53">
        <f>P.V!AN38</f>
        <v>12.277777777777777</v>
      </c>
      <c r="AO37" s="76">
        <f>P.V!AO38</f>
        <v>15</v>
      </c>
      <c r="AP37" s="167">
        <f>P.V!AP38</f>
        <v>10</v>
      </c>
      <c r="AQ37" s="167">
        <f>P.V!AQ38</f>
        <v>3</v>
      </c>
      <c r="AR37" s="167">
        <f>P.V!AR38</f>
        <v>10.5</v>
      </c>
      <c r="AS37" s="167">
        <f>P.V!AS38</f>
        <v>3</v>
      </c>
      <c r="AT37" s="167">
        <f>P.V!AT38</f>
        <v>8</v>
      </c>
      <c r="AU37" s="75">
        <f>P.V!AU38</f>
        <v>0</v>
      </c>
      <c r="AV37" s="53">
        <f>P.V!AV38</f>
        <v>9.5</v>
      </c>
      <c r="AW37" s="76">
        <f>P.V!AW38</f>
        <v>6</v>
      </c>
      <c r="AX37" s="19">
        <f>P.V!AX38</f>
        <v>12</v>
      </c>
      <c r="AY37" s="75">
        <f>P.V!AY38</f>
        <v>2</v>
      </c>
      <c r="AZ37" s="19">
        <f>P.V!AZ38</f>
        <v>11</v>
      </c>
      <c r="BA37" s="75">
        <f>P.V!BA38</f>
        <v>2</v>
      </c>
      <c r="BB37" s="19">
        <f>P.V!BB38</f>
        <v>11</v>
      </c>
      <c r="BC37" s="75">
        <f>P.V!BC38</f>
        <v>2</v>
      </c>
      <c r="BD37" s="53">
        <f>P.V!BD38</f>
        <v>11.333333333333334</v>
      </c>
      <c r="BE37" s="76">
        <f>P.V!BE38</f>
        <v>6</v>
      </c>
      <c r="BF37" s="54">
        <f>P.V!BF38</f>
        <v>11.141975308641975</v>
      </c>
      <c r="BG37" s="55">
        <f>P.V!BG38</f>
        <v>30</v>
      </c>
      <c r="BH37" s="56">
        <f>P.V!BH38</f>
        <v>10.055555555555555</v>
      </c>
      <c r="BI37" s="55">
        <f>P.V!BI38</f>
        <v>60</v>
      </c>
      <c r="BJ37" s="55">
        <f>P.V!BJ38</f>
        <v>180</v>
      </c>
      <c r="BK37" s="73" t="str">
        <f>P.V!BK38</f>
        <v>Admis(e)</v>
      </c>
    </row>
    <row r="38" spans="1:65" s="210" customFormat="1" ht="20.25" customHeight="1">
      <c r="A38" s="250">
        <v>28</v>
      </c>
      <c r="B38" s="234" t="str">
        <f>P.V!B39</f>
        <v>11DR0573</v>
      </c>
      <c r="C38" s="234" t="str">
        <f>P.V!C39</f>
        <v>AKKOUCHE</v>
      </c>
      <c r="D38" s="234" t="str">
        <f>P.V!D39</f>
        <v>Samia</v>
      </c>
      <c r="E38" s="234" t="str">
        <f>P.V!E39</f>
        <v>27/03/1988</v>
      </c>
      <c r="F38" s="234" t="str">
        <f>P.V!F39</f>
        <v>Akbou</v>
      </c>
      <c r="G38" s="134">
        <f>P.V!G39</f>
        <v>10</v>
      </c>
      <c r="H38" s="37">
        <f>P.V!H39</f>
        <v>5</v>
      </c>
      <c r="I38" s="36">
        <f>P.V!I39</f>
        <v>8.1666666666666661</v>
      </c>
      <c r="J38" s="37">
        <f>P.V!J39</f>
        <v>0</v>
      </c>
      <c r="K38" s="36">
        <f>P.V!K39</f>
        <v>10.67</v>
      </c>
      <c r="L38" s="37">
        <f>P.V!L39</f>
        <v>5</v>
      </c>
      <c r="M38" s="53">
        <f>P.V!M39</f>
        <v>9.612222222222222</v>
      </c>
      <c r="N38" s="39">
        <f>P.V!N39</f>
        <v>10</v>
      </c>
      <c r="O38" s="36">
        <f>P.V!O39</f>
        <v>13</v>
      </c>
      <c r="P38" s="37">
        <f>P.V!P39</f>
        <v>3</v>
      </c>
      <c r="Q38" s="36">
        <f>P.V!Q39</f>
        <v>11.5</v>
      </c>
      <c r="R38" s="37">
        <f>P.V!R39</f>
        <v>3</v>
      </c>
      <c r="S38" s="36">
        <f>P.V!S39</f>
        <v>8</v>
      </c>
      <c r="T38" s="37">
        <f>P.V!T39</f>
        <v>0</v>
      </c>
      <c r="U38" s="53">
        <f>P.V!U39</f>
        <v>10.833333333333334</v>
      </c>
      <c r="V38" s="39">
        <f>P.V!V39</f>
        <v>9</v>
      </c>
      <c r="W38" s="36">
        <f>P.V!W39</f>
        <v>7</v>
      </c>
      <c r="X38" s="37">
        <f>P.V!X39</f>
        <v>0</v>
      </c>
      <c r="Y38" s="36">
        <f>P.V!Y39</f>
        <v>15.5</v>
      </c>
      <c r="Z38" s="37">
        <f>P.V!Z39</f>
        <v>2</v>
      </c>
      <c r="AA38" s="36">
        <f>P.V!AA39</f>
        <v>4</v>
      </c>
      <c r="AB38" s="37">
        <f>P.V!AB39</f>
        <v>0</v>
      </c>
      <c r="AC38" s="53">
        <f>P.V!AC39</f>
        <v>8.8333333333333339</v>
      </c>
      <c r="AD38" s="39">
        <f>P.V!AD39</f>
        <v>2</v>
      </c>
      <c r="AE38" s="54">
        <f>P.V!AE39</f>
        <v>9.8461728395061741</v>
      </c>
      <c r="AF38" s="60">
        <f>P.V!AF39</f>
        <v>21</v>
      </c>
      <c r="AG38" s="73" t="str">
        <f>P.V!AG39</f>
        <v>Rattrapage</v>
      </c>
      <c r="AH38" s="52">
        <f>P.V!AH39</f>
        <v>11.33</v>
      </c>
      <c r="AI38" s="37">
        <f>P.V!AI39</f>
        <v>5</v>
      </c>
      <c r="AJ38" s="19">
        <f>P.V!AJ39</f>
        <v>10.83</v>
      </c>
      <c r="AK38" s="37">
        <f>P.V!AK39</f>
        <v>5</v>
      </c>
      <c r="AL38" s="19">
        <f>P.V!AL39</f>
        <v>10.67</v>
      </c>
      <c r="AM38" s="75">
        <f>P.V!AM39</f>
        <v>5</v>
      </c>
      <c r="AN38" s="53">
        <f>P.V!AN39</f>
        <v>10.943333333333333</v>
      </c>
      <c r="AO38" s="76">
        <f>P.V!AO39</f>
        <v>15</v>
      </c>
      <c r="AP38" s="167">
        <f>P.V!AP39</f>
        <v>10</v>
      </c>
      <c r="AQ38" s="167">
        <f>P.V!AQ39</f>
        <v>3</v>
      </c>
      <c r="AR38" s="167">
        <f>P.V!AR39</f>
        <v>8</v>
      </c>
      <c r="AS38" s="167">
        <f>P.V!AS39</f>
        <v>0</v>
      </c>
      <c r="AT38" s="167">
        <f>P.V!AT39</f>
        <v>11.5</v>
      </c>
      <c r="AU38" s="75">
        <f>P.V!AU39</f>
        <v>3</v>
      </c>
      <c r="AV38" s="53">
        <f>P.V!AV39</f>
        <v>9.8333333333333339</v>
      </c>
      <c r="AW38" s="76">
        <f>P.V!AW39</f>
        <v>6</v>
      </c>
      <c r="AX38" s="19">
        <f>P.V!AX39</f>
        <v>10</v>
      </c>
      <c r="AY38" s="75">
        <f>P.V!AY39</f>
        <v>2</v>
      </c>
      <c r="AZ38" s="19">
        <f>P.V!AZ39</f>
        <v>10</v>
      </c>
      <c r="BA38" s="75">
        <f>P.V!BA39</f>
        <v>2</v>
      </c>
      <c r="BB38" s="19">
        <f>P.V!BB39</f>
        <v>8</v>
      </c>
      <c r="BC38" s="75">
        <f>P.V!BC39</f>
        <v>0</v>
      </c>
      <c r="BD38" s="53">
        <f>P.V!BD39</f>
        <v>9.3333333333333339</v>
      </c>
      <c r="BE38" s="76">
        <f>P.V!BE39</f>
        <v>4</v>
      </c>
      <c r="BF38" s="54">
        <f>P.V!BF39</f>
        <v>10.215555555555556</v>
      </c>
      <c r="BG38" s="55">
        <f>P.V!BG39</f>
        <v>30</v>
      </c>
      <c r="BH38" s="56">
        <f>P.V!BH39</f>
        <v>10.030864197530864</v>
      </c>
      <c r="BI38" s="55">
        <f>P.V!BI39</f>
        <v>60</v>
      </c>
      <c r="BJ38" s="55">
        <f>P.V!BJ39</f>
        <v>180</v>
      </c>
      <c r="BK38" s="73" t="str">
        <f>P.V!BK39</f>
        <v>Admis(e)</v>
      </c>
    </row>
    <row r="39" spans="1:65" s="24" customFormat="1" ht="20.25" customHeight="1">
      <c r="A39" s="250">
        <v>29</v>
      </c>
      <c r="B39" s="234" t="str">
        <f>P.V!B40</f>
        <v>11DR0466</v>
      </c>
      <c r="C39" s="234" t="str">
        <f>P.V!C40</f>
        <v>AKKOUCHE</v>
      </c>
      <c r="D39" s="234" t="str">
        <f>P.V!D40</f>
        <v>Djamila</v>
      </c>
      <c r="E39" s="234" t="str">
        <f>P.V!E40</f>
        <v>20/08/1988</v>
      </c>
      <c r="F39" s="234" t="str">
        <f>P.V!F40</f>
        <v>Akbou</v>
      </c>
      <c r="G39" s="134">
        <f>P.V!G40</f>
        <v>8.1666666666666661</v>
      </c>
      <c r="H39" s="37">
        <f>P.V!H40</f>
        <v>0</v>
      </c>
      <c r="I39" s="36">
        <f>P.V!I40</f>
        <v>3.6666666666666665</v>
      </c>
      <c r="J39" s="37">
        <f>P.V!J40</f>
        <v>0</v>
      </c>
      <c r="K39" s="36">
        <f>P.V!K40</f>
        <v>3.8333333333333335</v>
      </c>
      <c r="L39" s="37">
        <f>P.V!L40</f>
        <v>0</v>
      </c>
      <c r="M39" s="53">
        <f>P.V!M40</f>
        <v>5.2222222222222223</v>
      </c>
      <c r="N39" s="39">
        <f>P.V!N40</f>
        <v>0</v>
      </c>
      <c r="O39" s="36">
        <f>P.V!O40</f>
        <v>5.5</v>
      </c>
      <c r="P39" s="37">
        <f>P.V!P40</f>
        <v>0</v>
      </c>
      <c r="Q39" s="36">
        <f>P.V!Q40</f>
        <v>6</v>
      </c>
      <c r="R39" s="37">
        <f>P.V!R40</f>
        <v>0</v>
      </c>
      <c r="S39" s="36">
        <f>P.V!S40</f>
        <v>4</v>
      </c>
      <c r="T39" s="37">
        <f>P.V!T40</f>
        <v>0</v>
      </c>
      <c r="U39" s="53">
        <f>P.V!U40</f>
        <v>5.166666666666667</v>
      </c>
      <c r="V39" s="39">
        <f>P.V!V40</f>
        <v>0</v>
      </c>
      <c r="W39" s="36">
        <f>P.V!W40</f>
        <v>0</v>
      </c>
      <c r="X39" s="37">
        <f>P.V!X40</f>
        <v>0</v>
      </c>
      <c r="Y39" s="36">
        <f>P.V!Y40</f>
        <v>6</v>
      </c>
      <c r="Z39" s="37">
        <f>P.V!Z40</f>
        <v>0</v>
      </c>
      <c r="AA39" s="36">
        <f>P.V!AA40</f>
        <v>6.5</v>
      </c>
      <c r="AB39" s="37">
        <f>P.V!AB40</f>
        <v>0</v>
      </c>
      <c r="AC39" s="53">
        <f>P.V!AC40</f>
        <v>4.166666666666667</v>
      </c>
      <c r="AD39" s="39">
        <f>P.V!AD40</f>
        <v>0</v>
      </c>
      <c r="AE39" s="54">
        <f>P.V!AE40</f>
        <v>4.9691358024691361</v>
      </c>
      <c r="AF39" s="60">
        <f>P.V!AF40</f>
        <v>0</v>
      </c>
      <c r="AG39" s="73" t="str">
        <f>P.V!AG40</f>
        <v>Rattrapage</v>
      </c>
      <c r="AH39" s="52">
        <f>P.V!AH40</f>
        <v>6.5</v>
      </c>
      <c r="AI39" s="37">
        <f>P.V!AI40</f>
        <v>0</v>
      </c>
      <c r="AJ39" s="19">
        <f>P.V!AJ40</f>
        <v>9.8333333333333339</v>
      </c>
      <c r="AK39" s="37">
        <f>P.V!AK40</f>
        <v>0</v>
      </c>
      <c r="AL39" s="19">
        <f>P.V!AL40</f>
        <v>8.3333333333333339</v>
      </c>
      <c r="AM39" s="75">
        <f>P.V!AM40</f>
        <v>0</v>
      </c>
      <c r="AN39" s="53">
        <f>P.V!AN40</f>
        <v>8.2222222222222232</v>
      </c>
      <c r="AO39" s="76">
        <f>P.V!AO40</f>
        <v>0</v>
      </c>
      <c r="AP39" s="167">
        <f>P.V!AP40</f>
        <v>6.5</v>
      </c>
      <c r="AQ39" s="167">
        <f>P.V!AQ40</f>
        <v>0</v>
      </c>
      <c r="AR39" s="167">
        <f>P.V!AR40</f>
        <v>6.5</v>
      </c>
      <c r="AS39" s="167">
        <f>P.V!AS40</f>
        <v>0</v>
      </c>
      <c r="AT39" s="167">
        <f>P.V!AT40</f>
        <v>3</v>
      </c>
      <c r="AU39" s="75">
        <f>P.V!AU40</f>
        <v>0</v>
      </c>
      <c r="AV39" s="53">
        <f>P.V!AV40</f>
        <v>5.333333333333333</v>
      </c>
      <c r="AW39" s="76">
        <f>P.V!AW40</f>
        <v>0</v>
      </c>
      <c r="AX39" s="19">
        <f>P.V!AX40</f>
        <v>10</v>
      </c>
      <c r="AY39" s="75">
        <f>P.V!AY40</f>
        <v>2</v>
      </c>
      <c r="AZ39" s="19">
        <f>P.V!AZ40</f>
        <v>8</v>
      </c>
      <c r="BA39" s="75">
        <f>P.V!BA40</f>
        <v>0</v>
      </c>
      <c r="BB39" s="19">
        <f>P.V!BB40</f>
        <v>6.5</v>
      </c>
      <c r="BC39" s="75">
        <f>P.V!BC40</f>
        <v>0</v>
      </c>
      <c r="BD39" s="53">
        <f>P.V!BD40</f>
        <v>8.1666666666666661</v>
      </c>
      <c r="BE39" s="76">
        <f>P.V!BE40</f>
        <v>2</v>
      </c>
      <c r="BF39" s="54">
        <f>P.V!BF40</f>
        <v>7.2469135802469147</v>
      </c>
      <c r="BG39" s="55">
        <f>P.V!BG40</f>
        <v>2</v>
      </c>
      <c r="BH39" s="56">
        <f>P.V!BH40</f>
        <v>6.1080246913580254</v>
      </c>
      <c r="BI39" s="55">
        <f>P.V!BI40</f>
        <v>2</v>
      </c>
      <c r="BJ39" s="55">
        <f>P.V!BJ40</f>
        <v>2</v>
      </c>
      <c r="BK39" s="73" t="str">
        <f>P.V!BK40</f>
        <v>Rattrapage</v>
      </c>
    </row>
    <row r="40" spans="1:65" s="24" customFormat="1" ht="20.25" customHeight="1">
      <c r="A40" s="250">
        <v>30</v>
      </c>
      <c r="B40" s="241" t="str">
        <f>P.V!B55</f>
        <v>11DR0205</v>
      </c>
      <c r="C40" s="241" t="str">
        <f>P.V!C55</f>
        <v>AMARI</v>
      </c>
      <c r="D40" s="241" t="str">
        <f>P.V!D55</f>
        <v>Ferhat</v>
      </c>
      <c r="E40" s="241" t="str">
        <f>P.V!E55</f>
        <v>15/02/1989</v>
      </c>
      <c r="F40" s="241" t="str">
        <f>P.V!F55</f>
        <v>Tamridjet</v>
      </c>
      <c r="G40" s="134">
        <f>P.V!G55</f>
        <v>8.6666666666666661</v>
      </c>
      <c r="H40" s="37">
        <f>P.V!H55</f>
        <v>0</v>
      </c>
      <c r="I40" s="36">
        <f>P.V!I55</f>
        <v>7.666666666666667</v>
      </c>
      <c r="J40" s="37">
        <f>P.V!J55</f>
        <v>0</v>
      </c>
      <c r="K40" s="36">
        <f>P.V!K55</f>
        <v>3.3333333333333335</v>
      </c>
      <c r="L40" s="37">
        <f>P.V!L55</f>
        <v>0</v>
      </c>
      <c r="M40" s="53">
        <f>P.V!M55</f>
        <v>6.5555555555555545</v>
      </c>
      <c r="N40" s="39">
        <f>P.V!N55</f>
        <v>0</v>
      </c>
      <c r="O40" s="36">
        <f>P.V!O55</f>
        <v>5</v>
      </c>
      <c r="P40" s="37">
        <f>P.V!P55</f>
        <v>0</v>
      </c>
      <c r="Q40" s="36">
        <f>P.V!Q55</f>
        <v>6</v>
      </c>
      <c r="R40" s="37">
        <f>P.V!R55</f>
        <v>0</v>
      </c>
      <c r="S40" s="36">
        <f>P.V!S55</f>
        <v>6.5</v>
      </c>
      <c r="T40" s="37">
        <f>P.V!T55</f>
        <v>0</v>
      </c>
      <c r="U40" s="53">
        <f>P.V!U55</f>
        <v>5.833333333333333</v>
      </c>
      <c r="V40" s="39">
        <f>P.V!V55</f>
        <v>0</v>
      </c>
      <c r="W40" s="36">
        <f>P.V!W55</f>
        <v>6</v>
      </c>
      <c r="X40" s="37">
        <f>P.V!X55</f>
        <v>0</v>
      </c>
      <c r="Y40" s="36">
        <f>P.V!Y55</f>
        <v>3.5</v>
      </c>
      <c r="Z40" s="37">
        <f>P.V!Z55</f>
        <v>0</v>
      </c>
      <c r="AA40" s="36">
        <f>P.V!AA55</f>
        <v>5</v>
      </c>
      <c r="AB40" s="37">
        <f>P.V!AB55</f>
        <v>0</v>
      </c>
      <c r="AC40" s="53">
        <f>P.V!AC55</f>
        <v>4.833333333333333</v>
      </c>
      <c r="AD40" s="39">
        <f>P.V!AD55</f>
        <v>0</v>
      </c>
      <c r="AE40" s="54">
        <f>P.V!AE55</f>
        <v>5.932098765432098</v>
      </c>
      <c r="AF40" s="60">
        <f>P.V!AF55</f>
        <v>0</v>
      </c>
      <c r="AG40" s="73" t="str">
        <f>P.V!AG55</f>
        <v>Rattrapage</v>
      </c>
      <c r="AH40" s="52">
        <f>P.V!AH55</f>
        <v>8.6666666666666661</v>
      </c>
      <c r="AI40" s="75">
        <f>P.V!AI55</f>
        <v>0</v>
      </c>
      <c r="AJ40" s="19">
        <f>P.V!AJ55</f>
        <v>7.166666666666667</v>
      </c>
      <c r="AK40" s="75">
        <f>P.V!AK55</f>
        <v>0</v>
      </c>
      <c r="AL40" s="19">
        <f>P.V!AL55</f>
        <v>9.8333333333333339</v>
      </c>
      <c r="AM40" s="75">
        <f>P.V!AM55</f>
        <v>0</v>
      </c>
      <c r="AN40" s="53">
        <f>P.V!AN55</f>
        <v>8.5555555555555554</v>
      </c>
      <c r="AO40" s="76">
        <f>P.V!AO55</f>
        <v>0</v>
      </c>
      <c r="AP40" s="167">
        <f>P.V!AP55</f>
        <v>4.5</v>
      </c>
      <c r="AQ40" s="167">
        <f>P.V!AQ55</f>
        <v>0</v>
      </c>
      <c r="AR40" s="167">
        <f>P.V!AR55</f>
        <v>8</v>
      </c>
      <c r="AS40" s="167">
        <f>P.V!AS55</f>
        <v>0</v>
      </c>
      <c r="AT40" s="167">
        <f>P.V!AT55</f>
        <v>5</v>
      </c>
      <c r="AU40" s="75">
        <f>P.V!AU55</f>
        <v>0</v>
      </c>
      <c r="AV40" s="53">
        <f>P.V!AV55</f>
        <v>5.833333333333333</v>
      </c>
      <c r="AW40" s="76">
        <f>P.V!AW55</f>
        <v>0</v>
      </c>
      <c r="AX40" s="19">
        <f>P.V!AX55</f>
        <v>6.5</v>
      </c>
      <c r="AY40" s="75">
        <f>P.V!AY55</f>
        <v>0</v>
      </c>
      <c r="AZ40" s="19">
        <f>P.V!AZ55</f>
        <v>0</v>
      </c>
      <c r="BA40" s="75">
        <f>P.V!BA55</f>
        <v>0</v>
      </c>
      <c r="BB40" s="19">
        <f>P.V!BB55</f>
        <v>3</v>
      </c>
      <c r="BC40" s="75">
        <f>P.V!BC55</f>
        <v>0</v>
      </c>
      <c r="BD40" s="53">
        <f>P.V!BD55</f>
        <v>3.1666666666666665</v>
      </c>
      <c r="BE40" s="76">
        <f>P.V!BE55</f>
        <v>0</v>
      </c>
      <c r="BF40" s="54">
        <f>P.V!BF55</f>
        <v>6.4506172839506171</v>
      </c>
      <c r="BG40" s="55">
        <f>P.V!BG55</f>
        <v>0</v>
      </c>
      <c r="BH40" s="56">
        <f>P.V!BH55</f>
        <v>6.1913580246913575</v>
      </c>
      <c r="BI40" s="55">
        <f>P.V!BI55</f>
        <v>0</v>
      </c>
      <c r="BJ40" s="55">
        <f>P.V!BJ55</f>
        <v>0</v>
      </c>
      <c r="BK40" s="73" t="str">
        <f>P.V!BK55</f>
        <v>Rattrapage</v>
      </c>
    </row>
    <row r="41" spans="1:65" s="11" customFormat="1" ht="20.25" customHeight="1">
      <c r="A41" s="250">
        <v>31</v>
      </c>
      <c r="B41" s="234" t="str">
        <f>P.V!B56</f>
        <v>11DR0441</v>
      </c>
      <c r="C41" s="234" t="str">
        <f>P.V!C56</f>
        <v>AMARI</v>
      </c>
      <c r="D41" s="234" t="str">
        <f>P.V!D56</f>
        <v>Faouzi</v>
      </c>
      <c r="E41" s="234" t="str">
        <f>P.V!E56</f>
        <v>07/10/1990</v>
      </c>
      <c r="F41" s="234" t="str">
        <f>P.V!F56</f>
        <v>Ait smail</v>
      </c>
      <c r="G41" s="134">
        <f>P.V!G56</f>
        <v>10.5</v>
      </c>
      <c r="H41" s="37">
        <f>P.V!H56</f>
        <v>5</v>
      </c>
      <c r="I41" s="36" t="e">
        <f>P.V!I56</f>
        <v>#VALUE!</v>
      </c>
      <c r="J41" s="37" t="e">
        <f>P.V!J56</f>
        <v>#VALUE!</v>
      </c>
      <c r="K41" s="36">
        <f>P.V!K56</f>
        <v>10</v>
      </c>
      <c r="L41" s="37">
        <f>P.V!L56</f>
        <v>5</v>
      </c>
      <c r="M41" s="53" t="e">
        <f>P.V!M56</f>
        <v>#VALUE!</v>
      </c>
      <c r="N41" s="39" t="e">
        <f>P.V!N56</f>
        <v>#VALUE!</v>
      </c>
      <c r="O41" s="36">
        <f>P.V!O56</f>
        <v>11</v>
      </c>
      <c r="P41" s="37">
        <f>P.V!P56</f>
        <v>3</v>
      </c>
      <c r="Q41" s="36">
        <f>P.V!Q56</f>
        <v>1</v>
      </c>
      <c r="R41" s="37">
        <f>P.V!R56</f>
        <v>0</v>
      </c>
      <c r="S41" s="36" t="str">
        <f>P.V!S56</f>
        <v>ABS</v>
      </c>
      <c r="T41" s="37">
        <f>P.V!T56</f>
        <v>3</v>
      </c>
      <c r="U41" s="53" t="e">
        <f>P.V!U56</f>
        <v>#VALUE!</v>
      </c>
      <c r="V41" s="39" t="e">
        <f>P.V!V56</f>
        <v>#VALUE!</v>
      </c>
      <c r="W41" s="36" t="str">
        <f>P.V!W56</f>
        <v>ABS</v>
      </c>
      <c r="X41" s="37">
        <f>P.V!X56</f>
        <v>2</v>
      </c>
      <c r="Y41" s="36">
        <f>P.V!Y56</f>
        <v>5.5</v>
      </c>
      <c r="Z41" s="37">
        <f>P.V!Z56</f>
        <v>0</v>
      </c>
      <c r="AA41" s="36">
        <f>P.V!AA56</f>
        <v>6</v>
      </c>
      <c r="AB41" s="37">
        <f>P.V!AB56</f>
        <v>0</v>
      </c>
      <c r="AC41" s="53" t="e">
        <f>P.V!AC56</f>
        <v>#VALUE!</v>
      </c>
      <c r="AD41" s="39" t="e">
        <f>P.V!AD56</f>
        <v>#VALUE!</v>
      </c>
      <c r="AE41" s="54" t="e">
        <f>P.V!AE56</f>
        <v>#VALUE!</v>
      </c>
      <c r="AF41" s="60" t="e">
        <f>P.V!AF56</f>
        <v>#VALUE!</v>
      </c>
      <c r="AG41" s="73" t="str">
        <f>P.V!AG56</f>
        <v>Rattrapage</v>
      </c>
      <c r="AH41" s="52">
        <f>P.V!AH56</f>
        <v>10</v>
      </c>
      <c r="AI41" s="75">
        <f>P.V!AI56</f>
        <v>5</v>
      </c>
      <c r="AJ41" s="19" t="e">
        <f>P.V!AJ56</f>
        <v>#VALUE!</v>
      </c>
      <c r="AK41" s="75" t="e">
        <f>P.V!AK56</f>
        <v>#VALUE!</v>
      </c>
      <c r="AL41" s="19">
        <f>P.V!AL56</f>
        <v>10.5</v>
      </c>
      <c r="AM41" s="75">
        <f>P.V!AM56</f>
        <v>5</v>
      </c>
      <c r="AN41" s="53" t="e">
        <f>P.V!AN56</f>
        <v>#VALUE!</v>
      </c>
      <c r="AO41" s="76" t="e">
        <f>P.V!AO56</f>
        <v>#VALUE!</v>
      </c>
      <c r="AP41" s="167" t="str">
        <f>P.V!AP56</f>
        <v>\</v>
      </c>
      <c r="AQ41" s="167">
        <f>P.V!AQ56</f>
        <v>3</v>
      </c>
      <c r="AR41" s="167" t="str">
        <f>P.V!AR56</f>
        <v>ABS</v>
      </c>
      <c r="AS41" s="167">
        <f>P.V!AS56</f>
        <v>3</v>
      </c>
      <c r="AT41" s="167">
        <f>P.V!AT56</f>
        <v>10.5</v>
      </c>
      <c r="AU41" s="75">
        <f>P.V!AU56</f>
        <v>3</v>
      </c>
      <c r="AV41" s="53" t="e">
        <f>P.V!AV56</f>
        <v>#VALUE!</v>
      </c>
      <c r="AW41" s="76" t="e">
        <f>P.V!AW56</f>
        <v>#VALUE!</v>
      </c>
      <c r="AX41" s="19">
        <f>P.V!AX56</f>
        <v>8.5</v>
      </c>
      <c r="AY41" s="75">
        <f>P.V!AY56</f>
        <v>0</v>
      </c>
      <c r="AZ41" s="19" t="str">
        <f>P.V!AZ56</f>
        <v>ABS</v>
      </c>
      <c r="BA41" s="75">
        <f>P.V!BA56</f>
        <v>2</v>
      </c>
      <c r="BB41" s="19">
        <f>P.V!BB56</f>
        <v>6</v>
      </c>
      <c r="BC41" s="75">
        <f>P.V!BC56</f>
        <v>0</v>
      </c>
      <c r="BD41" s="53" t="e">
        <f>P.V!BD56</f>
        <v>#VALUE!</v>
      </c>
      <c r="BE41" s="76" t="e">
        <f>P.V!BE56</f>
        <v>#VALUE!</v>
      </c>
      <c r="BF41" s="54" t="e">
        <f>P.V!BF56</f>
        <v>#VALUE!</v>
      </c>
      <c r="BG41" s="55" t="e">
        <f>P.V!BG56</f>
        <v>#VALUE!</v>
      </c>
      <c r="BH41" s="56" t="e">
        <f>P.V!BH56</f>
        <v>#VALUE!</v>
      </c>
      <c r="BI41" s="55" t="e">
        <f>P.V!BI56</f>
        <v>#VALUE!</v>
      </c>
      <c r="BJ41" s="55" t="e">
        <f>P.V!BJ56</f>
        <v>#VALUE!</v>
      </c>
      <c r="BK41" s="73" t="str">
        <f>P.V!BK56</f>
        <v>Rattrapage</v>
      </c>
    </row>
    <row r="42" spans="1:65" ht="20.25" customHeight="1">
      <c r="A42" s="250">
        <v>32</v>
      </c>
      <c r="B42" s="234" t="str">
        <f>P.V!B57</f>
        <v>09DR0646</v>
      </c>
      <c r="C42" s="234" t="str">
        <f>P.V!C57</f>
        <v>AMAROUCHE</v>
      </c>
      <c r="D42" s="234" t="str">
        <f>P.V!D57</f>
        <v>Yacine</v>
      </c>
      <c r="E42" s="234" t="str">
        <f>P.V!E57</f>
        <v>26/06/1987</v>
      </c>
      <c r="F42" s="234" t="str">
        <f>P.V!F57</f>
        <v>Akbou</v>
      </c>
      <c r="G42" s="134" t="str">
        <f>P.V!G57</f>
        <v>Exclu</v>
      </c>
      <c r="H42" s="37">
        <f>P.V!H57</f>
        <v>5</v>
      </c>
      <c r="I42" s="36" t="str">
        <f>P.V!I57</f>
        <v>Exclu</v>
      </c>
      <c r="J42" s="37">
        <f>P.V!J57</f>
        <v>5</v>
      </c>
      <c r="K42" s="36" t="str">
        <f>P.V!K57</f>
        <v>Exclu</v>
      </c>
      <c r="L42" s="37">
        <f>P.V!L57</f>
        <v>5</v>
      </c>
      <c r="M42" s="53" t="e">
        <f>P.V!M57</f>
        <v>#VALUE!</v>
      </c>
      <c r="N42" s="39" t="e">
        <f>P.V!N57</f>
        <v>#VALUE!</v>
      </c>
      <c r="O42" s="36">
        <f>P.V!O57</f>
        <v>10.5</v>
      </c>
      <c r="P42" s="37">
        <f>P.V!P57</f>
        <v>3</v>
      </c>
      <c r="Q42" s="36" t="str">
        <f>P.V!Q57</f>
        <v>ABS</v>
      </c>
      <c r="R42" s="37">
        <f>P.V!R57</f>
        <v>3</v>
      </c>
      <c r="S42" s="36" t="str">
        <f>P.V!S57</f>
        <v>ABS</v>
      </c>
      <c r="T42" s="37">
        <f>P.V!T57</f>
        <v>3</v>
      </c>
      <c r="U42" s="53" t="e">
        <f>P.V!U57</f>
        <v>#VALUE!</v>
      </c>
      <c r="V42" s="39" t="e">
        <f>P.V!V57</f>
        <v>#VALUE!</v>
      </c>
      <c r="W42" s="36" t="str">
        <f>P.V!W57</f>
        <v>ABS</v>
      </c>
      <c r="X42" s="37">
        <f>P.V!X57</f>
        <v>2</v>
      </c>
      <c r="Y42" s="36" t="str">
        <f>P.V!Y57</f>
        <v>\</v>
      </c>
      <c r="Z42" s="37">
        <f>P.V!Z57</f>
        <v>2</v>
      </c>
      <c r="AA42" s="36" t="str">
        <f>P.V!AA57</f>
        <v>\</v>
      </c>
      <c r="AB42" s="37">
        <f>P.V!AB57</f>
        <v>2</v>
      </c>
      <c r="AC42" s="53" t="e">
        <f>P.V!AC57</f>
        <v>#VALUE!</v>
      </c>
      <c r="AD42" s="39" t="e">
        <f>P.V!AD57</f>
        <v>#VALUE!</v>
      </c>
      <c r="AE42" s="54" t="e">
        <f>P.V!AE57</f>
        <v>#VALUE!</v>
      </c>
      <c r="AF42" s="60" t="e">
        <f>P.V!AF57</f>
        <v>#VALUE!</v>
      </c>
      <c r="AG42" s="73" t="str">
        <f>P.V!AG57</f>
        <v>ABD</v>
      </c>
      <c r="AH42" s="52" t="str">
        <f>P.V!AH57</f>
        <v>Exclu</v>
      </c>
      <c r="AI42" s="75">
        <f>P.V!AI57</f>
        <v>5</v>
      </c>
      <c r="AJ42" s="19" t="str">
        <f>P.V!AJ57</f>
        <v>Exclu</v>
      </c>
      <c r="AK42" s="75">
        <f>P.V!AK57</f>
        <v>5</v>
      </c>
      <c r="AL42" s="19">
        <f>P.V!AL57</f>
        <v>11.67</v>
      </c>
      <c r="AM42" s="75">
        <f>P.V!AM57</f>
        <v>5</v>
      </c>
      <c r="AN42" s="53" t="e">
        <f>P.V!AN57</f>
        <v>#VALUE!</v>
      </c>
      <c r="AO42" s="76" t="e">
        <f>P.V!AO57</f>
        <v>#VALUE!</v>
      </c>
      <c r="AP42" s="167" t="str">
        <f>P.V!AP57</f>
        <v>\</v>
      </c>
      <c r="AQ42" s="167">
        <f>P.V!AQ57</f>
        <v>3</v>
      </c>
      <c r="AR42" s="167">
        <f>P.V!AR57</f>
        <v>11</v>
      </c>
      <c r="AS42" s="167">
        <f>P.V!AS57</f>
        <v>3</v>
      </c>
      <c r="AT42" s="167" t="str">
        <f>P.V!AT57</f>
        <v>\</v>
      </c>
      <c r="AU42" s="75">
        <f>P.V!AU57</f>
        <v>3</v>
      </c>
      <c r="AV42" s="53" t="e">
        <f>P.V!AV57</f>
        <v>#VALUE!</v>
      </c>
      <c r="AW42" s="76" t="e">
        <f>P.V!AW57</f>
        <v>#VALUE!</v>
      </c>
      <c r="AX42" s="19" t="str">
        <f>P.V!AX57</f>
        <v>ABS</v>
      </c>
      <c r="AY42" s="75">
        <f>P.V!AY57</f>
        <v>2</v>
      </c>
      <c r="AZ42" s="19">
        <f>P.V!AZ57</f>
        <v>10</v>
      </c>
      <c r="BA42" s="75">
        <f>P.V!BA57</f>
        <v>2</v>
      </c>
      <c r="BB42" s="19">
        <f>P.V!BB57</f>
        <v>10</v>
      </c>
      <c r="BC42" s="75">
        <f>P.V!BC57</f>
        <v>2</v>
      </c>
      <c r="BD42" s="53" t="e">
        <f>P.V!BD57</f>
        <v>#VALUE!</v>
      </c>
      <c r="BE42" s="76" t="e">
        <f>P.V!BE57</f>
        <v>#VALUE!</v>
      </c>
      <c r="BF42" s="54" t="e">
        <f>P.V!BF57</f>
        <v>#VALUE!</v>
      </c>
      <c r="BG42" s="55" t="e">
        <f>P.V!BG57</f>
        <v>#VALUE!</v>
      </c>
      <c r="BH42" s="56" t="e">
        <f>P.V!BH57</f>
        <v>#VALUE!</v>
      </c>
      <c r="BI42" s="55" t="e">
        <f>P.V!BI57</f>
        <v>#VALUE!</v>
      </c>
      <c r="BJ42" s="55" t="e">
        <f>P.V!BJ57</f>
        <v>#VALUE!</v>
      </c>
      <c r="BK42" s="73" t="str">
        <f>P.V!BK57</f>
        <v>ABD</v>
      </c>
    </row>
    <row r="43" spans="1:65" ht="20.25" customHeight="1">
      <c r="A43" s="250">
        <v>33</v>
      </c>
      <c r="B43" s="234" t="str">
        <f>P.V!B58</f>
        <v>11DR0252</v>
      </c>
      <c r="C43" s="234" t="str">
        <f>P.V!C58</f>
        <v>AMAROUCHE</v>
      </c>
      <c r="D43" s="234" t="str">
        <f>P.V!D58</f>
        <v>Sylia</v>
      </c>
      <c r="E43" s="234" t="str">
        <f>P.V!E58</f>
        <v>03/08/1991</v>
      </c>
      <c r="F43" s="234" t="str">
        <f>P.V!F58</f>
        <v>El-kseur</v>
      </c>
      <c r="G43" s="134">
        <f>P.V!G58</f>
        <v>9.1666666666666661</v>
      </c>
      <c r="H43" s="37">
        <f>P.V!H58</f>
        <v>0</v>
      </c>
      <c r="I43" s="36">
        <f>P.V!I58</f>
        <v>6.5</v>
      </c>
      <c r="J43" s="37">
        <f>P.V!J58</f>
        <v>0</v>
      </c>
      <c r="K43" s="36">
        <f>P.V!K58</f>
        <v>8.6666666666666661</v>
      </c>
      <c r="L43" s="37">
        <f>P.V!L58</f>
        <v>0</v>
      </c>
      <c r="M43" s="53">
        <f>P.V!M58</f>
        <v>8.1111111111111107</v>
      </c>
      <c r="N43" s="39">
        <f>P.V!N58</f>
        <v>0</v>
      </c>
      <c r="O43" s="36">
        <f>P.V!O58</f>
        <v>10</v>
      </c>
      <c r="P43" s="37">
        <f>P.V!P58</f>
        <v>3</v>
      </c>
      <c r="Q43" s="36">
        <f>P.V!Q58</f>
        <v>10</v>
      </c>
      <c r="R43" s="37">
        <f>P.V!R58</f>
        <v>3</v>
      </c>
      <c r="S43" s="36">
        <f>P.V!S58</f>
        <v>7</v>
      </c>
      <c r="T43" s="37">
        <f>P.V!T58</f>
        <v>0</v>
      </c>
      <c r="U43" s="53">
        <f>P.V!U58</f>
        <v>9</v>
      </c>
      <c r="V43" s="39">
        <f>P.V!V58</f>
        <v>6</v>
      </c>
      <c r="W43" s="36">
        <f>P.V!W58</f>
        <v>2.5</v>
      </c>
      <c r="X43" s="37">
        <f>P.V!X58</f>
        <v>0</v>
      </c>
      <c r="Y43" s="36">
        <f>P.V!Y58</f>
        <v>7</v>
      </c>
      <c r="Z43" s="37">
        <f>P.V!Z58</f>
        <v>0</v>
      </c>
      <c r="AA43" s="36">
        <f>P.V!AA58</f>
        <v>10</v>
      </c>
      <c r="AB43" s="37">
        <f>P.V!AB58</f>
        <v>2</v>
      </c>
      <c r="AC43" s="53">
        <f>P.V!AC58</f>
        <v>6.5</v>
      </c>
      <c r="AD43" s="39">
        <f>P.V!AD58</f>
        <v>2</v>
      </c>
      <c r="AE43" s="54">
        <f>P.V!AE58</f>
        <v>8.0493827160493812</v>
      </c>
      <c r="AF43" s="60">
        <f>P.V!AF58</f>
        <v>8</v>
      </c>
      <c r="AG43" s="73" t="str">
        <f>P.V!AG58</f>
        <v>Rattrapage</v>
      </c>
      <c r="AH43" s="52">
        <f>P.V!AH58</f>
        <v>10.17</v>
      </c>
      <c r="AI43" s="75">
        <f>P.V!AI58</f>
        <v>5</v>
      </c>
      <c r="AJ43" s="19">
        <f>P.V!AJ58</f>
        <v>4</v>
      </c>
      <c r="AK43" s="75">
        <f>P.V!AK58</f>
        <v>0</v>
      </c>
      <c r="AL43" s="19">
        <f>P.V!AL58</f>
        <v>10.83</v>
      </c>
      <c r="AM43" s="75">
        <f>P.V!AM58</f>
        <v>5</v>
      </c>
      <c r="AN43" s="53">
        <f>P.V!AN58</f>
        <v>8.3333333333333339</v>
      </c>
      <c r="AO43" s="76">
        <f>P.V!AO58</f>
        <v>10</v>
      </c>
      <c r="AP43" s="167">
        <f>P.V!AP58</f>
        <v>8</v>
      </c>
      <c r="AQ43" s="167">
        <f>P.V!AQ58</f>
        <v>0</v>
      </c>
      <c r="AR43" s="167">
        <f>P.V!AR58</f>
        <v>5</v>
      </c>
      <c r="AS43" s="167">
        <f>P.V!AS58</f>
        <v>0</v>
      </c>
      <c r="AT43" s="167">
        <f>P.V!AT58</f>
        <v>12</v>
      </c>
      <c r="AU43" s="75">
        <f>P.V!AU58</f>
        <v>3</v>
      </c>
      <c r="AV43" s="53">
        <f>P.V!AV58</f>
        <v>8.3333333333333339</v>
      </c>
      <c r="AW43" s="76">
        <f>P.V!AW58</f>
        <v>3</v>
      </c>
      <c r="AX43" s="19">
        <f>P.V!AX58</f>
        <v>7.5</v>
      </c>
      <c r="AY43" s="75">
        <f>P.V!AY58</f>
        <v>0</v>
      </c>
      <c r="AZ43" s="19">
        <f>P.V!AZ58</f>
        <v>5</v>
      </c>
      <c r="BA43" s="75">
        <f>P.V!BA58</f>
        <v>0</v>
      </c>
      <c r="BB43" s="19">
        <f>P.V!BB58</f>
        <v>4</v>
      </c>
      <c r="BC43" s="75">
        <f>P.V!BC58</f>
        <v>0</v>
      </c>
      <c r="BD43" s="53">
        <f>P.V!BD58</f>
        <v>5.5</v>
      </c>
      <c r="BE43" s="76">
        <f>P.V!BE58</f>
        <v>0</v>
      </c>
      <c r="BF43" s="54">
        <f>P.V!BF58</f>
        <v>7.7037037037037033</v>
      </c>
      <c r="BG43" s="55">
        <f>P.V!BG58</f>
        <v>13</v>
      </c>
      <c r="BH43" s="56">
        <f>P.V!BH58</f>
        <v>7.8765432098765427</v>
      </c>
      <c r="BI43" s="55">
        <f>P.V!BI58</f>
        <v>21</v>
      </c>
      <c r="BJ43" s="55">
        <f>P.V!BJ58</f>
        <v>21</v>
      </c>
      <c r="BK43" s="73" t="str">
        <f>P.V!BK58</f>
        <v>Rattrapage</v>
      </c>
      <c r="BL43" s="212"/>
      <c r="BM43" s="24"/>
    </row>
    <row r="44" spans="1:65" ht="20.25" customHeight="1">
      <c r="A44" s="250">
        <v>34</v>
      </c>
      <c r="B44" s="234" t="str">
        <f>P.V!B59</f>
        <v>123010248</v>
      </c>
      <c r="C44" s="234" t="str">
        <f>P.V!C59</f>
        <v>AMEUR</v>
      </c>
      <c r="D44" s="234" t="str">
        <f>P.V!D59</f>
        <v>Hamza</v>
      </c>
      <c r="E44" s="234" t="str">
        <f>P.V!E59</f>
        <v>20/10/1993</v>
      </c>
      <c r="F44" s="234" t="str">
        <f>P.V!F59</f>
        <v>setif</v>
      </c>
      <c r="G44" s="134">
        <f>P.V!G59</f>
        <v>11.666666666666666</v>
      </c>
      <c r="H44" s="37">
        <f>P.V!H59</f>
        <v>5</v>
      </c>
      <c r="I44" s="36">
        <f>P.V!I59</f>
        <v>9.6666666666666661</v>
      </c>
      <c r="J44" s="37">
        <f>P.V!J59</f>
        <v>0</v>
      </c>
      <c r="K44" s="36">
        <f>P.V!K59</f>
        <v>9.8333333333333339</v>
      </c>
      <c r="L44" s="37">
        <f>P.V!L59</f>
        <v>0</v>
      </c>
      <c r="M44" s="53">
        <f>P.V!M59</f>
        <v>10.388888888888888</v>
      </c>
      <c r="N44" s="39">
        <f>P.V!N59</f>
        <v>15</v>
      </c>
      <c r="O44" s="36">
        <f>P.V!O59</f>
        <v>7.5</v>
      </c>
      <c r="P44" s="37">
        <f>P.V!P59</f>
        <v>0</v>
      </c>
      <c r="Q44" s="36">
        <f>P.V!Q59</f>
        <v>10</v>
      </c>
      <c r="R44" s="37">
        <f>P.V!R59</f>
        <v>3</v>
      </c>
      <c r="S44" s="36">
        <f>P.V!S59</f>
        <v>5</v>
      </c>
      <c r="T44" s="37">
        <f>P.V!T59</f>
        <v>0</v>
      </c>
      <c r="U44" s="53">
        <f>P.V!U59</f>
        <v>7.5</v>
      </c>
      <c r="V44" s="39">
        <f>P.V!V59</f>
        <v>3</v>
      </c>
      <c r="W44" s="36">
        <f>P.V!W59</f>
        <v>7.5</v>
      </c>
      <c r="X44" s="37">
        <f>P.V!X59</f>
        <v>0</v>
      </c>
      <c r="Y44" s="36">
        <f>P.V!Y59</f>
        <v>3.5</v>
      </c>
      <c r="Z44" s="37">
        <f>P.V!Z59</f>
        <v>0</v>
      </c>
      <c r="AA44" s="36">
        <f>P.V!AA59</f>
        <v>6.5</v>
      </c>
      <c r="AB44" s="37">
        <f>P.V!AB59</f>
        <v>0</v>
      </c>
      <c r="AC44" s="53">
        <f>P.V!AC59</f>
        <v>5.833333333333333</v>
      </c>
      <c r="AD44" s="39">
        <f>P.V!AD59</f>
        <v>0</v>
      </c>
      <c r="AE44" s="54">
        <f>P.V!AE59</f>
        <v>8.4135802469135808</v>
      </c>
      <c r="AF44" s="60">
        <f>P.V!AF59</f>
        <v>18</v>
      </c>
      <c r="AG44" s="73" t="str">
        <f>P.V!AG59</f>
        <v>Rattrapage</v>
      </c>
      <c r="AH44" s="52">
        <f>P.V!AH59</f>
        <v>10.833333333333334</v>
      </c>
      <c r="AI44" s="75">
        <f>P.V!AI59</f>
        <v>5</v>
      </c>
      <c r="AJ44" s="19">
        <f>P.V!AJ59</f>
        <v>13.833333333333334</v>
      </c>
      <c r="AK44" s="75">
        <f>P.V!AK59</f>
        <v>5</v>
      </c>
      <c r="AL44" s="19">
        <f>P.V!AL59</f>
        <v>10.833333333333334</v>
      </c>
      <c r="AM44" s="75">
        <f>P.V!AM59</f>
        <v>5</v>
      </c>
      <c r="AN44" s="53">
        <f>P.V!AN59</f>
        <v>11.833333333333334</v>
      </c>
      <c r="AO44" s="76">
        <f>P.V!AO59</f>
        <v>15</v>
      </c>
      <c r="AP44" s="167">
        <f>P.V!AP59</f>
        <v>10.5</v>
      </c>
      <c r="AQ44" s="167">
        <f>P.V!AQ59</f>
        <v>3</v>
      </c>
      <c r="AR44" s="167">
        <f>P.V!AR59</f>
        <v>8.5</v>
      </c>
      <c r="AS44" s="167">
        <f>P.V!AS59</f>
        <v>0</v>
      </c>
      <c r="AT44" s="167">
        <f>P.V!AT59</f>
        <v>12.5</v>
      </c>
      <c r="AU44" s="75">
        <f>P.V!AU59</f>
        <v>3</v>
      </c>
      <c r="AV44" s="53">
        <f>P.V!AV59</f>
        <v>10.5</v>
      </c>
      <c r="AW44" s="76">
        <f>P.V!AW59</f>
        <v>9</v>
      </c>
      <c r="AX44" s="19">
        <f>P.V!AX59</f>
        <v>11</v>
      </c>
      <c r="AY44" s="75">
        <f>P.V!AY59</f>
        <v>2</v>
      </c>
      <c r="AZ44" s="19">
        <f>P.V!AZ59</f>
        <v>14.5</v>
      </c>
      <c r="BA44" s="75">
        <f>P.V!BA59</f>
        <v>2</v>
      </c>
      <c r="BB44" s="19">
        <f>P.V!BB59</f>
        <v>11.5</v>
      </c>
      <c r="BC44" s="75">
        <f>P.V!BC59</f>
        <v>2</v>
      </c>
      <c r="BD44" s="53">
        <f>P.V!BD59</f>
        <v>12.333333333333334</v>
      </c>
      <c r="BE44" s="76">
        <f>P.V!BE59</f>
        <v>6</v>
      </c>
      <c r="BF44" s="54">
        <f>P.V!BF59</f>
        <v>11.5</v>
      </c>
      <c r="BG44" s="55">
        <f>P.V!BG59</f>
        <v>30</v>
      </c>
      <c r="BH44" s="56">
        <f>P.V!BH59</f>
        <v>9.9567901234567913</v>
      </c>
      <c r="BI44" s="55">
        <f>P.V!BI59</f>
        <v>48</v>
      </c>
      <c r="BJ44" s="55">
        <f>P.V!BJ59</f>
        <v>48</v>
      </c>
      <c r="BK44" s="73" t="str">
        <f>P.V!BK59</f>
        <v>Rattrapage</v>
      </c>
      <c r="BL44" s="212"/>
      <c r="BM44" s="24"/>
    </row>
    <row r="45" spans="1:65" ht="20.25" customHeight="1">
      <c r="A45" s="250">
        <v>35</v>
      </c>
      <c r="B45" s="234" t="str">
        <f>P.V!B60</f>
        <v>11DR1123</v>
      </c>
      <c r="C45" s="234" t="str">
        <f>P.V!C60</f>
        <v>AMIR</v>
      </c>
      <c r="D45" s="234" t="str">
        <f>P.V!D60</f>
        <v>Abd- el- baye</v>
      </c>
      <c r="E45" s="234" t="str">
        <f>P.V!E60</f>
        <v>18/08/1988</v>
      </c>
      <c r="F45" s="234" t="str">
        <f>P.V!F60</f>
        <v>Darguina</v>
      </c>
      <c r="G45" s="134">
        <f>P.V!G60</f>
        <v>11</v>
      </c>
      <c r="H45" s="37">
        <f>P.V!H60</f>
        <v>5</v>
      </c>
      <c r="I45" s="36">
        <f>P.V!I60</f>
        <v>4</v>
      </c>
      <c r="J45" s="37">
        <f>P.V!J60</f>
        <v>0</v>
      </c>
      <c r="K45" s="36">
        <f>P.V!K60</f>
        <v>5</v>
      </c>
      <c r="L45" s="37">
        <f>P.V!L60</f>
        <v>0</v>
      </c>
      <c r="M45" s="53">
        <f>P.V!M60</f>
        <v>6.666666666666667</v>
      </c>
      <c r="N45" s="39">
        <f>P.V!N60</f>
        <v>5</v>
      </c>
      <c r="O45" s="36">
        <f>P.V!O60</f>
        <v>5</v>
      </c>
      <c r="P45" s="37">
        <f>P.V!P60</f>
        <v>0</v>
      </c>
      <c r="Q45" s="36">
        <f>P.V!Q60</f>
        <v>7.5</v>
      </c>
      <c r="R45" s="37">
        <f>P.V!R60</f>
        <v>0</v>
      </c>
      <c r="S45" s="36">
        <f>P.V!S60</f>
        <v>6.5</v>
      </c>
      <c r="T45" s="37">
        <f>P.V!T60</f>
        <v>0</v>
      </c>
      <c r="U45" s="53">
        <f>P.V!U60</f>
        <v>6.333333333333333</v>
      </c>
      <c r="V45" s="39">
        <f>P.V!V60</f>
        <v>0</v>
      </c>
      <c r="W45" s="36">
        <f>P.V!W60</f>
        <v>0</v>
      </c>
      <c r="X45" s="37">
        <f>P.V!X60</f>
        <v>0</v>
      </c>
      <c r="Y45" s="36">
        <f>P.V!Y60</f>
        <v>7.5</v>
      </c>
      <c r="Z45" s="37">
        <f>P.V!Z60</f>
        <v>0</v>
      </c>
      <c r="AA45" s="36">
        <f>P.V!AA60</f>
        <v>3</v>
      </c>
      <c r="AB45" s="37">
        <f>P.V!AB60</f>
        <v>0</v>
      </c>
      <c r="AC45" s="53">
        <f>P.V!AC60</f>
        <v>3.5</v>
      </c>
      <c r="AD45" s="39">
        <f>P.V!AD60</f>
        <v>0</v>
      </c>
      <c r="AE45" s="54">
        <f>P.V!AE60</f>
        <v>5.8518518518518521</v>
      </c>
      <c r="AF45" s="60">
        <f>P.V!AF60</f>
        <v>5</v>
      </c>
      <c r="AG45" s="73" t="str">
        <f>P.V!AG60</f>
        <v>Rattrapage</v>
      </c>
      <c r="AH45" s="52">
        <f>P.V!AH60</f>
        <v>7</v>
      </c>
      <c r="AI45" s="75">
        <f>P.V!AI60</f>
        <v>0</v>
      </c>
      <c r="AJ45" s="19">
        <f>P.V!AJ60</f>
        <v>4.666666666666667</v>
      </c>
      <c r="AK45" s="75">
        <f>P.V!AK60</f>
        <v>0</v>
      </c>
      <c r="AL45" s="19">
        <f>P.V!AL60</f>
        <v>8.1666666666666661</v>
      </c>
      <c r="AM45" s="75">
        <f>P.V!AM60</f>
        <v>0</v>
      </c>
      <c r="AN45" s="53">
        <f>P.V!AN60</f>
        <v>6.6111111111111116</v>
      </c>
      <c r="AO45" s="76">
        <f>P.V!AO60</f>
        <v>0</v>
      </c>
      <c r="AP45" s="167">
        <f>P.V!AP60</f>
        <v>7</v>
      </c>
      <c r="AQ45" s="167">
        <f>P.V!AQ60</f>
        <v>0</v>
      </c>
      <c r="AR45" s="167">
        <f>P.V!AR60</f>
        <v>5.5</v>
      </c>
      <c r="AS45" s="167">
        <f>P.V!AS60</f>
        <v>0</v>
      </c>
      <c r="AT45" s="167">
        <f>P.V!AT60</f>
        <v>5</v>
      </c>
      <c r="AU45" s="75">
        <f>P.V!AU60</f>
        <v>0</v>
      </c>
      <c r="AV45" s="53">
        <f>P.V!AV60</f>
        <v>5.833333333333333</v>
      </c>
      <c r="AW45" s="76">
        <f>P.V!AW60</f>
        <v>0</v>
      </c>
      <c r="AX45" s="19">
        <f>P.V!AX60</f>
        <v>6</v>
      </c>
      <c r="AY45" s="75">
        <f>P.V!AY60</f>
        <v>0</v>
      </c>
      <c r="AZ45" s="19">
        <f>P.V!AZ60</f>
        <v>8</v>
      </c>
      <c r="BA45" s="75">
        <f>P.V!BA60</f>
        <v>0</v>
      </c>
      <c r="BB45" s="19">
        <f>P.V!BB60</f>
        <v>5</v>
      </c>
      <c r="BC45" s="75">
        <f>P.V!BC60</f>
        <v>0</v>
      </c>
      <c r="BD45" s="53">
        <f>P.V!BD60</f>
        <v>6.333333333333333</v>
      </c>
      <c r="BE45" s="76">
        <f>P.V!BE60</f>
        <v>0</v>
      </c>
      <c r="BF45" s="54">
        <f>P.V!BF60</f>
        <v>6.2901234567901234</v>
      </c>
      <c r="BG45" s="55">
        <f>P.V!BG60</f>
        <v>0</v>
      </c>
      <c r="BH45" s="56">
        <f>P.V!BH60</f>
        <v>6.0709876543209873</v>
      </c>
      <c r="BI45" s="55">
        <f>P.V!BI60</f>
        <v>5</v>
      </c>
      <c r="BJ45" s="55">
        <f>P.V!BJ60</f>
        <v>5</v>
      </c>
      <c r="BK45" s="73" t="str">
        <f>P.V!BK60</f>
        <v>Rattrapage</v>
      </c>
      <c r="BL45" s="212"/>
      <c r="BM45" s="24"/>
    </row>
    <row r="46" spans="1:65" ht="20.25" customHeight="1">
      <c r="A46" s="250">
        <v>36</v>
      </c>
      <c r="B46" s="234" t="str">
        <f>P.V!B61</f>
        <v>113000893</v>
      </c>
      <c r="C46" s="234" t="str">
        <f>P.V!C61</f>
        <v>AMMARI</v>
      </c>
      <c r="D46" s="234" t="str">
        <f>P.V!D61</f>
        <v>IBTISSEM</v>
      </c>
      <c r="E46" s="234" t="str">
        <f>P.V!E61</f>
        <v>25/08/1991</v>
      </c>
      <c r="F46" s="234" t="str">
        <f>P.V!F61</f>
        <v>Bejaia</v>
      </c>
      <c r="G46" s="134">
        <f>P.V!G61</f>
        <v>11.166666666666666</v>
      </c>
      <c r="H46" s="37">
        <f>P.V!H61</f>
        <v>5</v>
      </c>
      <c r="I46" s="36">
        <f>P.V!I61</f>
        <v>6</v>
      </c>
      <c r="J46" s="37">
        <f>P.V!J61</f>
        <v>0</v>
      </c>
      <c r="K46" s="36">
        <f>P.V!K61</f>
        <v>8</v>
      </c>
      <c r="L46" s="37">
        <f>P.V!L61</f>
        <v>0</v>
      </c>
      <c r="M46" s="53">
        <f>P.V!M61</f>
        <v>8.3888888888888875</v>
      </c>
      <c r="N46" s="39">
        <f>P.V!N61</f>
        <v>5</v>
      </c>
      <c r="O46" s="36">
        <f>P.V!O61</f>
        <v>10</v>
      </c>
      <c r="P46" s="37">
        <f>P.V!P61</f>
        <v>3</v>
      </c>
      <c r="Q46" s="36">
        <f>P.V!Q61</f>
        <v>6</v>
      </c>
      <c r="R46" s="37">
        <f>P.V!R61</f>
        <v>0</v>
      </c>
      <c r="S46" s="36">
        <f>P.V!S61</f>
        <v>8</v>
      </c>
      <c r="T46" s="37">
        <f>P.V!T61</f>
        <v>0</v>
      </c>
      <c r="U46" s="53">
        <f>P.V!U61</f>
        <v>8</v>
      </c>
      <c r="V46" s="39">
        <f>P.V!V61</f>
        <v>3</v>
      </c>
      <c r="W46" s="36">
        <f>P.V!W61</f>
        <v>4</v>
      </c>
      <c r="X46" s="37">
        <f>P.V!X61</f>
        <v>0</v>
      </c>
      <c r="Y46" s="36">
        <f>P.V!Y61</f>
        <v>8.5</v>
      </c>
      <c r="Z46" s="37">
        <f>P.V!Z61</f>
        <v>0</v>
      </c>
      <c r="AA46" s="36">
        <f>P.V!AA61</f>
        <v>5</v>
      </c>
      <c r="AB46" s="37">
        <f>P.V!AB61</f>
        <v>0</v>
      </c>
      <c r="AC46" s="53">
        <f>P.V!AC61</f>
        <v>5.833333333333333</v>
      </c>
      <c r="AD46" s="39">
        <f>P.V!AD61</f>
        <v>0</v>
      </c>
      <c r="AE46" s="54">
        <f>P.V!AE61</f>
        <v>7.6913580246913575</v>
      </c>
      <c r="AF46" s="60">
        <f>P.V!AF61</f>
        <v>8</v>
      </c>
      <c r="AG46" s="73" t="str">
        <f>P.V!AG61</f>
        <v>Rattrapage</v>
      </c>
      <c r="AH46" s="52">
        <f>P.V!AH61</f>
        <v>10.5</v>
      </c>
      <c r="AI46" s="75">
        <f>P.V!AI61</f>
        <v>5</v>
      </c>
      <c r="AJ46" s="19">
        <f>P.V!AJ61</f>
        <v>14</v>
      </c>
      <c r="AK46" s="75">
        <f>P.V!AK61</f>
        <v>5</v>
      </c>
      <c r="AL46" s="19">
        <f>P.V!AL61</f>
        <v>9.8333333333333339</v>
      </c>
      <c r="AM46" s="75">
        <f>P.V!AM61</f>
        <v>0</v>
      </c>
      <c r="AN46" s="53">
        <f>P.V!AN61</f>
        <v>11.444444444444445</v>
      </c>
      <c r="AO46" s="76">
        <f>P.V!AO61</f>
        <v>15</v>
      </c>
      <c r="AP46" s="167">
        <f>P.V!AP61</f>
        <v>5.5</v>
      </c>
      <c r="AQ46" s="167">
        <f>P.V!AQ61</f>
        <v>0</v>
      </c>
      <c r="AR46" s="167">
        <f>P.V!AR61</f>
        <v>11</v>
      </c>
      <c r="AS46" s="167">
        <f>P.V!AS61</f>
        <v>3</v>
      </c>
      <c r="AT46" s="167">
        <f>P.V!AT61</f>
        <v>3</v>
      </c>
      <c r="AU46" s="75">
        <f>P.V!AU61</f>
        <v>0</v>
      </c>
      <c r="AV46" s="53">
        <f>P.V!AV61</f>
        <v>6.5</v>
      </c>
      <c r="AW46" s="76">
        <f>P.V!AW61</f>
        <v>3</v>
      </c>
      <c r="AX46" s="19">
        <f>P.V!AX61</f>
        <v>7.5</v>
      </c>
      <c r="AY46" s="75">
        <f>P.V!AY61</f>
        <v>0</v>
      </c>
      <c r="AZ46" s="19">
        <f>P.V!AZ61</f>
        <v>8.5</v>
      </c>
      <c r="BA46" s="75">
        <f>P.V!BA61</f>
        <v>0</v>
      </c>
      <c r="BB46" s="19">
        <f>P.V!BB61</f>
        <v>6</v>
      </c>
      <c r="BC46" s="75">
        <f>P.V!BC61</f>
        <v>0</v>
      </c>
      <c r="BD46" s="53">
        <f>P.V!BD61</f>
        <v>7.333333333333333</v>
      </c>
      <c r="BE46" s="76">
        <f>P.V!BE61</f>
        <v>0</v>
      </c>
      <c r="BF46" s="54">
        <f>P.V!BF61</f>
        <v>8.8827160493827169</v>
      </c>
      <c r="BG46" s="55">
        <f>P.V!BG61</f>
        <v>18</v>
      </c>
      <c r="BH46" s="56">
        <f>P.V!BH61</f>
        <v>8.2870370370370381</v>
      </c>
      <c r="BI46" s="55">
        <f>P.V!BI61</f>
        <v>26</v>
      </c>
      <c r="BJ46" s="55">
        <f>P.V!BJ61</f>
        <v>26</v>
      </c>
      <c r="BK46" s="73" t="str">
        <f>P.V!BK61</f>
        <v>Rattrapage</v>
      </c>
      <c r="BL46" s="212"/>
      <c r="BM46" s="24"/>
    </row>
    <row r="47" spans="1:65" ht="20.25" customHeight="1">
      <c r="A47" s="250">
        <v>37</v>
      </c>
      <c r="B47" s="234" t="str">
        <f>P.V!B62</f>
        <v>113016473</v>
      </c>
      <c r="C47" s="234" t="str">
        <f>P.V!C62</f>
        <v>AMOKRANE</v>
      </c>
      <c r="D47" s="234" t="str">
        <f>P.V!D62</f>
        <v>YASMINA</v>
      </c>
      <c r="E47" s="234" t="str">
        <f>P.V!E62</f>
        <v>29/06/1988</v>
      </c>
      <c r="F47" s="234" t="str">
        <f>P.V!F62</f>
        <v>Bejaia</v>
      </c>
      <c r="G47" s="134">
        <f>P.V!G62</f>
        <v>8.5</v>
      </c>
      <c r="H47" s="37">
        <f>P.V!H62</f>
        <v>0</v>
      </c>
      <c r="I47" s="36">
        <f>P.V!I62</f>
        <v>5.333333333333333</v>
      </c>
      <c r="J47" s="37">
        <f>P.V!J62</f>
        <v>0</v>
      </c>
      <c r="K47" s="36">
        <f>P.V!K62</f>
        <v>6.666666666666667</v>
      </c>
      <c r="L47" s="37">
        <f>P.V!L62</f>
        <v>0</v>
      </c>
      <c r="M47" s="53">
        <f>P.V!M62</f>
        <v>6.833333333333333</v>
      </c>
      <c r="N47" s="39">
        <f>P.V!N62</f>
        <v>0</v>
      </c>
      <c r="O47" s="36">
        <f>P.V!O62</f>
        <v>6</v>
      </c>
      <c r="P47" s="37">
        <f>P.V!P62</f>
        <v>0</v>
      </c>
      <c r="Q47" s="36">
        <f>P.V!Q62</f>
        <v>14</v>
      </c>
      <c r="R47" s="37">
        <f>P.V!R62</f>
        <v>3</v>
      </c>
      <c r="S47" s="36">
        <f>P.V!S62</f>
        <v>5</v>
      </c>
      <c r="T47" s="37">
        <f>P.V!T62</f>
        <v>0</v>
      </c>
      <c r="U47" s="53">
        <f>P.V!U62</f>
        <v>8.3333333333333339</v>
      </c>
      <c r="V47" s="39">
        <f>P.V!V62</f>
        <v>3</v>
      </c>
      <c r="W47" s="36">
        <f>P.V!W62</f>
        <v>7.5</v>
      </c>
      <c r="X47" s="37">
        <f>P.V!X62</f>
        <v>0</v>
      </c>
      <c r="Y47" s="36">
        <f>P.V!Y62</f>
        <v>5.5</v>
      </c>
      <c r="Z47" s="37">
        <f>P.V!Z62</f>
        <v>0</v>
      </c>
      <c r="AA47" s="36">
        <f>P.V!AA62</f>
        <v>5</v>
      </c>
      <c r="AB47" s="37">
        <f>P.V!AB62</f>
        <v>0</v>
      </c>
      <c r="AC47" s="53">
        <f>P.V!AC62</f>
        <v>6</v>
      </c>
      <c r="AD47" s="39">
        <f>P.V!AD62</f>
        <v>0</v>
      </c>
      <c r="AE47" s="54">
        <f>P.V!AE62</f>
        <v>7.1481481481481479</v>
      </c>
      <c r="AF47" s="60">
        <f>P.V!AF62</f>
        <v>3</v>
      </c>
      <c r="AG47" s="73" t="str">
        <f>P.V!AG62</f>
        <v>Rattrapage</v>
      </c>
      <c r="AH47" s="52">
        <f>P.V!AH62</f>
        <v>5.833333333333333</v>
      </c>
      <c r="AI47" s="75">
        <f>P.V!AI62</f>
        <v>0</v>
      </c>
      <c r="AJ47" s="19">
        <f>P.V!AJ62</f>
        <v>5.833333333333333</v>
      </c>
      <c r="AK47" s="75">
        <f>P.V!AK62</f>
        <v>0</v>
      </c>
      <c r="AL47" s="19">
        <f>P.V!AL62</f>
        <v>9</v>
      </c>
      <c r="AM47" s="75">
        <f>P.V!AM62</f>
        <v>0</v>
      </c>
      <c r="AN47" s="53">
        <f>P.V!AN62</f>
        <v>6.8888888888888884</v>
      </c>
      <c r="AO47" s="76">
        <f>P.V!AO62</f>
        <v>0</v>
      </c>
      <c r="AP47" s="167" t="str">
        <f>P.V!AP62</f>
        <v>\</v>
      </c>
      <c r="AQ47" s="167">
        <f>P.V!AQ62</f>
        <v>3</v>
      </c>
      <c r="AR47" s="167" t="str">
        <f>P.V!AR62</f>
        <v>ABS</v>
      </c>
      <c r="AS47" s="167">
        <f>P.V!AS62</f>
        <v>3</v>
      </c>
      <c r="AT47" s="167">
        <f>P.V!AT62</f>
        <v>5</v>
      </c>
      <c r="AU47" s="75">
        <f>P.V!AU62</f>
        <v>0</v>
      </c>
      <c r="AV47" s="53" t="e">
        <f>P.V!AV62</f>
        <v>#VALUE!</v>
      </c>
      <c r="AW47" s="76" t="e">
        <f>P.V!AW62</f>
        <v>#VALUE!</v>
      </c>
      <c r="AX47" s="19">
        <f>P.V!AX62</f>
        <v>12.5</v>
      </c>
      <c r="AY47" s="75">
        <f>P.V!AY62</f>
        <v>2</v>
      </c>
      <c r="AZ47" s="19" t="str">
        <f>P.V!AZ62</f>
        <v>ABS</v>
      </c>
      <c r="BA47" s="75">
        <f>P.V!BA62</f>
        <v>2</v>
      </c>
      <c r="BB47" s="19">
        <f>P.V!BB62</f>
        <v>6.5</v>
      </c>
      <c r="BC47" s="75">
        <f>P.V!BC62</f>
        <v>0</v>
      </c>
      <c r="BD47" s="53" t="e">
        <f>P.V!BD62</f>
        <v>#VALUE!</v>
      </c>
      <c r="BE47" s="76" t="e">
        <f>P.V!BE62</f>
        <v>#VALUE!</v>
      </c>
      <c r="BF47" s="54" t="e">
        <f>P.V!BF62</f>
        <v>#VALUE!</v>
      </c>
      <c r="BG47" s="55" t="e">
        <f>P.V!BG62</f>
        <v>#VALUE!</v>
      </c>
      <c r="BH47" s="56" t="e">
        <f>P.V!BH62</f>
        <v>#VALUE!</v>
      </c>
      <c r="BI47" s="55" t="e">
        <f>P.V!BI62</f>
        <v>#VALUE!</v>
      </c>
      <c r="BJ47" s="55" t="e">
        <f>P.V!BJ62</f>
        <v>#VALUE!</v>
      </c>
      <c r="BK47" s="73" t="str">
        <f>P.V!BK62</f>
        <v>Rattrapage</v>
      </c>
      <c r="BL47" s="212"/>
      <c r="BM47" s="24"/>
    </row>
    <row r="48" spans="1:65" ht="20.25" customHeight="1">
      <c r="A48" s="250">
        <v>38</v>
      </c>
      <c r="B48" s="234" t="str">
        <f>P.V!B63</f>
        <v>113008757</v>
      </c>
      <c r="C48" s="234" t="str">
        <f>P.V!C63</f>
        <v>AMRANE</v>
      </c>
      <c r="D48" s="234" t="str">
        <f>P.V!D63</f>
        <v>Kahina</v>
      </c>
      <c r="E48" s="234" t="str">
        <f>P.V!E63</f>
        <v>16/03/1990</v>
      </c>
      <c r="F48" s="234" t="str">
        <f>P.V!F63</f>
        <v>Akbou</v>
      </c>
      <c r="G48" s="134">
        <f>P.V!G63</f>
        <v>10.833333333333334</v>
      </c>
      <c r="H48" s="37">
        <f>P.V!H63</f>
        <v>5</v>
      </c>
      <c r="I48" s="36">
        <f>P.V!I63</f>
        <v>4.666666666666667</v>
      </c>
      <c r="J48" s="37">
        <f>P.V!J63</f>
        <v>0</v>
      </c>
      <c r="K48" s="36">
        <f>P.V!K63</f>
        <v>5.166666666666667</v>
      </c>
      <c r="L48" s="37">
        <f>P.V!L63</f>
        <v>0</v>
      </c>
      <c r="M48" s="53">
        <f>P.V!M63</f>
        <v>6.8888888888888893</v>
      </c>
      <c r="N48" s="39">
        <f>P.V!N63</f>
        <v>5</v>
      </c>
      <c r="O48" s="36">
        <f>P.V!O63</f>
        <v>10</v>
      </c>
      <c r="P48" s="37">
        <f>P.V!P63</f>
        <v>3</v>
      </c>
      <c r="Q48" s="36">
        <f>P.V!Q63</f>
        <v>8</v>
      </c>
      <c r="R48" s="37">
        <f>P.V!R63</f>
        <v>0</v>
      </c>
      <c r="S48" s="36">
        <f>P.V!S63</f>
        <v>3</v>
      </c>
      <c r="T48" s="37">
        <f>P.V!T63</f>
        <v>0</v>
      </c>
      <c r="U48" s="53">
        <f>P.V!U63</f>
        <v>7</v>
      </c>
      <c r="V48" s="39">
        <f>P.V!V63</f>
        <v>3</v>
      </c>
      <c r="W48" s="36">
        <f>P.V!W63</f>
        <v>9</v>
      </c>
      <c r="X48" s="37">
        <f>P.V!X63</f>
        <v>0</v>
      </c>
      <c r="Y48" s="36">
        <f>P.V!Y63</f>
        <v>12</v>
      </c>
      <c r="Z48" s="37">
        <f>P.V!Z63</f>
        <v>2</v>
      </c>
      <c r="AA48" s="36">
        <f>P.V!AA63</f>
        <v>4</v>
      </c>
      <c r="AB48" s="37">
        <f>P.V!AB63</f>
        <v>0</v>
      </c>
      <c r="AC48" s="53">
        <f>P.V!AC63</f>
        <v>8.3333333333333339</v>
      </c>
      <c r="AD48" s="39">
        <f>P.V!AD63</f>
        <v>2</v>
      </c>
      <c r="AE48" s="54">
        <f>P.V!AE63</f>
        <v>7.2469135802469147</v>
      </c>
      <c r="AF48" s="60">
        <f>P.V!AF63</f>
        <v>10</v>
      </c>
      <c r="AG48" s="73" t="str">
        <f>P.V!AG63</f>
        <v>Rattrapage</v>
      </c>
      <c r="AH48" s="52">
        <f>P.V!AH63</f>
        <v>7.333333333333333</v>
      </c>
      <c r="AI48" s="75">
        <f>P.V!AI63</f>
        <v>0</v>
      </c>
      <c r="AJ48" s="19">
        <f>P.V!AJ63</f>
        <v>3.6666666666666665</v>
      </c>
      <c r="AK48" s="75">
        <f>P.V!AK63</f>
        <v>0</v>
      </c>
      <c r="AL48" s="19">
        <f>P.V!AL63</f>
        <v>7.166666666666667</v>
      </c>
      <c r="AM48" s="75">
        <f>P.V!AM63</f>
        <v>0</v>
      </c>
      <c r="AN48" s="53">
        <f>P.V!AN63</f>
        <v>6.0555555555555562</v>
      </c>
      <c r="AO48" s="76">
        <f>P.V!AO63</f>
        <v>0</v>
      </c>
      <c r="AP48" s="167">
        <f>P.V!AP63</f>
        <v>4.5</v>
      </c>
      <c r="AQ48" s="167">
        <f>P.V!AQ63</f>
        <v>0</v>
      </c>
      <c r="AR48" s="167">
        <f>P.V!AR63</f>
        <v>5.5</v>
      </c>
      <c r="AS48" s="167">
        <f>P.V!AS63</f>
        <v>0</v>
      </c>
      <c r="AT48" s="167">
        <f>P.V!AT63</f>
        <v>5</v>
      </c>
      <c r="AU48" s="75">
        <f>P.V!AU63</f>
        <v>0</v>
      </c>
      <c r="AV48" s="53">
        <f>P.V!AV63</f>
        <v>5</v>
      </c>
      <c r="AW48" s="76">
        <f>P.V!AW63</f>
        <v>0</v>
      </c>
      <c r="AX48" s="19">
        <f>P.V!AX63</f>
        <v>8.5</v>
      </c>
      <c r="AY48" s="75">
        <f>P.V!AY63</f>
        <v>0</v>
      </c>
      <c r="AZ48" s="19">
        <f>P.V!AZ63</f>
        <v>5</v>
      </c>
      <c r="BA48" s="75">
        <f>P.V!BA63</f>
        <v>0</v>
      </c>
      <c r="BB48" s="19">
        <f>P.V!BB63</f>
        <v>5.5</v>
      </c>
      <c r="BC48" s="75">
        <f>P.V!BC63</f>
        <v>0</v>
      </c>
      <c r="BD48" s="53">
        <f>P.V!BD63</f>
        <v>6.333333333333333</v>
      </c>
      <c r="BE48" s="76">
        <f>P.V!BE63</f>
        <v>0</v>
      </c>
      <c r="BF48" s="54">
        <f>P.V!BF63</f>
        <v>5.7654320987654328</v>
      </c>
      <c r="BG48" s="55">
        <f>P.V!BG63</f>
        <v>0</v>
      </c>
      <c r="BH48" s="56">
        <f>P.V!BH63</f>
        <v>6.5061728395061742</v>
      </c>
      <c r="BI48" s="55">
        <f>P.V!BI63</f>
        <v>10</v>
      </c>
      <c r="BJ48" s="55">
        <f>P.V!BJ63</f>
        <v>10</v>
      </c>
      <c r="BK48" s="73" t="str">
        <f>P.V!BK63</f>
        <v>Rattrapage</v>
      </c>
    </row>
    <row r="49" spans="1:65" ht="20.25" customHeight="1">
      <c r="A49" s="250">
        <v>39</v>
      </c>
      <c r="B49" s="234" t="str">
        <f>P.V!B64</f>
        <v>123009692</v>
      </c>
      <c r="C49" s="234" t="str">
        <f>P.V!C64</f>
        <v>AMRANE</v>
      </c>
      <c r="D49" s="234" t="str">
        <f>P.V!D64</f>
        <v>Faouzi</v>
      </c>
      <c r="E49" s="234" t="str">
        <f>P.V!E64</f>
        <v>06/12/1992</v>
      </c>
      <c r="F49" s="234" t="str">
        <f>P.V!F64</f>
        <v>KHERRATA</v>
      </c>
      <c r="G49" s="134">
        <f>P.V!G64</f>
        <v>11</v>
      </c>
      <c r="H49" s="37">
        <f>P.V!H64</f>
        <v>5</v>
      </c>
      <c r="I49" s="36">
        <f>P.V!I64</f>
        <v>11.666666666666666</v>
      </c>
      <c r="J49" s="37">
        <f>P.V!J64</f>
        <v>5</v>
      </c>
      <c r="K49" s="36">
        <f>P.V!K64</f>
        <v>7.666666666666667</v>
      </c>
      <c r="L49" s="37">
        <f>P.V!L64</f>
        <v>0</v>
      </c>
      <c r="M49" s="53">
        <f>P.V!M64</f>
        <v>10.111111111111111</v>
      </c>
      <c r="N49" s="39">
        <f>P.V!N64</f>
        <v>15</v>
      </c>
      <c r="O49" s="36">
        <f>P.V!O64</f>
        <v>8</v>
      </c>
      <c r="P49" s="37">
        <f>P.V!P64</f>
        <v>0</v>
      </c>
      <c r="Q49" s="36">
        <f>P.V!Q64</f>
        <v>13</v>
      </c>
      <c r="R49" s="37">
        <f>P.V!R64</f>
        <v>3</v>
      </c>
      <c r="S49" s="36">
        <f>P.V!S64</f>
        <v>10.5</v>
      </c>
      <c r="T49" s="37">
        <f>P.V!T64</f>
        <v>3</v>
      </c>
      <c r="U49" s="53">
        <f>P.V!U64</f>
        <v>10.5</v>
      </c>
      <c r="V49" s="39">
        <f>P.V!V64</f>
        <v>9</v>
      </c>
      <c r="W49" s="36">
        <f>P.V!W64</f>
        <v>10</v>
      </c>
      <c r="X49" s="37">
        <f>P.V!X64</f>
        <v>2</v>
      </c>
      <c r="Y49" s="36">
        <f>P.V!Y64</f>
        <v>12</v>
      </c>
      <c r="Z49" s="37">
        <f>P.V!Z64</f>
        <v>2</v>
      </c>
      <c r="AA49" s="36">
        <f>P.V!AA64</f>
        <v>6</v>
      </c>
      <c r="AB49" s="37">
        <f>P.V!AB64</f>
        <v>0</v>
      </c>
      <c r="AC49" s="53">
        <f>P.V!AC64</f>
        <v>9.3333333333333339</v>
      </c>
      <c r="AD49" s="39">
        <f>P.V!AD64</f>
        <v>4</v>
      </c>
      <c r="AE49" s="54">
        <f>P.V!AE64</f>
        <v>10.0679012345679</v>
      </c>
      <c r="AF49" s="60">
        <f>P.V!AF64</f>
        <v>30</v>
      </c>
      <c r="AG49" s="73" t="str">
        <f>P.V!AG64</f>
        <v>Admis(e)</v>
      </c>
      <c r="AH49" s="52">
        <f>P.V!AH64</f>
        <v>12.5</v>
      </c>
      <c r="AI49" s="75">
        <f>P.V!AI64</f>
        <v>5</v>
      </c>
      <c r="AJ49" s="19">
        <f>P.V!AJ64</f>
        <v>10.333333333333334</v>
      </c>
      <c r="AK49" s="75">
        <f>P.V!AK64</f>
        <v>5</v>
      </c>
      <c r="AL49" s="19">
        <f>P.V!AL64</f>
        <v>11.166666666666666</v>
      </c>
      <c r="AM49" s="75">
        <f>P.V!AM64</f>
        <v>5</v>
      </c>
      <c r="AN49" s="53">
        <f>P.V!AN64</f>
        <v>11.333333333333334</v>
      </c>
      <c r="AO49" s="76">
        <f>P.V!AO64</f>
        <v>15</v>
      </c>
      <c r="AP49" s="167">
        <f>P.V!AP64</f>
        <v>7.5</v>
      </c>
      <c r="AQ49" s="167">
        <f>P.V!AQ64</f>
        <v>0</v>
      </c>
      <c r="AR49" s="167">
        <f>P.V!AR64</f>
        <v>11</v>
      </c>
      <c r="AS49" s="167">
        <f>P.V!AS64</f>
        <v>3</v>
      </c>
      <c r="AT49" s="167">
        <f>P.V!AT64</f>
        <v>8</v>
      </c>
      <c r="AU49" s="75">
        <f>P.V!AU64</f>
        <v>0</v>
      </c>
      <c r="AV49" s="53">
        <f>P.V!AV64</f>
        <v>8.8333333333333339</v>
      </c>
      <c r="AW49" s="76">
        <f>P.V!AW64</f>
        <v>3</v>
      </c>
      <c r="AX49" s="19">
        <f>P.V!AX64</f>
        <v>12</v>
      </c>
      <c r="AY49" s="75">
        <f>P.V!AY64</f>
        <v>2</v>
      </c>
      <c r="AZ49" s="19">
        <f>P.V!AZ64</f>
        <v>7</v>
      </c>
      <c r="BA49" s="75">
        <f>P.V!BA64</f>
        <v>0</v>
      </c>
      <c r="BB49" s="19">
        <f>P.V!BB64</f>
        <v>9.5</v>
      </c>
      <c r="BC49" s="75">
        <f>P.V!BC64</f>
        <v>0</v>
      </c>
      <c r="BD49" s="53">
        <f>P.V!BD64</f>
        <v>9.5</v>
      </c>
      <c r="BE49" s="76">
        <f>P.V!BE64</f>
        <v>2</v>
      </c>
      <c r="BF49" s="54">
        <f>P.V!BF64</f>
        <v>10.092592592592593</v>
      </c>
      <c r="BG49" s="55">
        <f>P.V!BG64</f>
        <v>30</v>
      </c>
      <c r="BH49" s="56">
        <f>P.V!BH64</f>
        <v>10.080246913580247</v>
      </c>
      <c r="BI49" s="55">
        <f>P.V!BI64</f>
        <v>60</v>
      </c>
      <c r="BJ49" s="55">
        <f>P.V!BJ64</f>
        <v>180</v>
      </c>
      <c r="BK49" s="73" t="str">
        <f>P.V!BK64</f>
        <v>Admis(e)</v>
      </c>
      <c r="BL49" s="212"/>
      <c r="BM49" s="24"/>
    </row>
    <row r="50" spans="1:65" ht="20.25" customHeight="1">
      <c r="A50" s="250">
        <v>40</v>
      </c>
      <c r="B50" s="234" t="str">
        <f>P.V!B65</f>
        <v>123001102</v>
      </c>
      <c r="C50" s="234" t="str">
        <f>P.V!C65</f>
        <v>AMRANI</v>
      </c>
      <c r="D50" s="234" t="str">
        <f>P.V!D65</f>
        <v>Samira</v>
      </c>
      <c r="E50" s="234" t="str">
        <f>P.V!E65</f>
        <v>26/05/1993</v>
      </c>
      <c r="F50" s="234" t="str">
        <f>P.V!F65</f>
        <v>Bejaia</v>
      </c>
      <c r="G50" s="134">
        <f>P.V!G65</f>
        <v>13.666666666666666</v>
      </c>
      <c r="H50" s="37">
        <f>P.V!H65</f>
        <v>5</v>
      </c>
      <c r="I50" s="36">
        <f>P.V!I65</f>
        <v>11</v>
      </c>
      <c r="J50" s="37">
        <f>P.V!J65</f>
        <v>5</v>
      </c>
      <c r="K50" s="36">
        <f>P.V!K65</f>
        <v>8.1666666666666661</v>
      </c>
      <c r="L50" s="37">
        <f>P.V!L65</f>
        <v>0</v>
      </c>
      <c r="M50" s="53">
        <f>P.V!M65</f>
        <v>10.944444444444443</v>
      </c>
      <c r="N50" s="39">
        <f>P.V!N65</f>
        <v>15</v>
      </c>
      <c r="O50" s="36">
        <f>P.V!O65</f>
        <v>13</v>
      </c>
      <c r="P50" s="37">
        <f>P.V!P65</f>
        <v>3</v>
      </c>
      <c r="Q50" s="36">
        <f>P.V!Q65</f>
        <v>14.5</v>
      </c>
      <c r="R50" s="37">
        <f>P.V!R65</f>
        <v>3</v>
      </c>
      <c r="S50" s="36">
        <f>P.V!S65</f>
        <v>10</v>
      </c>
      <c r="T50" s="37">
        <f>P.V!T65</f>
        <v>3</v>
      </c>
      <c r="U50" s="53">
        <f>P.V!U65</f>
        <v>12.5</v>
      </c>
      <c r="V50" s="39">
        <f>P.V!V65</f>
        <v>9</v>
      </c>
      <c r="W50" s="36">
        <f>P.V!W65</f>
        <v>8.5</v>
      </c>
      <c r="X50" s="37">
        <f>P.V!X65</f>
        <v>0</v>
      </c>
      <c r="Y50" s="36">
        <f>P.V!Y65</f>
        <v>17</v>
      </c>
      <c r="Z50" s="37">
        <f>P.V!Z65</f>
        <v>2</v>
      </c>
      <c r="AA50" s="36">
        <f>P.V!AA65</f>
        <v>7.5</v>
      </c>
      <c r="AB50" s="37">
        <f>P.V!AB65</f>
        <v>0</v>
      </c>
      <c r="AC50" s="53">
        <f>P.V!AC65</f>
        <v>11</v>
      </c>
      <c r="AD50" s="39">
        <f>P.V!AD65</f>
        <v>6</v>
      </c>
      <c r="AE50" s="54">
        <f>P.V!AE65</f>
        <v>11.475308641975309</v>
      </c>
      <c r="AF50" s="60">
        <f>P.V!AF65</f>
        <v>30</v>
      </c>
      <c r="AG50" s="73" t="str">
        <f>P.V!AG65</f>
        <v>Admis(e)</v>
      </c>
      <c r="AH50" s="52">
        <f>P.V!AH65</f>
        <v>11.333333333333334</v>
      </c>
      <c r="AI50" s="75">
        <f>P.V!AI65</f>
        <v>5</v>
      </c>
      <c r="AJ50" s="19">
        <f>P.V!AJ65</f>
        <v>13.5</v>
      </c>
      <c r="AK50" s="75">
        <f>P.V!AK65</f>
        <v>5</v>
      </c>
      <c r="AL50" s="19">
        <f>P.V!AL65</f>
        <v>10.833333333333334</v>
      </c>
      <c r="AM50" s="75">
        <f>P.V!AM65</f>
        <v>5</v>
      </c>
      <c r="AN50" s="53">
        <f>P.V!AN65</f>
        <v>11.888888888888891</v>
      </c>
      <c r="AO50" s="76">
        <f>P.V!AO65</f>
        <v>15</v>
      </c>
      <c r="AP50" s="167">
        <f>P.V!AP65</f>
        <v>10</v>
      </c>
      <c r="AQ50" s="167">
        <f>P.V!AQ65</f>
        <v>3</v>
      </c>
      <c r="AR50" s="167">
        <f>P.V!AR65</f>
        <v>9</v>
      </c>
      <c r="AS50" s="167">
        <f>P.V!AS65</f>
        <v>0</v>
      </c>
      <c r="AT50" s="167">
        <f>P.V!AT65</f>
        <v>14</v>
      </c>
      <c r="AU50" s="75">
        <f>P.V!AU65</f>
        <v>3</v>
      </c>
      <c r="AV50" s="53">
        <f>P.V!AV65</f>
        <v>11</v>
      </c>
      <c r="AW50" s="76">
        <f>P.V!AW65</f>
        <v>9</v>
      </c>
      <c r="AX50" s="19">
        <f>P.V!AX65</f>
        <v>12</v>
      </c>
      <c r="AY50" s="75">
        <f>P.V!AY65</f>
        <v>2</v>
      </c>
      <c r="AZ50" s="19">
        <f>P.V!AZ65</f>
        <v>17</v>
      </c>
      <c r="BA50" s="75">
        <f>P.V!BA65</f>
        <v>2</v>
      </c>
      <c r="BB50" s="19">
        <f>P.V!BB65</f>
        <v>13.5</v>
      </c>
      <c r="BC50" s="75">
        <f>P.V!BC65</f>
        <v>2</v>
      </c>
      <c r="BD50" s="53">
        <f>P.V!BD65</f>
        <v>14.166666666666666</v>
      </c>
      <c r="BE50" s="76">
        <f>P.V!BE65</f>
        <v>6</v>
      </c>
      <c r="BF50" s="54">
        <f>P.V!BF65</f>
        <v>12.098765432098766</v>
      </c>
      <c r="BG50" s="55">
        <f>P.V!BG65</f>
        <v>30</v>
      </c>
      <c r="BH50" s="56">
        <f>P.V!BH65</f>
        <v>11.787037037037038</v>
      </c>
      <c r="BI50" s="55">
        <f>P.V!BI65</f>
        <v>60</v>
      </c>
      <c r="BJ50" s="55">
        <f>P.V!BJ65</f>
        <v>180</v>
      </c>
      <c r="BK50" s="73" t="str">
        <f>P.V!BK65</f>
        <v>Admis(e)</v>
      </c>
    </row>
    <row r="51" spans="1:65" ht="20.25" customHeight="1">
      <c r="A51" s="250">
        <v>41</v>
      </c>
      <c r="B51" s="234" t="str">
        <f>P.V!B66</f>
        <v>11DR0847</v>
      </c>
      <c r="C51" s="234" t="str">
        <f>P.V!C66</f>
        <v>AMRAOUI</v>
      </c>
      <c r="D51" s="234" t="str">
        <f>P.V!D66</f>
        <v>Drifa</v>
      </c>
      <c r="E51" s="234" t="str">
        <f>P.V!E66</f>
        <v>05/01/1990</v>
      </c>
      <c r="F51" s="234" t="str">
        <f>P.V!F66</f>
        <v>Beni k'sila</v>
      </c>
      <c r="G51" s="134">
        <f>P.V!G66</f>
        <v>10</v>
      </c>
      <c r="H51" s="37">
        <f>P.V!H66</f>
        <v>5</v>
      </c>
      <c r="I51" s="36">
        <f>P.V!I66</f>
        <v>13.833333333333334</v>
      </c>
      <c r="J51" s="37">
        <f>P.V!J66</f>
        <v>5</v>
      </c>
      <c r="K51" s="36">
        <f>P.V!K66</f>
        <v>14.166666666666666</v>
      </c>
      <c r="L51" s="37">
        <f>P.V!L66</f>
        <v>5</v>
      </c>
      <c r="M51" s="53">
        <f>P.V!M66</f>
        <v>12.666666666666666</v>
      </c>
      <c r="N51" s="39">
        <f>P.V!N66</f>
        <v>15</v>
      </c>
      <c r="O51" s="36">
        <f>P.V!O66</f>
        <v>9</v>
      </c>
      <c r="P51" s="37">
        <f>P.V!P66</f>
        <v>0</v>
      </c>
      <c r="Q51" s="36">
        <f>P.V!Q66</f>
        <v>10</v>
      </c>
      <c r="R51" s="37">
        <f>P.V!R66</f>
        <v>3</v>
      </c>
      <c r="S51" s="36">
        <f>P.V!S66</f>
        <v>12</v>
      </c>
      <c r="T51" s="37">
        <f>P.V!T66</f>
        <v>3</v>
      </c>
      <c r="U51" s="53">
        <f>P.V!U66</f>
        <v>10.333333333333334</v>
      </c>
      <c r="V51" s="39">
        <f>P.V!V66</f>
        <v>9</v>
      </c>
      <c r="W51" s="36">
        <f>P.V!W66</f>
        <v>11</v>
      </c>
      <c r="X51" s="37">
        <f>P.V!X66</f>
        <v>2</v>
      </c>
      <c r="Y51" s="36">
        <f>P.V!Y66</f>
        <v>4</v>
      </c>
      <c r="Z51" s="37">
        <f>P.V!Z66</f>
        <v>0</v>
      </c>
      <c r="AA51" s="36">
        <f>P.V!AA66</f>
        <v>13.5</v>
      </c>
      <c r="AB51" s="37">
        <f>P.V!AB66</f>
        <v>2</v>
      </c>
      <c r="AC51" s="53">
        <f>P.V!AC66</f>
        <v>9.5</v>
      </c>
      <c r="AD51" s="39">
        <f>P.V!AD66</f>
        <v>4</v>
      </c>
      <c r="AE51" s="54">
        <f>P.V!AE66</f>
        <v>11.185185185185185</v>
      </c>
      <c r="AF51" s="60">
        <f>P.V!AF66</f>
        <v>30</v>
      </c>
      <c r="AG51" s="73" t="str">
        <f>P.V!AG66</f>
        <v>Admis(e)</v>
      </c>
      <c r="AH51" s="52">
        <f>P.V!AH66</f>
        <v>7.833333333333333</v>
      </c>
      <c r="AI51" s="75">
        <f>P.V!AI66</f>
        <v>0</v>
      </c>
      <c r="AJ51" s="19">
        <f>P.V!AJ66</f>
        <v>11.333333333333334</v>
      </c>
      <c r="AK51" s="75">
        <f>P.V!AK66</f>
        <v>5</v>
      </c>
      <c r="AL51" s="19">
        <f>P.V!AL66</f>
        <v>12.83</v>
      </c>
      <c r="AM51" s="75">
        <f>P.V!AM66</f>
        <v>5</v>
      </c>
      <c r="AN51" s="53">
        <f>P.V!AN66</f>
        <v>10.665555555555557</v>
      </c>
      <c r="AO51" s="76">
        <f>P.V!AO66</f>
        <v>15</v>
      </c>
      <c r="AP51" s="167">
        <f>P.V!AP66</f>
        <v>6</v>
      </c>
      <c r="AQ51" s="167">
        <f>P.V!AQ66</f>
        <v>0</v>
      </c>
      <c r="AR51" s="167">
        <f>P.V!AR66</f>
        <v>6.5</v>
      </c>
      <c r="AS51" s="167">
        <f>P.V!AS66</f>
        <v>0</v>
      </c>
      <c r="AT51" s="167">
        <f>P.V!AT66</f>
        <v>7.5</v>
      </c>
      <c r="AU51" s="75">
        <f>P.V!AU66</f>
        <v>0</v>
      </c>
      <c r="AV51" s="53">
        <f>P.V!AV66</f>
        <v>6.666666666666667</v>
      </c>
      <c r="AW51" s="76">
        <f>P.V!AW66</f>
        <v>0</v>
      </c>
      <c r="AX51" s="19">
        <f>P.V!AX66</f>
        <v>8.5</v>
      </c>
      <c r="AY51" s="75">
        <f>P.V!AY66</f>
        <v>0</v>
      </c>
      <c r="AZ51" s="19">
        <f>P.V!AZ66</f>
        <v>14.5</v>
      </c>
      <c r="BA51" s="75">
        <f>P.V!BA66</f>
        <v>2</v>
      </c>
      <c r="BB51" s="19">
        <f>P.V!BB66</f>
        <v>12.5</v>
      </c>
      <c r="BC51" s="75">
        <f>P.V!BC66</f>
        <v>2</v>
      </c>
      <c r="BD51" s="53">
        <f>P.V!BD66</f>
        <v>11.833333333333334</v>
      </c>
      <c r="BE51" s="76">
        <f>P.V!BE66</f>
        <v>6</v>
      </c>
      <c r="BF51" s="54">
        <f>P.V!BF66</f>
        <v>9.5920987654320999</v>
      </c>
      <c r="BG51" s="55">
        <f>P.V!BG66</f>
        <v>21</v>
      </c>
      <c r="BH51" s="56">
        <f>P.V!BH66</f>
        <v>10.388641975308643</v>
      </c>
      <c r="BI51" s="55">
        <f>P.V!BI66</f>
        <v>60</v>
      </c>
      <c r="BJ51" s="55">
        <f>P.V!BJ66</f>
        <v>180</v>
      </c>
      <c r="BK51" s="73" t="str">
        <f>P.V!BK66</f>
        <v>Admis(e)</v>
      </c>
    </row>
    <row r="52" spans="1:65" ht="20.25" customHeight="1">
      <c r="A52" s="250">
        <v>42</v>
      </c>
      <c r="B52" s="234" t="str">
        <f>P.V!B67</f>
        <v>123004425</v>
      </c>
      <c r="C52" s="234" t="str">
        <f>P.V!C67</f>
        <v>AMZAL</v>
      </c>
      <c r="D52" s="234" t="str">
        <f>P.V!D67</f>
        <v>Selma</v>
      </c>
      <c r="E52" s="234" t="str">
        <f>P.V!E67</f>
        <v>28/08/1992</v>
      </c>
      <c r="F52" s="234" t="str">
        <f>P.V!F67</f>
        <v>BEJAIA</v>
      </c>
      <c r="G52" s="134">
        <f>P.V!G67</f>
        <v>12.166666666666666</v>
      </c>
      <c r="H52" s="37">
        <f>P.V!H67</f>
        <v>5</v>
      </c>
      <c r="I52" s="36">
        <f>P.V!I67</f>
        <v>6.833333333333333</v>
      </c>
      <c r="J52" s="37">
        <f>P.V!J67</f>
        <v>0</v>
      </c>
      <c r="K52" s="36">
        <f>P.V!K67</f>
        <v>11</v>
      </c>
      <c r="L52" s="37">
        <f>P.V!L67</f>
        <v>5</v>
      </c>
      <c r="M52" s="53">
        <f>P.V!M67</f>
        <v>10</v>
      </c>
      <c r="N52" s="39">
        <f>P.V!N67</f>
        <v>15</v>
      </c>
      <c r="O52" s="36">
        <f>P.V!O67</f>
        <v>10</v>
      </c>
      <c r="P52" s="37">
        <f>P.V!P67</f>
        <v>3</v>
      </c>
      <c r="Q52" s="36">
        <f>P.V!Q67</f>
        <v>9</v>
      </c>
      <c r="R52" s="37">
        <f>P.V!R67</f>
        <v>0</v>
      </c>
      <c r="S52" s="36">
        <f>P.V!S67</f>
        <v>7.5</v>
      </c>
      <c r="T52" s="37">
        <f>P.V!T67</f>
        <v>0</v>
      </c>
      <c r="U52" s="53">
        <f>P.V!U67</f>
        <v>8.8333333333333339</v>
      </c>
      <c r="V52" s="39">
        <f>P.V!V67</f>
        <v>3</v>
      </c>
      <c r="W52" s="36">
        <f>P.V!W67</f>
        <v>2.5</v>
      </c>
      <c r="X52" s="37">
        <f>P.V!X67</f>
        <v>0</v>
      </c>
      <c r="Y52" s="36">
        <f>P.V!Y67</f>
        <v>15</v>
      </c>
      <c r="Z52" s="37">
        <f>P.V!Z67</f>
        <v>2</v>
      </c>
      <c r="AA52" s="36">
        <f>P.V!AA67</f>
        <v>5</v>
      </c>
      <c r="AB52" s="37">
        <f>P.V!AB67</f>
        <v>0</v>
      </c>
      <c r="AC52" s="53">
        <f>P.V!AC67</f>
        <v>7.5</v>
      </c>
      <c r="AD52" s="39">
        <f>P.V!AD67</f>
        <v>2</v>
      </c>
      <c r="AE52" s="54">
        <f>P.V!AE67</f>
        <v>9.0555555555555554</v>
      </c>
      <c r="AF52" s="60">
        <f>P.V!AF67</f>
        <v>20</v>
      </c>
      <c r="AG52" s="73" t="str">
        <f>P.V!AG67</f>
        <v>Rattrapage</v>
      </c>
      <c r="AH52" s="52">
        <f>P.V!AH67</f>
        <v>11.666666666666666</v>
      </c>
      <c r="AI52" s="75">
        <f>P.V!AI67</f>
        <v>5</v>
      </c>
      <c r="AJ52" s="19">
        <f>P.V!AJ67</f>
        <v>13.166666666666666</v>
      </c>
      <c r="AK52" s="75">
        <f>P.V!AK67</f>
        <v>5</v>
      </c>
      <c r="AL52" s="19">
        <f>P.V!AL67</f>
        <v>9.5</v>
      </c>
      <c r="AM52" s="75">
        <f>P.V!AM67</f>
        <v>0</v>
      </c>
      <c r="AN52" s="53">
        <f>P.V!AN67</f>
        <v>11.444444444444443</v>
      </c>
      <c r="AO52" s="76">
        <f>P.V!AO67</f>
        <v>15</v>
      </c>
      <c r="AP52" s="167">
        <f>P.V!AP67</f>
        <v>6.5</v>
      </c>
      <c r="AQ52" s="167">
        <f>P.V!AQ67</f>
        <v>0</v>
      </c>
      <c r="AR52" s="167">
        <f>P.V!AR67</f>
        <v>12</v>
      </c>
      <c r="AS52" s="167">
        <f>P.V!AS67</f>
        <v>3</v>
      </c>
      <c r="AT52" s="167">
        <f>P.V!AT67</f>
        <v>10</v>
      </c>
      <c r="AU52" s="75">
        <f>P.V!AU67</f>
        <v>3</v>
      </c>
      <c r="AV52" s="53">
        <f>P.V!AV67</f>
        <v>9.5</v>
      </c>
      <c r="AW52" s="76">
        <f>P.V!AW67</f>
        <v>6</v>
      </c>
      <c r="AX52" s="19">
        <f>P.V!AX67</f>
        <v>12</v>
      </c>
      <c r="AY52" s="75">
        <f>P.V!AY67</f>
        <v>2</v>
      </c>
      <c r="AZ52" s="19">
        <f>P.V!AZ67</f>
        <v>12.5</v>
      </c>
      <c r="BA52" s="75">
        <f>P.V!BA67</f>
        <v>2</v>
      </c>
      <c r="BB52" s="19">
        <f>P.V!BB67</f>
        <v>11</v>
      </c>
      <c r="BC52" s="75">
        <f>P.V!BC67</f>
        <v>2</v>
      </c>
      <c r="BD52" s="53">
        <f>P.V!BD67</f>
        <v>11.833333333333334</v>
      </c>
      <c r="BE52" s="76">
        <f>P.V!BE67</f>
        <v>6</v>
      </c>
      <c r="BF52" s="54">
        <f>P.V!BF67</f>
        <v>10.882716049382715</v>
      </c>
      <c r="BG52" s="55">
        <f>P.V!BG67</f>
        <v>30</v>
      </c>
      <c r="BH52" s="56">
        <f>P.V!BH67</f>
        <v>9.9691358024691361</v>
      </c>
      <c r="BI52" s="55">
        <f>P.V!BI67</f>
        <v>50</v>
      </c>
      <c r="BJ52" s="55">
        <f>P.V!BJ67</f>
        <v>50</v>
      </c>
      <c r="BK52" s="73" t="str">
        <f>P.V!BK67</f>
        <v>Rattrapage</v>
      </c>
      <c r="BL52" s="212"/>
      <c r="BM52" s="24"/>
    </row>
    <row r="53" spans="1:65" ht="20.25" customHeight="1">
      <c r="A53" s="250">
        <v>43</v>
      </c>
      <c r="B53" s="234" t="str">
        <f>P.V!B68</f>
        <v>113008903</v>
      </c>
      <c r="C53" s="234" t="str">
        <f>P.V!C68</f>
        <v>AMZAL</v>
      </c>
      <c r="D53" s="234" t="str">
        <f>P.V!D68</f>
        <v>ALIA</v>
      </c>
      <c r="E53" s="234" t="str">
        <f>P.V!E68</f>
        <v>20/01/1987</v>
      </c>
      <c r="F53" s="234" t="str">
        <f>P.V!F68</f>
        <v>Akbou</v>
      </c>
      <c r="G53" s="134">
        <f>P.V!G68</f>
        <v>9.1666666666666661</v>
      </c>
      <c r="H53" s="37">
        <f>P.V!H68</f>
        <v>0</v>
      </c>
      <c r="I53" s="36">
        <f>P.V!I68</f>
        <v>7.333333333333333</v>
      </c>
      <c r="J53" s="37">
        <f>P.V!J68</f>
        <v>0</v>
      </c>
      <c r="K53" s="36">
        <f>P.V!K68</f>
        <v>14.166666666666666</v>
      </c>
      <c r="L53" s="37">
        <f>P.V!L68</f>
        <v>5</v>
      </c>
      <c r="M53" s="53">
        <f>P.V!M68</f>
        <v>10.222222222222221</v>
      </c>
      <c r="N53" s="39">
        <f>P.V!N68</f>
        <v>15</v>
      </c>
      <c r="O53" s="36">
        <f>P.V!O68</f>
        <v>13</v>
      </c>
      <c r="P53" s="37">
        <f>P.V!P68</f>
        <v>3</v>
      </c>
      <c r="Q53" s="36">
        <f>P.V!Q68</f>
        <v>11.5</v>
      </c>
      <c r="R53" s="37">
        <f>P.V!R68</f>
        <v>3</v>
      </c>
      <c r="S53" s="36">
        <f>P.V!S68</f>
        <v>10</v>
      </c>
      <c r="T53" s="37">
        <f>P.V!T68</f>
        <v>3</v>
      </c>
      <c r="U53" s="53">
        <f>P.V!U68</f>
        <v>11.5</v>
      </c>
      <c r="V53" s="39">
        <f>P.V!V68</f>
        <v>9</v>
      </c>
      <c r="W53" s="36">
        <f>P.V!W68</f>
        <v>11</v>
      </c>
      <c r="X53" s="37">
        <f>P.V!X68</f>
        <v>2</v>
      </c>
      <c r="Y53" s="36">
        <f>P.V!Y68</f>
        <v>6.5</v>
      </c>
      <c r="Z53" s="37">
        <f>P.V!Z68</f>
        <v>0</v>
      </c>
      <c r="AA53" s="36">
        <f>P.V!AA68</f>
        <v>11</v>
      </c>
      <c r="AB53" s="37">
        <f>P.V!AB68</f>
        <v>2</v>
      </c>
      <c r="AC53" s="53">
        <f>P.V!AC68</f>
        <v>9.5</v>
      </c>
      <c r="AD53" s="39">
        <f>P.V!AD68</f>
        <v>4</v>
      </c>
      <c r="AE53" s="54">
        <f>P.V!AE68</f>
        <v>10.487654320987653</v>
      </c>
      <c r="AF53" s="60">
        <f>P.V!AF68</f>
        <v>30</v>
      </c>
      <c r="AG53" s="73" t="str">
        <f>P.V!AG68</f>
        <v>Admis(e)</v>
      </c>
      <c r="AH53" s="52">
        <f>P.V!AH68</f>
        <v>9</v>
      </c>
      <c r="AI53" s="75">
        <f>P.V!AI68</f>
        <v>0</v>
      </c>
      <c r="AJ53" s="19">
        <f>P.V!AJ68</f>
        <v>11.666666666666666</v>
      </c>
      <c r="AK53" s="75">
        <f>P.V!AK68</f>
        <v>5</v>
      </c>
      <c r="AL53" s="19">
        <f>P.V!AL68</f>
        <v>10.83</v>
      </c>
      <c r="AM53" s="75">
        <f>P.V!AM68</f>
        <v>5</v>
      </c>
      <c r="AN53" s="53">
        <f>P.V!AN68</f>
        <v>10.498888888888887</v>
      </c>
      <c r="AO53" s="76">
        <f>P.V!AO68</f>
        <v>15</v>
      </c>
      <c r="AP53" s="167">
        <f>P.V!AP68</f>
        <v>7.5</v>
      </c>
      <c r="AQ53" s="167">
        <f>P.V!AQ68</f>
        <v>0</v>
      </c>
      <c r="AR53" s="167">
        <f>P.V!AR68</f>
        <v>8</v>
      </c>
      <c r="AS53" s="167">
        <f>P.V!AS68</f>
        <v>0</v>
      </c>
      <c r="AT53" s="167">
        <f>P.V!AT68</f>
        <v>10</v>
      </c>
      <c r="AU53" s="75">
        <f>P.V!AU68</f>
        <v>3</v>
      </c>
      <c r="AV53" s="53">
        <f>P.V!AV68</f>
        <v>8.5</v>
      </c>
      <c r="AW53" s="76">
        <f>P.V!AW68</f>
        <v>3</v>
      </c>
      <c r="AX53" s="19">
        <f>P.V!AX68</f>
        <v>8</v>
      </c>
      <c r="AY53" s="75">
        <f>P.V!AY68</f>
        <v>0</v>
      </c>
      <c r="AZ53" s="19">
        <f>P.V!AZ68</f>
        <v>11.5</v>
      </c>
      <c r="BA53" s="75">
        <f>P.V!BA68</f>
        <v>2</v>
      </c>
      <c r="BB53" s="19">
        <f>P.V!BB68</f>
        <v>13</v>
      </c>
      <c r="BC53" s="75">
        <f>P.V!BC68</f>
        <v>2</v>
      </c>
      <c r="BD53" s="53">
        <f>P.V!BD68</f>
        <v>10.833333333333334</v>
      </c>
      <c r="BE53" s="76">
        <f>P.V!BE68</f>
        <v>6</v>
      </c>
      <c r="BF53" s="54">
        <f>P.V!BF68</f>
        <v>9.9069135802469148</v>
      </c>
      <c r="BG53" s="55">
        <f>P.V!BG68</f>
        <v>24</v>
      </c>
      <c r="BH53" s="56">
        <f>P.V!BH68</f>
        <v>10.197283950617283</v>
      </c>
      <c r="BI53" s="55">
        <f>P.V!BI68</f>
        <v>60</v>
      </c>
      <c r="BJ53" s="55">
        <f>P.V!BJ68</f>
        <v>180</v>
      </c>
      <c r="BK53" s="73" t="str">
        <f>P.V!BK68</f>
        <v>Admis(e)</v>
      </c>
      <c r="BL53" s="212"/>
      <c r="BM53" s="24"/>
    </row>
    <row r="54" spans="1:65" ht="20.25" customHeight="1">
      <c r="A54" s="250">
        <v>44</v>
      </c>
      <c r="B54" s="234" t="str">
        <f>P.V!B69</f>
        <v>113000668</v>
      </c>
      <c r="C54" s="234" t="str">
        <f>P.V!C69</f>
        <v>AOURIR</v>
      </c>
      <c r="D54" s="234" t="str">
        <f>P.V!D69</f>
        <v>chahrazed</v>
      </c>
      <c r="E54" s="234" t="str">
        <f>P.V!E69</f>
        <v>09/11/1990</v>
      </c>
      <c r="F54" s="234" t="str">
        <f>P.V!F69</f>
        <v>bejaia</v>
      </c>
      <c r="G54" s="134">
        <f>P.V!G69</f>
        <v>11.166666666666666</v>
      </c>
      <c r="H54" s="37">
        <f>P.V!H69</f>
        <v>5</v>
      </c>
      <c r="I54" s="36">
        <f>P.V!I69</f>
        <v>9.6666666666666661</v>
      </c>
      <c r="J54" s="37">
        <f>P.V!J69</f>
        <v>0</v>
      </c>
      <c r="K54" s="36">
        <f>P.V!K69</f>
        <v>6.5</v>
      </c>
      <c r="L54" s="37">
        <f>P.V!L69</f>
        <v>0</v>
      </c>
      <c r="M54" s="53">
        <f>P.V!M69</f>
        <v>9.1111111111111107</v>
      </c>
      <c r="N54" s="39">
        <f>P.V!N69</f>
        <v>5</v>
      </c>
      <c r="O54" s="36">
        <f>P.V!O69</f>
        <v>7</v>
      </c>
      <c r="P54" s="37">
        <f>P.V!P69</f>
        <v>0</v>
      </c>
      <c r="Q54" s="36">
        <f>P.V!Q69</f>
        <v>5</v>
      </c>
      <c r="R54" s="37">
        <f>P.V!R69</f>
        <v>0</v>
      </c>
      <c r="S54" s="36">
        <f>P.V!S69</f>
        <v>8.5</v>
      </c>
      <c r="T54" s="37">
        <f>P.V!T69</f>
        <v>0</v>
      </c>
      <c r="U54" s="53">
        <f>P.V!U69</f>
        <v>6.833333333333333</v>
      </c>
      <c r="V54" s="39">
        <f>P.V!V69</f>
        <v>0</v>
      </c>
      <c r="W54" s="36">
        <f>P.V!W69</f>
        <v>5</v>
      </c>
      <c r="X54" s="37">
        <f>P.V!X69</f>
        <v>0</v>
      </c>
      <c r="Y54" s="36">
        <f>P.V!Y69</f>
        <v>14</v>
      </c>
      <c r="Z54" s="37">
        <f>P.V!Z69</f>
        <v>2</v>
      </c>
      <c r="AA54" s="36">
        <f>P.V!AA69</f>
        <v>1</v>
      </c>
      <c r="AB54" s="37">
        <f>P.V!AB69</f>
        <v>0</v>
      </c>
      <c r="AC54" s="53">
        <f>P.V!AC69</f>
        <v>6.666666666666667</v>
      </c>
      <c r="AD54" s="39">
        <f>P.V!AD69</f>
        <v>2</v>
      </c>
      <c r="AE54" s="54">
        <f>P.V!AE69</f>
        <v>7.8086419753086416</v>
      </c>
      <c r="AF54" s="60">
        <f>P.V!AF69</f>
        <v>7</v>
      </c>
      <c r="AG54" s="73" t="str">
        <f>P.V!AG69</f>
        <v>Rattrapage</v>
      </c>
      <c r="AH54" s="52">
        <f>P.V!AH69</f>
        <v>12.333333333333334</v>
      </c>
      <c r="AI54" s="75">
        <f>P.V!AI69</f>
        <v>5</v>
      </c>
      <c r="AJ54" s="19">
        <f>P.V!AJ69</f>
        <v>12</v>
      </c>
      <c r="AK54" s="75">
        <f>P.V!AK69</f>
        <v>5</v>
      </c>
      <c r="AL54" s="19">
        <f>P.V!AL69</f>
        <v>10.166666666666666</v>
      </c>
      <c r="AM54" s="75">
        <f>P.V!AM69</f>
        <v>5</v>
      </c>
      <c r="AN54" s="53">
        <f>P.V!AN69</f>
        <v>11.5</v>
      </c>
      <c r="AO54" s="76">
        <f>P.V!AO69</f>
        <v>15</v>
      </c>
      <c r="AP54" s="167">
        <f>P.V!AP69</f>
        <v>7.5</v>
      </c>
      <c r="AQ54" s="167">
        <f>P.V!AQ69</f>
        <v>0</v>
      </c>
      <c r="AR54" s="167">
        <f>P.V!AR69</f>
        <v>12</v>
      </c>
      <c r="AS54" s="167">
        <f>P.V!AS69</f>
        <v>3</v>
      </c>
      <c r="AT54" s="167">
        <f>P.V!AT69</f>
        <v>7.5</v>
      </c>
      <c r="AU54" s="75">
        <f>P.V!AU69</f>
        <v>0</v>
      </c>
      <c r="AV54" s="53">
        <f>P.V!AV69</f>
        <v>9</v>
      </c>
      <c r="AW54" s="76">
        <f>P.V!AW69</f>
        <v>3</v>
      </c>
      <c r="AX54" s="19">
        <f>P.V!AX69</f>
        <v>13</v>
      </c>
      <c r="AY54" s="75">
        <f>P.V!AY69</f>
        <v>2</v>
      </c>
      <c r="AZ54" s="19">
        <f>P.V!AZ69</f>
        <v>15.5</v>
      </c>
      <c r="BA54" s="75">
        <f>P.V!BA69</f>
        <v>2</v>
      </c>
      <c r="BB54" s="19">
        <f>P.V!BB69</f>
        <v>12</v>
      </c>
      <c r="BC54" s="75">
        <f>P.V!BC69</f>
        <v>2</v>
      </c>
      <c r="BD54" s="53">
        <f>P.V!BD69</f>
        <v>13.5</v>
      </c>
      <c r="BE54" s="76">
        <f>P.V!BE69</f>
        <v>6</v>
      </c>
      <c r="BF54" s="54">
        <f>P.V!BF69</f>
        <v>11.111111111111111</v>
      </c>
      <c r="BG54" s="55">
        <f>P.V!BG69</f>
        <v>30</v>
      </c>
      <c r="BH54" s="56">
        <f>P.V!BH69</f>
        <v>9.4598765432098766</v>
      </c>
      <c r="BI54" s="55">
        <f>P.V!BI69</f>
        <v>37</v>
      </c>
      <c r="BJ54" s="55">
        <f>P.V!BJ69</f>
        <v>37</v>
      </c>
      <c r="BK54" s="73" t="str">
        <f>P.V!BK69</f>
        <v>Rattrapage</v>
      </c>
      <c r="BL54" s="212"/>
      <c r="BM54" s="24"/>
    </row>
    <row r="55" spans="1:65" ht="20.25" customHeight="1">
      <c r="A55" s="250">
        <v>45</v>
      </c>
      <c r="B55" s="234" t="str">
        <f>P.V!B70</f>
        <v>10DR556</v>
      </c>
      <c r="C55" s="234" t="str">
        <f>P.V!C70</f>
        <v>AOURTILANE</v>
      </c>
      <c r="D55" s="234" t="str">
        <f>P.V!D70</f>
        <v>Siham</v>
      </c>
      <c r="E55" s="234" t="str">
        <f>P.V!E70</f>
        <v>16/08/1989</v>
      </c>
      <c r="F55" s="234" t="str">
        <f>P.V!F70</f>
        <v>Bejaia</v>
      </c>
      <c r="G55" s="134">
        <f>P.V!G70</f>
        <v>12</v>
      </c>
      <c r="H55" s="37">
        <f>P.V!H70</f>
        <v>5</v>
      </c>
      <c r="I55" s="36">
        <f>P.V!I70</f>
        <v>5</v>
      </c>
      <c r="J55" s="37">
        <f>P.V!J70</f>
        <v>0</v>
      </c>
      <c r="K55" s="36">
        <f>P.V!K70</f>
        <v>9.6666666666666661</v>
      </c>
      <c r="L55" s="37">
        <f>P.V!L70</f>
        <v>0</v>
      </c>
      <c r="M55" s="53">
        <f>P.V!M70</f>
        <v>8.8888888888888875</v>
      </c>
      <c r="N55" s="39">
        <f>P.V!N70</f>
        <v>5</v>
      </c>
      <c r="O55" s="36">
        <f>P.V!O70</f>
        <v>11</v>
      </c>
      <c r="P55" s="37">
        <f>P.V!P70</f>
        <v>3</v>
      </c>
      <c r="Q55" s="36">
        <f>P.V!Q70</f>
        <v>10</v>
      </c>
      <c r="R55" s="37">
        <f>P.V!R70</f>
        <v>3</v>
      </c>
      <c r="S55" s="36">
        <f>P.V!S70</f>
        <v>10.5</v>
      </c>
      <c r="T55" s="37">
        <f>P.V!T70</f>
        <v>3</v>
      </c>
      <c r="U55" s="53">
        <f>P.V!U70</f>
        <v>10.5</v>
      </c>
      <c r="V55" s="39">
        <f>P.V!V70</f>
        <v>9</v>
      </c>
      <c r="W55" s="36">
        <f>P.V!W70</f>
        <v>4.5</v>
      </c>
      <c r="X55" s="37">
        <f>P.V!X70</f>
        <v>0</v>
      </c>
      <c r="Y55" s="36">
        <f>P.V!Y70</f>
        <v>1</v>
      </c>
      <c r="Z55" s="37">
        <f>P.V!Z70</f>
        <v>0</v>
      </c>
      <c r="AA55" s="36">
        <f>P.V!AA70</f>
        <v>5</v>
      </c>
      <c r="AB55" s="37">
        <f>P.V!AB70</f>
        <v>0</v>
      </c>
      <c r="AC55" s="53">
        <f>P.V!AC70</f>
        <v>3.5</v>
      </c>
      <c r="AD55" s="39">
        <f>P.V!AD70</f>
        <v>0</v>
      </c>
      <c r="AE55" s="54">
        <f>P.V!AE70</f>
        <v>8.2283950617283939</v>
      </c>
      <c r="AF55" s="60">
        <f>P.V!AF70</f>
        <v>14</v>
      </c>
      <c r="AG55" s="73" t="str">
        <f>P.V!AG70</f>
        <v>Rattrapage</v>
      </c>
      <c r="AH55" s="52">
        <f>P.V!AH70</f>
        <v>7.166666666666667</v>
      </c>
      <c r="AI55" s="75">
        <f>P.V!AI70</f>
        <v>0</v>
      </c>
      <c r="AJ55" s="19">
        <f>P.V!AJ70</f>
        <v>6.833333333333333</v>
      </c>
      <c r="AK55" s="75">
        <f>P.V!AK70</f>
        <v>0</v>
      </c>
      <c r="AL55" s="19">
        <f>P.V!AL70</f>
        <v>9.1666666666666661</v>
      </c>
      <c r="AM55" s="75">
        <f>P.V!AM70</f>
        <v>0</v>
      </c>
      <c r="AN55" s="53">
        <f>P.V!AN70</f>
        <v>7.7222222222222214</v>
      </c>
      <c r="AO55" s="76">
        <f>P.V!AO70</f>
        <v>0</v>
      </c>
      <c r="AP55" s="167">
        <f>P.V!AP70</f>
        <v>8</v>
      </c>
      <c r="AQ55" s="167">
        <f>P.V!AQ70</f>
        <v>0</v>
      </c>
      <c r="AR55" s="167">
        <f>P.V!AR70</f>
        <v>7</v>
      </c>
      <c r="AS55" s="167">
        <f>P.V!AS70</f>
        <v>0</v>
      </c>
      <c r="AT55" s="167">
        <f>P.V!AT70</f>
        <v>0.5</v>
      </c>
      <c r="AU55" s="75">
        <f>P.V!AU70</f>
        <v>0</v>
      </c>
      <c r="AV55" s="53">
        <f>P.V!AV70</f>
        <v>5.166666666666667</v>
      </c>
      <c r="AW55" s="76">
        <f>P.V!AW70</f>
        <v>0</v>
      </c>
      <c r="AX55" s="19">
        <f>P.V!AX70</f>
        <v>10</v>
      </c>
      <c r="AY55" s="75">
        <f>P.V!AY70</f>
        <v>2</v>
      </c>
      <c r="AZ55" s="19">
        <f>P.V!AZ70</f>
        <v>5.5</v>
      </c>
      <c r="BA55" s="75">
        <f>P.V!BA70</f>
        <v>0</v>
      </c>
      <c r="BB55" s="19">
        <f>P.V!BB70</f>
        <v>1</v>
      </c>
      <c r="BC55" s="75">
        <f>P.V!BC70</f>
        <v>0</v>
      </c>
      <c r="BD55" s="53">
        <f>P.V!BD70</f>
        <v>5.5</v>
      </c>
      <c r="BE55" s="76">
        <f>P.V!BE70</f>
        <v>2</v>
      </c>
      <c r="BF55" s="54">
        <f>P.V!BF70</f>
        <v>6.3765432098765427</v>
      </c>
      <c r="BG55" s="55">
        <f>P.V!BG70</f>
        <v>2</v>
      </c>
      <c r="BH55" s="56">
        <f>P.V!BH70</f>
        <v>7.3024691358024683</v>
      </c>
      <c r="BI55" s="55">
        <f>P.V!BI70</f>
        <v>16</v>
      </c>
      <c r="BJ55" s="55">
        <f>P.V!BJ70</f>
        <v>16</v>
      </c>
      <c r="BK55" s="73" t="str">
        <f>P.V!BK70</f>
        <v>Rattrapage</v>
      </c>
    </row>
    <row r="56" spans="1:65" ht="20.25" customHeight="1">
      <c r="A56" s="250">
        <v>46</v>
      </c>
      <c r="B56" s="234" t="str">
        <f>P.V!B71</f>
        <v>11DR0390</v>
      </c>
      <c r="C56" s="234" t="str">
        <f>P.V!C71</f>
        <v>ARAB</v>
      </c>
      <c r="D56" s="234" t="str">
        <f>P.V!D71</f>
        <v>Zoubida</v>
      </c>
      <c r="E56" s="234" t="str">
        <f>P.V!E71</f>
        <v>13/12/1986</v>
      </c>
      <c r="F56" s="234" t="str">
        <f>P.V!F71</f>
        <v>Kherrata</v>
      </c>
      <c r="G56" s="134">
        <f>P.V!G71</f>
        <v>8.6666666666666661</v>
      </c>
      <c r="H56" s="37">
        <f>P.V!H71</f>
        <v>0</v>
      </c>
      <c r="I56" s="36">
        <f>P.V!I71</f>
        <v>11.166666666666666</v>
      </c>
      <c r="J56" s="37">
        <f>P.V!J71</f>
        <v>5</v>
      </c>
      <c r="K56" s="36">
        <f>P.V!K71</f>
        <v>6.5</v>
      </c>
      <c r="L56" s="37">
        <f>P.V!L71</f>
        <v>0</v>
      </c>
      <c r="M56" s="53">
        <f>P.V!M71</f>
        <v>8.7777777777777768</v>
      </c>
      <c r="N56" s="39">
        <f>P.V!N71</f>
        <v>5</v>
      </c>
      <c r="O56" s="36">
        <f>P.V!O71</f>
        <v>8</v>
      </c>
      <c r="P56" s="37">
        <f>P.V!P71</f>
        <v>0</v>
      </c>
      <c r="Q56" s="36">
        <f>P.V!Q71</f>
        <v>9</v>
      </c>
      <c r="R56" s="37">
        <f>P.V!R71</f>
        <v>0</v>
      </c>
      <c r="S56" s="36" t="str">
        <f>P.V!S71</f>
        <v>ABS</v>
      </c>
      <c r="T56" s="37">
        <f>P.V!T71</f>
        <v>3</v>
      </c>
      <c r="U56" s="53" t="e">
        <f>P.V!U71</f>
        <v>#VALUE!</v>
      </c>
      <c r="V56" s="39" t="e">
        <f>P.V!V71</f>
        <v>#VALUE!</v>
      </c>
      <c r="W56" s="36">
        <f>P.V!W71</f>
        <v>2.5</v>
      </c>
      <c r="X56" s="37">
        <f>P.V!X71</f>
        <v>0</v>
      </c>
      <c r="Y56" s="36">
        <f>P.V!Y71</f>
        <v>4</v>
      </c>
      <c r="Z56" s="37">
        <f>P.V!Z71</f>
        <v>0</v>
      </c>
      <c r="AA56" s="36">
        <f>P.V!AA71</f>
        <v>5.5</v>
      </c>
      <c r="AB56" s="37">
        <f>P.V!AB71</f>
        <v>0</v>
      </c>
      <c r="AC56" s="53">
        <f>P.V!AC71</f>
        <v>4</v>
      </c>
      <c r="AD56" s="39">
        <f>P.V!AD71</f>
        <v>0</v>
      </c>
      <c r="AE56" s="54" t="e">
        <f>P.V!AE71</f>
        <v>#VALUE!</v>
      </c>
      <c r="AF56" s="60" t="e">
        <f>P.V!AF71</f>
        <v>#VALUE!</v>
      </c>
      <c r="AG56" s="73" t="str">
        <f>P.V!AG71</f>
        <v>Rattrapage</v>
      </c>
      <c r="AH56" s="52">
        <f>P.V!AH71</f>
        <v>10.5</v>
      </c>
      <c r="AI56" s="75">
        <f>P.V!AI71</f>
        <v>5</v>
      </c>
      <c r="AJ56" s="19" t="e">
        <f>P.V!AJ71</f>
        <v>#VALUE!</v>
      </c>
      <c r="AK56" s="75" t="e">
        <f>P.V!AK71</f>
        <v>#VALUE!</v>
      </c>
      <c r="AL56" s="19" t="e">
        <f>P.V!AL71</f>
        <v>#VALUE!</v>
      </c>
      <c r="AM56" s="75" t="e">
        <f>P.V!AM71</f>
        <v>#VALUE!</v>
      </c>
      <c r="AN56" s="53" t="e">
        <f>P.V!AN71</f>
        <v>#VALUE!</v>
      </c>
      <c r="AO56" s="76" t="e">
        <f>P.V!AO71</f>
        <v>#VALUE!</v>
      </c>
      <c r="AP56" s="167" t="str">
        <f>P.V!AP71</f>
        <v>\</v>
      </c>
      <c r="AQ56" s="167">
        <f>P.V!AQ71</f>
        <v>3</v>
      </c>
      <c r="AR56" s="167">
        <f>P.V!AR71</f>
        <v>10</v>
      </c>
      <c r="AS56" s="167">
        <f>P.V!AS71</f>
        <v>3</v>
      </c>
      <c r="AT56" s="167">
        <f>P.V!AT71</f>
        <v>3.5</v>
      </c>
      <c r="AU56" s="75">
        <f>P.V!AU71</f>
        <v>0</v>
      </c>
      <c r="AV56" s="53" t="e">
        <f>P.V!AV71</f>
        <v>#VALUE!</v>
      </c>
      <c r="AW56" s="76" t="e">
        <f>P.V!AW71</f>
        <v>#VALUE!</v>
      </c>
      <c r="AX56" s="19">
        <f>P.V!AX71</f>
        <v>11.5</v>
      </c>
      <c r="AY56" s="75">
        <f>P.V!AY71</f>
        <v>2</v>
      </c>
      <c r="AZ56" s="19">
        <f>P.V!AZ71</f>
        <v>10</v>
      </c>
      <c r="BA56" s="75">
        <f>P.V!BA71</f>
        <v>2</v>
      </c>
      <c r="BB56" s="19">
        <f>P.V!BB71</f>
        <v>4</v>
      </c>
      <c r="BC56" s="75">
        <f>P.V!BC71</f>
        <v>0</v>
      </c>
      <c r="BD56" s="53">
        <f>P.V!BD71</f>
        <v>8.5</v>
      </c>
      <c r="BE56" s="76">
        <f>P.V!BE71</f>
        <v>4</v>
      </c>
      <c r="BF56" s="54" t="e">
        <f>P.V!BF71</f>
        <v>#VALUE!</v>
      </c>
      <c r="BG56" s="55" t="e">
        <f>P.V!BG71</f>
        <v>#VALUE!</v>
      </c>
      <c r="BH56" s="56" t="e">
        <f>P.V!BH71</f>
        <v>#VALUE!</v>
      </c>
      <c r="BI56" s="55" t="e">
        <f>P.V!BI71</f>
        <v>#VALUE!</v>
      </c>
      <c r="BJ56" s="55" t="e">
        <f>P.V!BJ71</f>
        <v>#VALUE!</v>
      </c>
      <c r="BK56" s="73" t="str">
        <f>P.V!BK71</f>
        <v>Rattrapage</v>
      </c>
    </row>
    <row r="57" spans="1:65" ht="20.25" customHeight="1">
      <c r="A57" s="250">
        <v>47</v>
      </c>
      <c r="B57" s="234" t="str">
        <f>P.V!B72</f>
        <v>123000011</v>
      </c>
      <c r="C57" s="234" t="str">
        <f>P.V!C72</f>
        <v>ARAB</v>
      </c>
      <c r="D57" s="234" t="str">
        <f>P.V!D72</f>
        <v>Imane</v>
      </c>
      <c r="E57" s="234" t="str">
        <f>P.V!E72</f>
        <v>14/08/1992</v>
      </c>
      <c r="F57" s="234" t="str">
        <f>P.V!F72</f>
        <v>Bejaia</v>
      </c>
      <c r="G57" s="134">
        <f>P.V!G72</f>
        <v>11.166666666666666</v>
      </c>
      <c r="H57" s="37">
        <f>P.V!H72</f>
        <v>5</v>
      </c>
      <c r="I57" s="36">
        <f>P.V!I72</f>
        <v>11.666666666666666</v>
      </c>
      <c r="J57" s="37">
        <f>P.V!J72</f>
        <v>5</v>
      </c>
      <c r="K57" s="36">
        <f>P.V!K72</f>
        <v>5.166666666666667</v>
      </c>
      <c r="L57" s="37">
        <f>P.V!L72</f>
        <v>0</v>
      </c>
      <c r="M57" s="53">
        <f>P.V!M72</f>
        <v>9.3333333333333339</v>
      </c>
      <c r="N57" s="39">
        <f>P.V!N72</f>
        <v>10</v>
      </c>
      <c r="O57" s="36">
        <f>P.V!O72</f>
        <v>8</v>
      </c>
      <c r="P57" s="37">
        <f>P.V!P72</f>
        <v>0</v>
      </c>
      <c r="Q57" s="36">
        <f>P.V!Q72</f>
        <v>10.5</v>
      </c>
      <c r="R57" s="37">
        <f>P.V!R72</f>
        <v>3</v>
      </c>
      <c r="S57" s="36">
        <f>P.V!S72</f>
        <v>7.5</v>
      </c>
      <c r="T57" s="37">
        <f>P.V!T72</f>
        <v>0</v>
      </c>
      <c r="U57" s="53">
        <f>P.V!U72</f>
        <v>8.6666666666666661</v>
      </c>
      <c r="V57" s="39">
        <f>P.V!V72</f>
        <v>3</v>
      </c>
      <c r="W57" s="36">
        <f>P.V!W72</f>
        <v>3</v>
      </c>
      <c r="X57" s="37">
        <f>P.V!X72</f>
        <v>0</v>
      </c>
      <c r="Y57" s="36">
        <f>P.V!Y72</f>
        <v>8</v>
      </c>
      <c r="Z57" s="37">
        <f>P.V!Z72</f>
        <v>0</v>
      </c>
      <c r="AA57" s="36">
        <f>P.V!AA72</f>
        <v>5.5</v>
      </c>
      <c r="AB57" s="37">
        <f>P.V!AB72</f>
        <v>0</v>
      </c>
      <c r="AC57" s="53">
        <f>P.V!AC72</f>
        <v>5.5</v>
      </c>
      <c r="AD57" s="39">
        <f>P.V!AD72</f>
        <v>0</v>
      </c>
      <c r="AE57" s="54">
        <f>P.V!AE72</f>
        <v>8.2592592592592595</v>
      </c>
      <c r="AF57" s="60">
        <f>P.V!AF72</f>
        <v>13</v>
      </c>
      <c r="AG57" s="73" t="str">
        <f>P.V!AG72</f>
        <v>Rattrapage</v>
      </c>
      <c r="AH57" s="52">
        <f>P.V!AH72</f>
        <v>8.8333333333333339</v>
      </c>
      <c r="AI57" s="75">
        <f>P.V!AI72</f>
        <v>0</v>
      </c>
      <c r="AJ57" s="19">
        <f>P.V!AJ72</f>
        <v>10.166666666666666</v>
      </c>
      <c r="AK57" s="75">
        <f>P.V!AK72</f>
        <v>5</v>
      </c>
      <c r="AL57" s="19">
        <f>P.V!AL72</f>
        <v>6.166666666666667</v>
      </c>
      <c r="AM57" s="75">
        <f>P.V!AM72</f>
        <v>0</v>
      </c>
      <c r="AN57" s="53">
        <f>P.V!AN72</f>
        <v>8.3888888888888893</v>
      </c>
      <c r="AO57" s="76">
        <f>P.V!AO72</f>
        <v>5</v>
      </c>
      <c r="AP57" s="167">
        <f>P.V!AP72</f>
        <v>7</v>
      </c>
      <c r="AQ57" s="167">
        <f>P.V!AQ72</f>
        <v>0</v>
      </c>
      <c r="AR57" s="167">
        <f>P.V!AR72</f>
        <v>10</v>
      </c>
      <c r="AS57" s="167">
        <f>P.V!AS72</f>
        <v>3</v>
      </c>
      <c r="AT57" s="167">
        <f>P.V!AT72</f>
        <v>11.5</v>
      </c>
      <c r="AU57" s="75">
        <f>P.V!AU72</f>
        <v>3</v>
      </c>
      <c r="AV57" s="53">
        <f>P.V!AV72</f>
        <v>9.5</v>
      </c>
      <c r="AW57" s="76">
        <f>P.V!AW72</f>
        <v>6</v>
      </c>
      <c r="AX57" s="19">
        <f>P.V!AX72</f>
        <v>12</v>
      </c>
      <c r="AY57" s="75">
        <f>P.V!AY72</f>
        <v>2</v>
      </c>
      <c r="AZ57" s="19">
        <f>P.V!AZ72</f>
        <v>13</v>
      </c>
      <c r="BA57" s="75">
        <f>P.V!BA72</f>
        <v>2</v>
      </c>
      <c r="BB57" s="19">
        <f>P.V!BB72</f>
        <v>8</v>
      </c>
      <c r="BC57" s="75">
        <f>P.V!BC72</f>
        <v>0</v>
      </c>
      <c r="BD57" s="53">
        <f>P.V!BD72</f>
        <v>11</v>
      </c>
      <c r="BE57" s="76">
        <f>P.V!BE72</f>
        <v>6</v>
      </c>
      <c r="BF57" s="54">
        <f>P.V!BF72</f>
        <v>9.3395061728395063</v>
      </c>
      <c r="BG57" s="55">
        <f>P.V!BG72</f>
        <v>17</v>
      </c>
      <c r="BH57" s="56">
        <f>P.V!BH72</f>
        <v>8.7993827160493829</v>
      </c>
      <c r="BI57" s="55">
        <f>P.V!BI72</f>
        <v>30</v>
      </c>
      <c r="BJ57" s="55">
        <f>P.V!BJ72</f>
        <v>30</v>
      </c>
      <c r="BK57" s="73" t="str">
        <f>P.V!BK72</f>
        <v>Rattrapage</v>
      </c>
    </row>
    <row r="58" spans="1:65" s="210" customFormat="1" ht="20.25" customHeight="1">
      <c r="A58" s="250">
        <v>48</v>
      </c>
      <c r="B58" s="234" t="str">
        <f>P.V!B73</f>
        <v>113004944</v>
      </c>
      <c r="C58" s="234" t="str">
        <f>P.V!C73</f>
        <v>ARFI</v>
      </c>
      <c r="D58" s="234" t="str">
        <f>P.V!D73</f>
        <v>Abdelkader</v>
      </c>
      <c r="E58" s="234" t="str">
        <f>P.V!E73</f>
        <v>19/07/1990</v>
      </c>
      <c r="F58" s="234" t="str">
        <f>P.V!F73</f>
        <v>Adekar</v>
      </c>
      <c r="G58" s="134">
        <f>P.V!G73</f>
        <v>9.6666666666666661</v>
      </c>
      <c r="H58" s="37">
        <f>P.V!H73</f>
        <v>0</v>
      </c>
      <c r="I58" s="36">
        <f>P.V!I73</f>
        <v>10.333333333333334</v>
      </c>
      <c r="J58" s="37">
        <f>P.V!J73</f>
        <v>5</v>
      </c>
      <c r="K58" s="36">
        <f>P.V!K73</f>
        <v>12.166666666666666</v>
      </c>
      <c r="L58" s="37">
        <f>P.V!L73</f>
        <v>5</v>
      </c>
      <c r="M58" s="53">
        <f>P.V!M73</f>
        <v>10.722222222222221</v>
      </c>
      <c r="N58" s="39">
        <f>P.V!N73</f>
        <v>15</v>
      </c>
      <c r="O58" s="36">
        <f>P.V!O73</f>
        <v>10</v>
      </c>
      <c r="P58" s="37">
        <f>P.V!P73</f>
        <v>3</v>
      </c>
      <c r="Q58" s="36">
        <f>P.V!Q73</f>
        <v>3</v>
      </c>
      <c r="R58" s="37">
        <f>P.V!R73</f>
        <v>0</v>
      </c>
      <c r="S58" s="36">
        <f>P.V!S73</f>
        <v>9</v>
      </c>
      <c r="T58" s="37">
        <f>P.V!T73</f>
        <v>0</v>
      </c>
      <c r="U58" s="53">
        <f>P.V!U73</f>
        <v>7.333333333333333</v>
      </c>
      <c r="V58" s="39">
        <f>P.V!V73</f>
        <v>3</v>
      </c>
      <c r="W58" s="36">
        <f>P.V!W73</f>
        <v>3</v>
      </c>
      <c r="X58" s="37">
        <f>P.V!X73</f>
        <v>0</v>
      </c>
      <c r="Y58" s="36">
        <f>P.V!Y73</f>
        <v>5.5</v>
      </c>
      <c r="Z58" s="37">
        <f>P.V!Z73</f>
        <v>0</v>
      </c>
      <c r="AA58" s="36">
        <f>P.V!AA73</f>
        <v>6</v>
      </c>
      <c r="AB58" s="37">
        <f>P.V!AB73</f>
        <v>0</v>
      </c>
      <c r="AC58" s="53">
        <f>P.V!AC73</f>
        <v>4.833333333333333</v>
      </c>
      <c r="AD58" s="39">
        <f>P.V!AD73</f>
        <v>0</v>
      </c>
      <c r="AE58" s="54">
        <f>P.V!AE73</f>
        <v>8.283950617283951</v>
      </c>
      <c r="AF58" s="60">
        <f>P.V!AF73</f>
        <v>18</v>
      </c>
      <c r="AG58" s="73" t="str">
        <f>P.V!AG73</f>
        <v>Rattrapage</v>
      </c>
      <c r="AH58" s="52">
        <f>P.V!AH73</f>
        <v>6.5</v>
      </c>
      <c r="AI58" s="75">
        <f>P.V!AI73</f>
        <v>0</v>
      </c>
      <c r="AJ58" s="19">
        <f>P.V!AJ73</f>
        <v>12.5</v>
      </c>
      <c r="AK58" s="75">
        <f>P.V!AK73</f>
        <v>5</v>
      </c>
      <c r="AL58" s="19">
        <f>P.V!AL73</f>
        <v>11.833333333333334</v>
      </c>
      <c r="AM58" s="75">
        <f>P.V!AM73</f>
        <v>5</v>
      </c>
      <c r="AN58" s="53">
        <f>P.V!AN73</f>
        <v>10.277777777777779</v>
      </c>
      <c r="AO58" s="76">
        <f>P.V!AO73</f>
        <v>15</v>
      </c>
      <c r="AP58" s="167">
        <f>P.V!AP73</f>
        <v>8</v>
      </c>
      <c r="AQ58" s="167">
        <f>P.V!AQ73</f>
        <v>0</v>
      </c>
      <c r="AR58" s="167">
        <f>P.V!AR73</f>
        <v>9</v>
      </c>
      <c r="AS58" s="167">
        <f>P.V!AS73</f>
        <v>0</v>
      </c>
      <c r="AT58" s="167">
        <f>P.V!AT73</f>
        <v>5</v>
      </c>
      <c r="AU58" s="75">
        <f>P.V!AU73</f>
        <v>0</v>
      </c>
      <c r="AV58" s="53">
        <f>P.V!AV73</f>
        <v>7.333333333333333</v>
      </c>
      <c r="AW58" s="76">
        <f>P.V!AW73</f>
        <v>0</v>
      </c>
      <c r="AX58" s="19">
        <f>P.V!AX73</f>
        <v>14.5</v>
      </c>
      <c r="AY58" s="75">
        <f>P.V!AY73</f>
        <v>2</v>
      </c>
      <c r="AZ58" s="19">
        <f>P.V!AZ73</f>
        <v>13.5</v>
      </c>
      <c r="BA58" s="75">
        <f>P.V!BA73</f>
        <v>2</v>
      </c>
      <c r="BB58" s="19">
        <f>P.V!BB73</f>
        <v>10</v>
      </c>
      <c r="BC58" s="75">
        <f>P.V!BC73</f>
        <v>2</v>
      </c>
      <c r="BD58" s="53">
        <f>P.V!BD73</f>
        <v>12.666666666666666</v>
      </c>
      <c r="BE58" s="76">
        <f>P.V!BE73</f>
        <v>6</v>
      </c>
      <c r="BF58" s="54">
        <f>P.V!BF73</f>
        <v>9.8271604938271615</v>
      </c>
      <c r="BG58" s="55">
        <f>P.V!BG73</f>
        <v>21</v>
      </c>
      <c r="BH58" s="56">
        <f>P.V!BH73</f>
        <v>9.0555555555555571</v>
      </c>
      <c r="BI58" s="55">
        <f>P.V!BI73</f>
        <v>39</v>
      </c>
      <c r="BJ58" s="55">
        <f>P.V!BJ73</f>
        <v>39</v>
      </c>
      <c r="BK58" s="73" t="str">
        <f>P.V!BK73</f>
        <v>Rattrapage</v>
      </c>
    </row>
    <row r="59" spans="1:65" ht="20.25" customHeight="1">
      <c r="A59" s="250">
        <v>49</v>
      </c>
      <c r="B59" s="234" t="str">
        <f>P.V!B74</f>
        <v>123009522</v>
      </c>
      <c r="C59" s="234" t="str">
        <f>P.V!C74</f>
        <v>AROUR</v>
      </c>
      <c r="D59" s="234" t="str">
        <f>P.V!D74</f>
        <v>Yassmina</v>
      </c>
      <c r="E59" s="234" t="str">
        <f>P.V!E74</f>
        <v>10/10/1993</v>
      </c>
      <c r="F59" s="234" t="str">
        <f>P.V!F74</f>
        <v>Draa El gaid</v>
      </c>
      <c r="G59" s="134">
        <f>P.V!G74</f>
        <v>10.666666666666666</v>
      </c>
      <c r="H59" s="37">
        <f>P.V!H74</f>
        <v>5</v>
      </c>
      <c r="I59" s="36">
        <f>P.V!I74</f>
        <v>4.833333333333333</v>
      </c>
      <c r="J59" s="37">
        <f>P.V!J74</f>
        <v>0</v>
      </c>
      <c r="K59" s="36">
        <f>P.V!K74</f>
        <v>8.3333333333333339</v>
      </c>
      <c r="L59" s="37">
        <f>P.V!L74</f>
        <v>0</v>
      </c>
      <c r="M59" s="53">
        <f>P.V!M74</f>
        <v>7.9444444444444455</v>
      </c>
      <c r="N59" s="39">
        <f>P.V!N74</f>
        <v>5</v>
      </c>
      <c r="O59" s="36">
        <f>P.V!O74</f>
        <v>5</v>
      </c>
      <c r="P59" s="37">
        <f>P.V!P74</f>
        <v>0</v>
      </c>
      <c r="Q59" s="36">
        <f>P.V!Q74</f>
        <v>7.5</v>
      </c>
      <c r="R59" s="37">
        <f>P.V!R74</f>
        <v>0</v>
      </c>
      <c r="S59" s="36">
        <f>P.V!S74</f>
        <v>7</v>
      </c>
      <c r="T59" s="37">
        <f>P.V!T74</f>
        <v>0</v>
      </c>
      <c r="U59" s="53">
        <f>P.V!U74</f>
        <v>6.5</v>
      </c>
      <c r="V59" s="39">
        <f>P.V!V74</f>
        <v>0</v>
      </c>
      <c r="W59" s="36">
        <f>P.V!W74</f>
        <v>1</v>
      </c>
      <c r="X59" s="37">
        <f>P.V!X74</f>
        <v>0</v>
      </c>
      <c r="Y59" s="36">
        <f>P.V!Y74</f>
        <v>7.5</v>
      </c>
      <c r="Z59" s="37">
        <f>P.V!Z74</f>
        <v>0</v>
      </c>
      <c r="AA59" s="36">
        <f>P.V!AA74</f>
        <v>3.5</v>
      </c>
      <c r="AB59" s="37">
        <f>P.V!AB74</f>
        <v>0</v>
      </c>
      <c r="AC59" s="53">
        <f>P.V!AC74</f>
        <v>4</v>
      </c>
      <c r="AD59" s="39">
        <f>P.V!AD74</f>
        <v>0</v>
      </c>
      <c r="AE59" s="54">
        <f>P.V!AE74</f>
        <v>6.5864197530864201</v>
      </c>
      <c r="AF59" s="60">
        <f>P.V!AF74</f>
        <v>5</v>
      </c>
      <c r="AG59" s="73" t="str">
        <f>P.V!AG74</f>
        <v>Rattrapage</v>
      </c>
      <c r="AH59" s="52">
        <f>P.V!AH74</f>
        <v>9</v>
      </c>
      <c r="AI59" s="75">
        <f>P.V!AI74</f>
        <v>0</v>
      </c>
      <c r="AJ59" s="19">
        <f>P.V!AJ74</f>
        <v>10.5</v>
      </c>
      <c r="AK59" s="75">
        <f>P.V!AK74</f>
        <v>5</v>
      </c>
      <c r="AL59" s="19">
        <f>P.V!AL74</f>
        <v>9.5</v>
      </c>
      <c r="AM59" s="75">
        <f>P.V!AM74</f>
        <v>0</v>
      </c>
      <c r="AN59" s="53">
        <f>P.V!AN74</f>
        <v>9.6666666666666661</v>
      </c>
      <c r="AO59" s="76">
        <f>P.V!AO74</f>
        <v>5</v>
      </c>
      <c r="AP59" s="167">
        <f>P.V!AP74</f>
        <v>8.5</v>
      </c>
      <c r="AQ59" s="167">
        <f>P.V!AQ74</f>
        <v>0</v>
      </c>
      <c r="AR59" s="167">
        <f>P.V!AR74</f>
        <v>9.5</v>
      </c>
      <c r="AS59" s="167">
        <f>P.V!AS74</f>
        <v>0</v>
      </c>
      <c r="AT59" s="167">
        <f>P.V!AT74</f>
        <v>3</v>
      </c>
      <c r="AU59" s="75">
        <f>P.V!AU74</f>
        <v>0</v>
      </c>
      <c r="AV59" s="53">
        <f>P.V!AV74</f>
        <v>7</v>
      </c>
      <c r="AW59" s="76">
        <f>P.V!AW74</f>
        <v>0</v>
      </c>
      <c r="AX59" s="19">
        <f>P.V!AX74</f>
        <v>10.5</v>
      </c>
      <c r="AY59" s="75">
        <f>P.V!AY74</f>
        <v>2</v>
      </c>
      <c r="AZ59" s="19">
        <f>P.V!AZ74</f>
        <v>6</v>
      </c>
      <c r="BA59" s="75">
        <f>P.V!BA74</f>
        <v>0</v>
      </c>
      <c r="BB59" s="19">
        <f>P.V!BB74</f>
        <v>6.5</v>
      </c>
      <c r="BC59" s="75">
        <f>P.V!BC74</f>
        <v>0</v>
      </c>
      <c r="BD59" s="53">
        <f>P.V!BD74</f>
        <v>7.666666666666667</v>
      </c>
      <c r="BE59" s="76">
        <f>P.V!BE74</f>
        <v>2</v>
      </c>
      <c r="BF59" s="54">
        <f>P.V!BF74</f>
        <v>8.3333333333333339</v>
      </c>
      <c r="BG59" s="55">
        <f>P.V!BG74</f>
        <v>7</v>
      </c>
      <c r="BH59" s="56">
        <f>P.V!BH74</f>
        <v>7.4598765432098766</v>
      </c>
      <c r="BI59" s="55">
        <f>P.V!BI74</f>
        <v>12</v>
      </c>
      <c r="BJ59" s="55">
        <f>P.V!BJ74</f>
        <v>12</v>
      </c>
      <c r="BK59" s="73" t="str">
        <f>P.V!BK74</f>
        <v>Rattrapage</v>
      </c>
    </row>
    <row r="60" spans="1:65" ht="20.25" customHeight="1">
      <c r="A60" s="250">
        <v>50</v>
      </c>
      <c r="B60" s="234" t="str">
        <f>P.V!B75</f>
        <v>123008405</v>
      </c>
      <c r="C60" s="234" t="str">
        <f>P.V!C75</f>
        <v>ARRACHE</v>
      </c>
      <c r="D60" s="234" t="str">
        <f>P.V!D75</f>
        <v>Saliha</v>
      </c>
      <c r="E60" s="234" t="str">
        <f>P.V!E75</f>
        <v>27/04/1992</v>
      </c>
      <c r="F60" s="234" t="str">
        <f>P.V!F75</f>
        <v>DARGUINA</v>
      </c>
      <c r="G60" s="134">
        <f>P.V!G75</f>
        <v>11.5</v>
      </c>
      <c r="H60" s="37">
        <f>P.V!H75</f>
        <v>5</v>
      </c>
      <c r="I60" s="36">
        <f>P.V!I75</f>
        <v>12.333333333333334</v>
      </c>
      <c r="J60" s="37">
        <f>P.V!J75</f>
        <v>5</v>
      </c>
      <c r="K60" s="36">
        <f>P.V!K75</f>
        <v>6</v>
      </c>
      <c r="L60" s="37">
        <f>P.V!L75</f>
        <v>0</v>
      </c>
      <c r="M60" s="53">
        <f>P.V!M75</f>
        <v>9.9444444444444446</v>
      </c>
      <c r="N60" s="39">
        <f>P.V!N75</f>
        <v>10</v>
      </c>
      <c r="O60" s="36">
        <f>P.V!O75</f>
        <v>12</v>
      </c>
      <c r="P60" s="37">
        <f>P.V!P75</f>
        <v>3</v>
      </c>
      <c r="Q60" s="36">
        <f>P.V!Q75</f>
        <v>9</v>
      </c>
      <c r="R60" s="37">
        <f>P.V!R75</f>
        <v>0</v>
      </c>
      <c r="S60" s="36">
        <f>P.V!S75</f>
        <v>10</v>
      </c>
      <c r="T60" s="37">
        <f>P.V!T75</f>
        <v>3</v>
      </c>
      <c r="U60" s="53">
        <f>P.V!U75</f>
        <v>10.333333333333334</v>
      </c>
      <c r="V60" s="39">
        <f>P.V!V75</f>
        <v>9</v>
      </c>
      <c r="W60" s="36">
        <f>P.V!W75</f>
        <v>7</v>
      </c>
      <c r="X60" s="37">
        <f>P.V!X75</f>
        <v>0</v>
      </c>
      <c r="Y60" s="36">
        <f>P.V!Y75</f>
        <v>8.5</v>
      </c>
      <c r="Z60" s="37">
        <f>P.V!Z75</f>
        <v>0</v>
      </c>
      <c r="AA60" s="36">
        <f>P.V!AA75</f>
        <v>7</v>
      </c>
      <c r="AB60" s="37">
        <f>P.V!AB75</f>
        <v>0</v>
      </c>
      <c r="AC60" s="53">
        <f>P.V!AC75</f>
        <v>7.5</v>
      </c>
      <c r="AD60" s="39">
        <f>P.V!AD75</f>
        <v>0</v>
      </c>
      <c r="AE60" s="54">
        <f>P.V!AE75</f>
        <v>9.5308641975308657</v>
      </c>
      <c r="AF60" s="60">
        <f>P.V!AF75</f>
        <v>19</v>
      </c>
      <c r="AG60" s="73" t="str">
        <f>P.V!AG75</f>
        <v>Rattrapage</v>
      </c>
      <c r="AH60" s="52">
        <f>P.V!AH75</f>
        <v>12.833333333333334</v>
      </c>
      <c r="AI60" s="75">
        <f>P.V!AI75</f>
        <v>5</v>
      </c>
      <c r="AJ60" s="19">
        <f>P.V!AJ75</f>
        <v>14.666666666666666</v>
      </c>
      <c r="AK60" s="75">
        <f>P.V!AK75</f>
        <v>5</v>
      </c>
      <c r="AL60" s="19">
        <f>P.V!AL75</f>
        <v>9.1666666666666661</v>
      </c>
      <c r="AM60" s="75">
        <f>P.V!AM75</f>
        <v>0</v>
      </c>
      <c r="AN60" s="53">
        <f>P.V!AN75</f>
        <v>12.222222222222221</v>
      </c>
      <c r="AO60" s="76">
        <f>P.V!AO75</f>
        <v>15</v>
      </c>
      <c r="AP60" s="167">
        <f>P.V!AP75</f>
        <v>10</v>
      </c>
      <c r="AQ60" s="167">
        <f>P.V!AQ75</f>
        <v>3</v>
      </c>
      <c r="AR60" s="167">
        <f>P.V!AR75</f>
        <v>13</v>
      </c>
      <c r="AS60" s="167">
        <f>P.V!AS75</f>
        <v>3</v>
      </c>
      <c r="AT60" s="167">
        <f>P.V!AT75</f>
        <v>10</v>
      </c>
      <c r="AU60" s="75">
        <f>P.V!AU75</f>
        <v>3</v>
      </c>
      <c r="AV60" s="53">
        <f>P.V!AV75</f>
        <v>11</v>
      </c>
      <c r="AW60" s="76">
        <f>P.V!AW75</f>
        <v>9</v>
      </c>
      <c r="AX60" s="19">
        <f>P.V!AX75</f>
        <v>13</v>
      </c>
      <c r="AY60" s="75">
        <f>P.V!AY75</f>
        <v>2</v>
      </c>
      <c r="AZ60" s="19">
        <f>P.V!AZ75</f>
        <v>14.5</v>
      </c>
      <c r="BA60" s="75">
        <f>P.V!BA75</f>
        <v>2</v>
      </c>
      <c r="BB60" s="19">
        <f>P.V!BB75</f>
        <v>11.5</v>
      </c>
      <c r="BC60" s="75">
        <f>P.V!BC75</f>
        <v>2</v>
      </c>
      <c r="BD60" s="53">
        <f>P.V!BD75</f>
        <v>13</v>
      </c>
      <c r="BE60" s="76">
        <f>P.V!BE75</f>
        <v>6</v>
      </c>
      <c r="BF60" s="54">
        <f>P.V!BF75</f>
        <v>11.987654320987653</v>
      </c>
      <c r="BG60" s="55">
        <f>P.V!BG75</f>
        <v>30</v>
      </c>
      <c r="BH60" s="56">
        <f>P.V!BH75</f>
        <v>10.75925925925926</v>
      </c>
      <c r="BI60" s="55">
        <f>P.V!BI75</f>
        <v>60</v>
      </c>
      <c r="BJ60" s="55">
        <f>P.V!BJ75</f>
        <v>180</v>
      </c>
      <c r="BK60" s="73" t="str">
        <f>P.V!BK75</f>
        <v>Admis(e)</v>
      </c>
    </row>
    <row r="61" spans="1:65" ht="20.25" customHeight="1">
      <c r="A61" s="250">
        <v>51</v>
      </c>
      <c r="B61" s="234" t="str">
        <f>P.V!B76</f>
        <v>11DR0977</v>
      </c>
      <c r="C61" s="234" t="str">
        <f>P.V!C76</f>
        <v>ARRACHE</v>
      </c>
      <c r="D61" s="234" t="str">
        <f>P.V!D76</f>
        <v>Sakina</v>
      </c>
      <c r="E61" s="234" t="str">
        <f>P.V!E76</f>
        <v>11/01/1989</v>
      </c>
      <c r="F61" s="234" t="str">
        <f>P.V!F76</f>
        <v>Darguina</v>
      </c>
      <c r="G61" s="134">
        <f>P.V!G76</f>
        <v>7.833333333333333</v>
      </c>
      <c r="H61" s="37">
        <f>P.V!H76</f>
        <v>0</v>
      </c>
      <c r="I61" s="36" t="e">
        <f>P.V!I76</f>
        <v>#VALUE!</v>
      </c>
      <c r="J61" s="37" t="e">
        <f>P.V!J76</f>
        <v>#VALUE!</v>
      </c>
      <c r="K61" s="36">
        <f>P.V!K76</f>
        <v>9</v>
      </c>
      <c r="L61" s="37">
        <f>P.V!L76</f>
        <v>0</v>
      </c>
      <c r="M61" s="53" t="e">
        <f>P.V!M76</f>
        <v>#VALUE!</v>
      </c>
      <c r="N61" s="39" t="e">
        <f>P.V!N76</f>
        <v>#VALUE!</v>
      </c>
      <c r="O61" s="36">
        <f>P.V!O76</f>
        <v>11</v>
      </c>
      <c r="P61" s="37">
        <f>P.V!P76</f>
        <v>3</v>
      </c>
      <c r="Q61" s="36">
        <f>P.V!Q76</f>
        <v>9.5</v>
      </c>
      <c r="R61" s="37">
        <f>P.V!R76</f>
        <v>0</v>
      </c>
      <c r="S61" s="36" t="str">
        <f>P.V!S76</f>
        <v>ABS</v>
      </c>
      <c r="T61" s="37">
        <f>P.V!T76</f>
        <v>3</v>
      </c>
      <c r="U61" s="53" t="e">
        <f>P.V!U76</f>
        <v>#VALUE!</v>
      </c>
      <c r="V61" s="39" t="e">
        <f>P.V!V76</f>
        <v>#VALUE!</v>
      </c>
      <c r="W61" s="36">
        <f>P.V!W76</f>
        <v>0</v>
      </c>
      <c r="X61" s="37">
        <f>P.V!X76</f>
        <v>0</v>
      </c>
      <c r="Y61" s="36">
        <f>P.V!Y76</f>
        <v>11</v>
      </c>
      <c r="Z61" s="37">
        <f>P.V!Z76</f>
        <v>2</v>
      </c>
      <c r="AA61" s="36">
        <f>P.V!AA76</f>
        <v>5</v>
      </c>
      <c r="AB61" s="37">
        <f>P.V!AB76</f>
        <v>0</v>
      </c>
      <c r="AC61" s="53">
        <f>P.V!AC76</f>
        <v>5.333333333333333</v>
      </c>
      <c r="AD61" s="39">
        <f>P.V!AD76</f>
        <v>2</v>
      </c>
      <c r="AE61" s="54" t="e">
        <f>P.V!AE76</f>
        <v>#VALUE!</v>
      </c>
      <c r="AF61" s="60" t="e">
        <f>P.V!AF76</f>
        <v>#VALUE!</v>
      </c>
      <c r="AG61" s="73" t="str">
        <f>P.V!AG76</f>
        <v>Rattrapage</v>
      </c>
      <c r="AH61" s="52">
        <f>P.V!AH76</f>
        <v>8.6666666666666661</v>
      </c>
      <c r="AI61" s="75">
        <f>P.V!AI76</f>
        <v>0</v>
      </c>
      <c r="AJ61" s="19" t="e">
        <f>P.V!AJ76</f>
        <v>#VALUE!</v>
      </c>
      <c r="AK61" s="75" t="e">
        <f>P.V!AK76</f>
        <v>#VALUE!</v>
      </c>
      <c r="AL61" s="19" t="e">
        <f>P.V!AL76</f>
        <v>#VALUE!</v>
      </c>
      <c r="AM61" s="75" t="e">
        <f>P.V!AM76</f>
        <v>#VALUE!</v>
      </c>
      <c r="AN61" s="53" t="e">
        <f>P.V!AN76</f>
        <v>#VALUE!</v>
      </c>
      <c r="AO61" s="76" t="e">
        <f>P.V!AO76</f>
        <v>#VALUE!</v>
      </c>
      <c r="AP61" s="167">
        <f>P.V!AP76</f>
        <v>7</v>
      </c>
      <c r="AQ61" s="167">
        <f>P.V!AQ76</f>
        <v>0</v>
      </c>
      <c r="AR61" s="167" t="str">
        <f>P.V!AR76</f>
        <v>ABS</v>
      </c>
      <c r="AS61" s="167">
        <f>P.V!AS76</f>
        <v>3</v>
      </c>
      <c r="AT61" s="167">
        <f>P.V!AT76</f>
        <v>2</v>
      </c>
      <c r="AU61" s="75">
        <f>P.V!AU76</f>
        <v>0</v>
      </c>
      <c r="AV61" s="53" t="e">
        <f>P.V!AV76</f>
        <v>#VALUE!</v>
      </c>
      <c r="AW61" s="76" t="e">
        <f>P.V!AW76</f>
        <v>#VALUE!</v>
      </c>
      <c r="AX61" s="19">
        <f>P.V!AX76</f>
        <v>11</v>
      </c>
      <c r="AY61" s="75">
        <f>P.V!AY76</f>
        <v>2</v>
      </c>
      <c r="AZ61" s="19" t="str">
        <f>P.V!AZ76</f>
        <v>ABS</v>
      </c>
      <c r="BA61" s="75">
        <f>P.V!BA76</f>
        <v>2</v>
      </c>
      <c r="BB61" s="19">
        <f>P.V!BB76</f>
        <v>2</v>
      </c>
      <c r="BC61" s="75">
        <f>P.V!BC76</f>
        <v>0</v>
      </c>
      <c r="BD61" s="53" t="e">
        <f>P.V!BD76</f>
        <v>#VALUE!</v>
      </c>
      <c r="BE61" s="76" t="e">
        <f>P.V!BE76</f>
        <v>#VALUE!</v>
      </c>
      <c r="BF61" s="54" t="e">
        <f>P.V!BF76</f>
        <v>#VALUE!</v>
      </c>
      <c r="BG61" s="55" t="e">
        <f>P.V!BG76</f>
        <v>#VALUE!</v>
      </c>
      <c r="BH61" s="56" t="e">
        <f>P.V!BH76</f>
        <v>#VALUE!</v>
      </c>
      <c r="BI61" s="55" t="e">
        <f>P.V!BI76</f>
        <v>#VALUE!</v>
      </c>
      <c r="BJ61" s="55" t="e">
        <f>P.V!BJ76</f>
        <v>#VALUE!</v>
      </c>
      <c r="BK61" s="73" t="str">
        <f>P.V!BK76</f>
        <v>Rattrapage</v>
      </c>
      <c r="BL61" s="212"/>
      <c r="BM61" s="24"/>
    </row>
    <row r="62" spans="1:65" ht="20.25" customHeight="1">
      <c r="A62" s="250">
        <v>52</v>
      </c>
      <c r="B62" s="234" t="str">
        <f>P.V!B77</f>
        <v>11DR0457</v>
      </c>
      <c r="C62" s="234" t="str">
        <f>P.V!C77</f>
        <v>ARRACHE</v>
      </c>
      <c r="D62" s="234" t="str">
        <f>P.V!D77</f>
        <v>Dania</v>
      </c>
      <c r="E62" s="234" t="str">
        <f>P.V!E77</f>
        <v>10/01/1989</v>
      </c>
      <c r="F62" s="234" t="str">
        <f>P.V!F77</f>
        <v>Darguina</v>
      </c>
      <c r="G62" s="134">
        <f>P.V!G77</f>
        <v>6.5</v>
      </c>
      <c r="H62" s="37">
        <f>P.V!H77</f>
        <v>0</v>
      </c>
      <c r="I62" s="36" t="e">
        <f>P.V!I77</f>
        <v>#VALUE!</v>
      </c>
      <c r="J62" s="37" t="e">
        <f>P.V!J77</f>
        <v>#VALUE!</v>
      </c>
      <c r="K62" s="36">
        <f>P.V!K77</f>
        <v>9.8333333333333339</v>
      </c>
      <c r="L62" s="37">
        <f>P.V!L77</f>
        <v>0</v>
      </c>
      <c r="M62" s="53" t="e">
        <f>P.V!M77</f>
        <v>#VALUE!</v>
      </c>
      <c r="N62" s="39" t="e">
        <f>P.V!N77</f>
        <v>#VALUE!</v>
      </c>
      <c r="O62" s="36">
        <f>P.V!O77</f>
        <v>10</v>
      </c>
      <c r="P62" s="37">
        <f>P.V!P77</f>
        <v>3</v>
      </c>
      <c r="Q62" s="36">
        <f>P.V!Q77</f>
        <v>3.5</v>
      </c>
      <c r="R62" s="37">
        <f>P.V!R77</f>
        <v>0</v>
      </c>
      <c r="S62" s="36" t="str">
        <f>P.V!S77</f>
        <v>ABS</v>
      </c>
      <c r="T62" s="37">
        <f>P.V!T77</f>
        <v>3</v>
      </c>
      <c r="U62" s="53" t="e">
        <f>P.V!U77</f>
        <v>#VALUE!</v>
      </c>
      <c r="V62" s="39" t="e">
        <f>P.V!V77</f>
        <v>#VALUE!</v>
      </c>
      <c r="W62" s="36">
        <f>P.V!W77</f>
        <v>0</v>
      </c>
      <c r="X62" s="37">
        <f>P.V!X77</f>
        <v>0</v>
      </c>
      <c r="Y62" s="36">
        <f>P.V!Y77</f>
        <v>0.5</v>
      </c>
      <c r="Z62" s="37">
        <f>P.V!Z77</f>
        <v>0</v>
      </c>
      <c r="AA62" s="36">
        <f>P.V!AA77</f>
        <v>4</v>
      </c>
      <c r="AB62" s="37">
        <f>P.V!AB77</f>
        <v>0</v>
      </c>
      <c r="AC62" s="53">
        <f>P.V!AC77</f>
        <v>1.5</v>
      </c>
      <c r="AD62" s="39">
        <f>P.V!AD77</f>
        <v>0</v>
      </c>
      <c r="AE62" s="54" t="e">
        <f>P.V!AE77</f>
        <v>#VALUE!</v>
      </c>
      <c r="AF62" s="60" t="e">
        <f>P.V!AF77</f>
        <v>#VALUE!</v>
      </c>
      <c r="AG62" s="73" t="str">
        <f>P.V!AG77</f>
        <v>Rattrapage</v>
      </c>
      <c r="AH62" s="52">
        <f>P.V!AH77</f>
        <v>8.8333333333333339</v>
      </c>
      <c r="AI62" s="75">
        <f>P.V!AI77</f>
        <v>0</v>
      </c>
      <c r="AJ62" s="19" t="e">
        <f>P.V!AJ77</f>
        <v>#VALUE!</v>
      </c>
      <c r="AK62" s="75" t="e">
        <f>P.V!AK77</f>
        <v>#VALUE!</v>
      </c>
      <c r="AL62" s="19" t="e">
        <f>P.V!AL77</f>
        <v>#VALUE!</v>
      </c>
      <c r="AM62" s="75" t="e">
        <f>P.V!AM77</f>
        <v>#VALUE!</v>
      </c>
      <c r="AN62" s="53" t="e">
        <f>P.V!AN77</f>
        <v>#VALUE!</v>
      </c>
      <c r="AO62" s="76" t="e">
        <f>P.V!AO77</f>
        <v>#VALUE!</v>
      </c>
      <c r="AP62" s="167">
        <f>P.V!AP77</f>
        <v>8.5</v>
      </c>
      <c r="AQ62" s="167">
        <f>P.V!AQ77</f>
        <v>0</v>
      </c>
      <c r="AR62" s="167" t="str">
        <f>P.V!AR77</f>
        <v>ABS</v>
      </c>
      <c r="AS62" s="167">
        <f>P.V!AS77</f>
        <v>3</v>
      </c>
      <c r="AT62" s="167">
        <f>P.V!AT77</f>
        <v>1</v>
      </c>
      <c r="AU62" s="75">
        <f>P.V!AU77</f>
        <v>0</v>
      </c>
      <c r="AV62" s="53" t="e">
        <f>P.V!AV77</f>
        <v>#VALUE!</v>
      </c>
      <c r="AW62" s="76" t="e">
        <f>P.V!AW77</f>
        <v>#VALUE!</v>
      </c>
      <c r="AX62" s="19">
        <f>P.V!AX77</f>
        <v>11.5</v>
      </c>
      <c r="AY62" s="75">
        <f>P.V!AY77</f>
        <v>2</v>
      </c>
      <c r="AZ62" s="19" t="str">
        <f>P.V!AZ77</f>
        <v>ABS</v>
      </c>
      <c r="BA62" s="75">
        <f>P.V!BA77</f>
        <v>2</v>
      </c>
      <c r="BB62" s="19">
        <f>P.V!BB77</f>
        <v>1.5</v>
      </c>
      <c r="BC62" s="75">
        <f>P.V!BC77</f>
        <v>0</v>
      </c>
      <c r="BD62" s="53" t="e">
        <f>P.V!BD77</f>
        <v>#VALUE!</v>
      </c>
      <c r="BE62" s="76" t="e">
        <f>P.V!BE77</f>
        <v>#VALUE!</v>
      </c>
      <c r="BF62" s="54" t="e">
        <f>P.V!BF77</f>
        <v>#VALUE!</v>
      </c>
      <c r="BG62" s="55" t="e">
        <f>P.V!BG77</f>
        <v>#VALUE!</v>
      </c>
      <c r="BH62" s="56" t="e">
        <f>P.V!BH77</f>
        <v>#VALUE!</v>
      </c>
      <c r="BI62" s="55" t="e">
        <f>P.V!BI77</f>
        <v>#VALUE!</v>
      </c>
      <c r="BJ62" s="55" t="e">
        <f>P.V!BJ77</f>
        <v>#VALUE!</v>
      </c>
      <c r="BK62" s="73" t="str">
        <f>P.V!BK77</f>
        <v>Rattrapage</v>
      </c>
      <c r="BL62" s="212"/>
      <c r="BM62" s="24"/>
    </row>
    <row r="63" spans="1:65" ht="20.25" customHeight="1">
      <c r="A63" s="250">
        <v>53</v>
      </c>
      <c r="B63" s="234" t="str">
        <f>P.V!B78</f>
        <v>123017527</v>
      </c>
      <c r="C63" s="234" t="str">
        <f>P.V!C78</f>
        <v>ARRACHE</v>
      </c>
      <c r="D63" s="234" t="str">
        <f>P.V!D78</f>
        <v>Malika</v>
      </c>
      <c r="E63" s="234" t="str">
        <f>P.V!E78</f>
        <v>20/06/1990</v>
      </c>
      <c r="F63" s="234" t="str">
        <f>P.V!F78</f>
        <v>BEJAIA</v>
      </c>
      <c r="G63" s="134">
        <f>P.V!G78</f>
        <v>8</v>
      </c>
      <c r="H63" s="37">
        <f>P.V!H78</f>
        <v>0</v>
      </c>
      <c r="I63" s="36" t="e">
        <f>P.V!I78</f>
        <v>#VALUE!</v>
      </c>
      <c r="J63" s="37" t="e">
        <f>P.V!J78</f>
        <v>#VALUE!</v>
      </c>
      <c r="K63" s="36">
        <f>P.V!K78</f>
        <v>12.5</v>
      </c>
      <c r="L63" s="37">
        <f>P.V!L78</f>
        <v>5</v>
      </c>
      <c r="M63" s="53" t="e">
        <f>P.V!M78</f>
        <v>#VALUE!</v>
      </c>
      <c r="N63" s="39" t="e">
        <f>P.V!N78</f>
        <v>#VALUE!</v>
      </c>
      <c r="O63" s="36">
        <f>P.V!O78</f>
        <v>14</v>
      </c>
      <c r="P63" s="37">
        <f>P.V!P78</f>
        <v>3</v>
      </c>
      <c r="Q63" s="36">
        <f>P.V!Q78</f>
        <v>10.5</v>
      </c>
      <c r="R63" s="37">
        <f>P.V!R78</f>
        <v>3</v>
      </c>
      <c r="S63" s="36" t="str">
        <f>P.V!S78</f>
        <v>ABS</v>
      </c>
      <c r="T63" s="37">
        <f>P.V!T78</f>
        <v>3</v>
      </c>
      <c r="U63" s="53" t="e">
        <f>P.V!U78</f>
        <v>#VALUE!</v>
      </c>
      <c r="V63" s="39" t="e">
        <f>P.V!V78</f>
        <v>#VALUE!</v>
      </c>
      <c r="W63" s="36">
        <f>P.V!W78</f>
        <v>1</v>
      </c>
      <c r="X63" s="37">
        <f>P.V!X78</f>
        <v>0</v>
      </c>
      <c r="Y63" s="36">
        <f>P.V!Y78</f>
        <v>11</v>
      </c>
      <c r="Z63" s="37">
        <f>P.V!Z78</f>
        <v>2</v>
      </c>
      <c r="AA63" s="36">
        <f>P.V!AA78</f>
        <v>3</v>
      </c>
      <c r="AB63" s="37">
        <f>P.V!AB78</f>
        <v>0</v>
      </c>
      <c r="AC63" s="53">
        <f>P.V!AC78</f>
        <v>5</v>
      </c>
      <c r="AD63" s="39">
        <f>P.V!AD78</f>
        <v>2</v>
      </c>
      <c r="AE63" s="54" t="e">
        <f>P.V!AE78</f>
        <v>#VALUE!</v>
      </c>
      <c r="AF63" s="60" t="e">
        <f>P.V!AF78</f>
        <v>#VALUE!</v>
      </c>
      <c r="AG63" s="73" t="str">
        <f>P.V!AG78</f>
        <v>Rattrapage</v>
      </c>
      <c r="AH63" s="52">
        <f>P.V!AH78</f>
        <v>10</v>
      </c>
      <c r="AI63" s="75">
        <f>P.V!AI78</f>
        <v>5</v>
      </c>
      <c r="AJ63" s="19" t="e">
        <f>P.V!AJ78</f>
        <v>#VALUE!</v>
      </c>
      <c r="AK63" s="75" t="e">
        <f>P.V!AK78</f>
        <v>#VALUE!</v>
      </c>
      <c r="AL63" s="19" t="e">
        <f>P.V!AL78</f>
        <v>#VALUE!</v>
      </c>
      <c r="AM63" s="75" t="e">
        <f>P.V!AM78</f>
        <v>#VALUE!</v>
      </c>
      <c r="AN63" s="53" t="e">
        <f>P.V!AN78</f>
        <v>#VALUE!</v>
      </c>
      <c r="AO63" s="76" t="e">
        <f>P.V!AO78</f>
        <v>#VALUE!</v>
      </c>
      <c r="AP63" s="167">
        <f>P.V!AP78</f>
        <v>7</v>
      </c>
      <c r="AQ63" s="167">
        <f>P.V!AQ78</f>
        <v>0</v>
      </c>
      <c r="AR63" s="167" t="str">
        <f>P.V!AR78</f>
        <v>ABS</v>
      </c>
      <c r="AS63" s="167">
        <f>P.V!AS78</f>
        <v>3</v>
      </c>
      <c r="AT63" s="167">
        <f>P.V!AT78</f>
        <v>4</v>
      </c>
      <c r="AU63" s="75">
        <f>P.V!AU78</f>
        <v>0</v>
      </c>
      <c r="AV63" s="53" t="e">
        <f>P.V!AV78</f>
        <v>#VALUE!</v>
      </c>
      <c r="AW63" s="76" t="e">
        <f>P.V!AW78</f>
        <v>#VALUE!</v>
      </c>
      <c r="AX63" s="19">
        <f>P.V!AX78</f>
        <v>12</v>
      </c>
      <c r="AY63" s="75">
        <f>P.V!AY78</f>
        <v>2</v>
      </c>
      <c r="AZ63" s="19" t="str">
        <f>P.V!AZ78</f>
        <v>ABS</v>
      </c>
      <c r="BA63" s="75">
        <f>P.V!BA78</f>
        <v>2</v>
      </c>
      <c r="BB63" s="19">
        <f>P.V!BB78</f>
        <v>2.5</v>
      </c>
      <c r="BC63" s="75">
        <f>P.V!BC78</f>
        <v>0</v>
      </c>
      <c r="BD63" s="53" t="e">
        <f>P.V!BD78</f>
        <v>#VALUE!</v>
      </c>
      <c r="BE63" s="76" t="e">
        <f>P.V!BE78</f>
        <v>#VALUE!</v>
      </c>
      <c r="BF63" s="54" t="e">
        <f>P.V!BF78</f>
        <v>#VALUE!</v>
      </c>
      <c r="BG63" s="55" t="e">
        <f>P.V!BG78</f>
        <v>#VALUE!</v>
      </c>
      <c r="BH63" s="56" t="e">
        <f>P.V!BH78</f>
        <v>#VALUE!</v>
      </c>
      <c r="BI63" s="55" t="e">
        <f>P.V!BI78</f>
        <v>#VALUE!</v>
      </c>
      <c r="BJ63" s="55" t="e">
        <f>P.V!BJ78</f>
        <v>#VALUE!</v>
      </c>
      <c r="BK63" s="73" t="str">
        <f>P.V!BK78</f>
        <v>Rattrapage</v>
      </c>
    </row>
    <row r="64" spans="1:65" ht="20.25" customHeight="1">
      <c r="A64" s="250">
        <v>54</v>
      </c>
      <c r="B64" s="234" t="str">
        <f>P.V!B79</f>
        <v>123017205</v>
      </c>
      <c r="C64" s="234" t="str">
        <f>P.V!C79</f>
        <v>ASSALI</v>
      </c>
      <c r="D64" s="234" t="str">
        <f>P.V!D79</f>
        <v>Ghania</v>
      </c>
      <c r="E64" s="234" t="str">
        <f>P.V!E79</f>
        <v>12/06/1985</v>
      </c>
      <c r="F64" s="234" t="str">
        <f>P.V!F79</f>
        <v>KHERRATA</v>
      </c>
      <c r="G64" s="134">
        <f>P.V!G79</f>
        <v>9.5</v>
      </c>
      <c r="H64" s="37">
        <f>P.V!H79</f>
        <v>0</v>
      </c>
      <c r="I64" s="36">
        <f>P.V!I79</f>
        <v>5.5</v>
      </c>
      <c r="J64" s="37">
        <f>P.V!J79</f>
        <v>0</v>
      </c>
      <c r="K64" s="36">
        <f>P.V!K79</f>
        <v>3.1666666666666665</v>
      </c>
      <c r="L64" s="37">
        <f>P.V!L79</f>
        <v>0</v>
      </c>
      <c r="M64" s="53">
        <f>P.V!M79</f>
        <v>6.0555555555555562</v>
      </c>
      <c r="N64" s="39">
        <f>P.V!N79</f>
        <v>0</v>
      </c>
      <c r="O64" s="36">
        <f>P.V!O79</f>
        <v>7</v>
      </c>
      <c r="P64" s="37">
        <f>P.V!P79</f>
        <v>0</v>
      </c>
      <c r="Q64" s="36">
        <f>P.V!Q79</f>
        <v>10</v>
      </c>
      <c r="R64" s="37">
        <f>P.V!R79</f>
        <v>3</v>
      </c>
      <c r="S64" s="36">
        <f>P.V!S79</f>
        <v>9</v>
      </c>
      <c r="T64" s="37">
        <f>P.V!T79</f>
        <v>0</v>
      </c>
      <c r="U64" s="53">
        <f>P.V!U79</f>
        <v>8.6666666666666661</v>
      </c>
      <c r="V64" s="39">
        <f>P.V!V79</f>
        <v>3</v>
      </c>
      <c r="W64" s="36">
        <f>P.V!W79</f>
        <v>2</v>
      </c>
      <c r="X64" s="37">
        <f>P.V!X79</f>
        <v>0</v>
      </c>
      <c r="Y64" s="36">
        <f>P.V!Y79</f>
        <v>6</v>
      </c>
      <c r="Z64" s="37">
        <f>P.V!Z79</f>
        <v>0</v>
      </c>
      <c r="AA64" s="36">
        <f>P.V!AA79</f>
        <v>7</v>
      </c>
      <c r="AB64" s="37">
        <f>P.V!AB79</f>
        <v>0</v>
      </c>
      <c r="AC64" s="53">
        <f>P.V!AC79</f>
        <v>5</v>
      </c>
      <c r="AD64" s="39">
        <f>P.V!AD79</f>
        <v>0</v>
      </c>
      <c r="AE64" s="54">
        <f>P.V!AE79</f>
        <v>6.6913580246913584</v>
      </c>
      <c r="AF64" s="60">
        <f>P.V!AF79</f>
        <v>3</v>
      </c>
      <c r="AG64" s="73" t="str">
        <f>P.V!AG79</f>
        <v>Rattrapage</v>
      </c>
      <c r="AH64" s="52">
        <f>P.V!AH79</f>
        <v>10.5</v>
      </c>
      <c r="AI64" s="75">
        <f>P.V!AI79</f>
        <v>5</v>
      </c>
      <c r="AJ64" s="19">
        <f>P.V!AJ79</f>
        <v>11.666666666666666</v>
      </c>
      <c r="AK64" s="75">
        <f>P.V!AK79</f>
        <v>5</v>
      </c>
      <c r="AL64" s="19">
        <f>P.V!AL79</f>
        <v>10.166666666666666</v>
      </c>
      <c r="AM64" s="75">
        <f>P.V!AM79</f>
        <v>5</v>
      </c>
      <c r="AN64" s="53">
        <f>P.V!AN79</f>
        <v>10.777777777777777</v>
      </c>
      <c r="AO64" s="76">
        <f>P.V!AO79</f>
        <v>15</v>
      </c>
      <c r="AP64" s="167">
        <f>P.V!AP79</f>
        <v>10</v>
      </c>
      <c r="AQ64" s="167">
        <f>P.V!AQ79</f>
        <v>3</v>
      </c>
      <c r="AR64" s="167">
        <f>P.V!AR79</f>
        <v>9</v>
      </c>
      <c r="AS64" s="167">
        <f>P.V!AS79</f>
        <v>0</v>
      </c>
      <c r="AT64" s="167">
        <f>P.V!AT79</f>
        <v>10.5</v>
      </c>
      <c r="AU64" s="75">
        <f>P.V!AU79</f>
        <v>3</v>
      </c>
      <c r="AV64" s="53">
        <f>P.V!AV79</f>
        <v>9.8333333333333339</v>
      </c>
      <c r="AW64" s="76">
        <f>P.V!AW79</f>
        <v>6</v>
      </c>
      <c r="AX64" s="19">
        <f>P.V!AX79</f>
        <v>13</v>
      </c>
      <c r="AY64" s="75">
        <f>P.V!AY79</f>
        <v>2</v>
      </c>
      <c r="AZ64" s="19">
        <f>P.V!AZ79</f>
        <v>10.5</v>
      </c>
      <c r="BA64" s="75">
        <f>P.V!BA79</f>
        <v>2</v>
      </c>
      <c r="BB64" s="19">
        <f>P.V!BB79</f>
        <v>4</v>
      </c>
      <c r="BC64" s="75">
        <f>P.V!BC79</f>
        <v>0</v>
      </c>
      <c r="BD64" s="53">
        <f>P.V!BD79</f>
        <v>9.1666666666666661</v>
      </c>
      <c r="BE64" s="76">
        <f>P.V!BE79</f>
        <v>4</v>
      </c>
      <c r="BF64" s="54">
        <f>P.V!BF79</f>
        <v>10.104938271604938</v>
      </c>
      <c r="BG64" s="55">
        <f>P.V!BG79</f>
        <v>30</v>
      </c>
      <c r="BH64" s="56">
        <f>P.V!BH79</f>
        <v>8.3981481481481488</v>
      </c>
      <c r="BI64" s="55">
        <f>P.V!BI79</f>
        <v>33</v>
      </c>
      <c r="BJ64" s="55">
        <f>P.V!BJ79</f>
        <v>33</v>
      </c>
      <c r="BK64" s="73" t="str">
        <f>P.V!BK79</f>
        <v>Rattrapage</v>
      </c>
      <c r="BL64" s="212"/>
      <c r="BM64" s="24"/>
    </row>
    <row r="65" spans="1:65" s="210" customFormat="1" ht="20.25" customHeight="1">
      <c r="A65" s="250">
        <v>55</v>
      </c>
      <c r="B65" s="234" t="str">
        <f>P.V!B80</f>
        <v>123001486</v>
      </c>
      <c r="C65" s="234" t="str">
        <f>P.V!C80</f>
        <v>AZAMOUM</v>
      </c>
      <c r="D65" s="234" t="str">
        <f>P.V!D80</f>
        <v>Kahina</v>
      </c>
      <c r="E65" s="234" t="str">
        <f>P.V!E80</f>
        <v>04/06/1992</v>
      </c>
      <c r="F65" s="234" t="str">
        <f>P.V!F80</f>
        <v>Bejaia</v>
      </c>
      <c r="G65" s="134">
        <f>P.V!G80</f>
        <v>12.333333333333334</v>
      </c>
      <c r="H65" s="37">
        <f>P.V!H80</f>
        <v>5</v>
      </c>
      <c r="I65" s="36">
        <f>P.V!I80</f>
        <v>9.6666666666666661</v>
      </c>
      <c r="J65" s="37">
        <f>P.V!J80</f>
        <v>0</v>
      </c>
      <c r="K65" s="36">
        <f>P.V!K80</f>
        <v>4.666666666666667</v>
      </c>
      <c r="L65" s="37">
        <f>P.V!L80</f>
        <v>0</v>
      </c>
      <c r="M65" s="53">
        <f>P.V!M80</f>
        <v>8.8888888888888893</v>
      </c>
      <c r="N65" s="39">
        <f>P.V!N80</f>
        <v>5</v>
      </c>
      <c r="O65" s="36">
        <f>P.V!O80</f>
        <v>4</v>
      </c>
      <c r="P65" s="37">
        <f>P.V!P80</f>
        <v>0</v>
      </c>
      <c r="Q65" s="36">
        <f>P.V!Q80</f>
        <v>10</v>
      </c>
      <c r="R65" s="37">
        <f>P.V!R80</f>
        <v>3</v>
      </c>
      <c r="S65" s="36">
        <f>P.V!S80</f>
        <v>13</v>
      </c>
      <c r="T65" s="37">
        <f>P.V!T80</f>
        <v>3</v>
      </c>
      <c r="U65" s="53">
        <f>P.V!U80</f>
        <v>9</v>
      </c>
      <c r="V65" s="39">
        <f>P.V!V80</f>
        <v>6</v>
      </c>
      <c r="W65" s="36">
        <f>P.V!W80</f>
        <v>2.5</v>
      </c>
      <c r="X65" s="37">
        <f>P.V!X80</f>
        <v>0</v>
      </c>
      <c r="Y65" s="36">
        <f>P.V!Y80</f>
        <v>13</v>
      </c>
      <c r="Z65" s="37">
        <f>P.V!Z80</f>
        <v>2</v>
      </c>
      <c r="AA65" s="36">
        <f>P.V!AA80</f>
        <v>2.5</v>
      </c>
      <c r="AB65" s="37">
        <f>P.V!AB80</f>
        <v>0</v>
      </c>
      <c r="AC65" s="53">
        <f>P.V!AC80</f>
        <v>6</v>
      </c>
      <c r="AD65" s="39">
        <f>P.V!AD80</f>
        <v>2</v>
      </c>
      <c r="AE65" s="54">
        <f>P.V!AE80</f>
        <v>8.283950617283951</v>
      </c>
      <c r="AF65" s="60">
        <f>P.V!AF80</f>
        <v>13</v>
      </c>
      <c r="AG65" s="73" t="str">
        <f>P.V!AG80</f>
        <v>Rattrapage</v>
      </c>
      <c r="AH65" s="52">
        <f>P.V!AH80</f>
        <v>11</v>
      </c>
      <c r="AI65" s="75">
        <f>P.V!AI80</f>
        <v>5</v>
      </c>
      <c r="AJ65" s="19">
        <f>P.V!AJ80</f>
        <v>13.666666666666666</v>
      </c>
      <c r="AK65" s="75">
        <f>P.V!AK80</f>
        <v>5</v>
      </c>
      <c r="AL65" s="19">
        <f>P.V!AL80</f>
        <v>11.833333333333334</v>
      </c>
      <c r="AM65" s="75">
        <f>P.V!AM80</f>
        <v>5</v>
      </c>
      <c r="AN65" s="53">
        <f>P.V!AN80</f>
        <v>12.166666666666666</v>
      </c>
      <c r="AO65" s="76">
        <f>P.V!AO80</f>
        <v>15</v>
      </c>
      <c r="AP65" s="167">
        <f>P.V!AP80</f>
        <v>10</v>
      </c>
      <c r="AQ65" s="167">
        <f>P.V!AQ80</f>
        <v>3</v>
      </c>
      <c r="AR65" s="167">
        <f>P.V!AR80</f>
        <v>6.5</v>
      </c>
      <c r="AS65" s="167">
        <f>P.V!AS80</f>
        <v>0</v>
      </c>
      <c r="AT65" s="167">
        <f>P.V!AT80</f>
        <v>10</v>
      </c>
      <c r="AU65" s="75">
        <f>P.V!AU80</f>
        <v>3</v>
      </c>
      <c r="AV65" s="53">
        <f>P.V!AV80</f>
        <v>8.8333333333333339</v>
      </c>
      <c r="AW65" s="76">
        <f>P.V!AW80</f>
        <v>6</v>
      </c>
      <c r="AX65" s="19">
        <f>P.V!AX80</f>
        <v>12.5</v>
      </c>
      <c r="AY65" s="75">
        <f>P.V!AY80</f>
        <v>2</v>
      </c>
      <c r="AZ65" s="19">
        <f>P.V!AZ80</f>
        <v>10</v>
      </c>
      <c r="BA65" s="75">
        <f>P.V!BA80</f>
        <v>2</v>
      </c>
      <c r="BB65" s="19">
        <f>P.V!BB80</f>
        <v>10</v>
      </c>
      <c r="BC65" s="75">
        <f>P.V!BC80</f>
        <v>2</v>
      </c>
      <c r="BD65" s="53">
        <f>P.V!BD80</f>
        <v>10.833333333333334</v>
      </c>
      <c r="BE65" s="76">
        <f>P.V!BE80</f>
        <v>6</v>
      </c>
      <c r="BF65" s="54">
        <f>P.V!BF80</f>
        <v>10.75925925925926</v>
      </c>
      <c r="BG65" s="55">
        <f>P.V!BG80</f>
        <v>30</v>
      </c>
      <c r="BH65" s="56">
        <f>P.V!BH80</f>
        <v>9.5216049382716044</v>
      </c>
      <c r="BI65" s="55">
        <f>P.V!BI80</f>
        <v>43</v>
      </c>
      <c r="BJ65" s="55">
        <f>P.V!BJ80</f>
        <v>43</v>
      </c>
      <c r="BK65" s="73" t="str">
        <f>P.V!BK80</f>
        <v>Rattrapage</v>
      </c>
    </row>
    <row r="66" spans="1:65" ht="20.25" customHeight="1">
      <c r="A66" s="250">
        <v>56</v>
      </c>
      <c r="B66" s="234" t="str">
        <f>P.V!B81</f>
        <v>123017598</v>
      </c>
      <c r="C66" s="234" t="str">
        <f>P.V!C81</f>
        <v>AZIZOU</v>
      </c>
      <c r="D66" s="234" t="str">
        <f>P.V!D81</f>
        <v>Nadir</v>
      </c>
      <c r="E66" s="234" t="str">
        <f>P.V!E81</f>
        <v>20/03/1992</v>
      </c>
      <c r="F66" s="234" t="str">
        <f>P.V!F81</f>
        <v>Akbou</v>
      </c>
      <c r="G66" s="134">
        <f>P.V!G81</f>
        <v>10.666666666666666</v>
      </c>
      <c r="H66" s="37">
        <f>P.V!H81</f>
        <v>5</v>
      </c>
      <c r="I66" s="36">
        <f>P.V!I81</f>
        <v>7</v>
      </c>
      <c r="J66" s="37">
        <f>P.V!J81</f>
        <v>0</v>
      </c>
      <c r="K66" s="36">
        <f>P.V!K81</f>
        <v>10.666666666666666</v>
      </c>
      <c r="L66" s="37">
        <f>P.V!L81</f>
        <v>5</v>
      </c>
      <c r="M66" s="53">
        <f>P.V!M81</f>
        <v>9.4444444444444429</v>
      </c>
      <c r="N66" s="39">
        <f>P.V!N81</f>
        <v>10</v>
      </c>
      <c r="O66" s="36">
        <f>P.V!O81</f>
        <v>12</v>
      </c>
      <c r="P66" s="37">
        <f>P.V!P81</f>
        <v>3</v>
      </c>
      <c r="Q66" s="36">
        <f>P.V!Q81</f>
        <v>11</v>
      </c>
      <c r="R66" s="37">
        <f>P.V!R81</f>
        <v>3</v>
      </c>
      <c r="S66" s="36">
        <f>P.V!S81</f>
        <v>7</v>
      </c>
      <c r="T66" s="37">
        <f>P.V!T81</f>
        <v>0</v>
      </c>
      <c r="U66" s="53">
        <f>P.V!U81</f>
        <v>10</v>
      </c>
      <c r="V66" s="39">
        <f>P.V!V81</f>
        <v>9</v>
      </c>
      <c r="W66" s="36">
        <f>P.V!W81</f>
        <v>6</v>
      </c>
      <c r="X66" s="37">
        <f>P.V!X81</f>
        <v>0</v>
      </c>
      <c r="Y66" s="36">
        <f>P.V!Y81</f>
        <v>3.5</v>
      </c>
      <c r="Z66" s="37">
        <f>P.V!Z81</f>
        <v>0</v>
      </c>
      <c r="AA66" s="36">
        <f>P.V!AA81</f>
        <v>3</v>
      </c>
      <c r="AB66" s="37">
        <f>P.V!AB81</f>
        <v>0</v>
      </c>
      <c r="AC66" s="53">
        <f>P.V!AC81</f>
        <v>4.166666666666667</v>
      </c>
      <c r="AD66" s="39">
        <f>P.V!AD81</f>
        <v>0</v>
      </c>
      <c r="AE66" s="54">
        <f>P.V!AE81</f>
        <v>8.4567901234567895</v>
      </c>
      <c r="AF66" s="60">
        <f>P.V!AF81</f>
        <v>19</v>
      </c>
      <c r="AG66" s="73" t="str">
        <f>P.V!AG81</f>
        <v>Rattrapage</v>
      </c>
      <c r="AH66" s="52">
        <f>P.V!AH81</f>
        <v>10.5</v>
      </c>
      <c r="AI66" s="75">
        <f>P.V!AI81</f>
        <v>5</v>
      </c>
      <c r="AJ66" s="19">
        <f>P.V!AJ81</f>
        <v>13.333333333333334</v>
      </c>
      <c r="AK66" s="75">
        <f>P.V!AK81</f>
        <v>5</v>
      </c>
      <c r="AL66" s="19">
        <f>P.V!AL81</f>
        <v>8.3333333333333339</v>
      </c>
      <c r="AM66" s="75">
        <f>P.V!AM81</f>
        <v>0</v>
      </c>
      <c r="AN66" s="53">
        <f>P.V!AN81</f>
        <v>10.722222222222223</v>
      </c>
      <c r="AO66" s="76">
        <f>P.V!AO81</f>
        <v>15</v>
      </c>
      <c r="AP66" s="167">
        <f>P.V!AP81</f>
        <v>7</v>
      </c>
      <c r="AQ66" s="167">
        <f>P.V!AQ81</f>
        <v>0</v>
      </c>
      <c r="AR66" s="167">
        <f>P.V!AR81</f>
        <v>9.5</v>
      </c>
      <c r="AS66" s="167">
        <f>P.V!AS81</f>
        <v>0</v>
      </c>
      <c r="AT66" s="167">
        <f>P.V!AT81</f>
        <v>6.5</v>
      </c>
      <c r="AU66" s="75">
        <f>P.V!AU81</f>
        <v>0</v>
      </c>
      <c r="AV66" s="53">
        <f>P.V!AV81</f>
        <v>7.666666666666667</v>
      </c>
      <c r="AW66" s="76">
        <f>P.V!AW81</f>
        <v>0</v>
      </c>
      <c r="AX66" s="19">
        <f>P.V!AX81</f>
        <v>12</v>
      </c>
      <c r="AY66" s="75">
        <f>P.V!AY81</f>
        <v>2</v>
      </c>
      <c r="AZ66" s="19">
        <f>P.V!AZ81</f>
        <v>12</v>
      </c>
      <c r="BA66" s="75">
        <f>P.V!BA81</f>
        <v>2</v>
      </c>
      <c r="BB66" s="19">
        <f>P.V!BB81</f>
        <v>7.5</v>
      </c>
      <c r="BC66" s="75">
        <f>P.V!BC81</f>
        <v>0</v>
      </c>
      <c r="BD66" s="53">
        <f>P.V!BD81</f>
        <v>10.5</v>
      </c>
      <c r="BE66" s="76">
        <f>P.V!BE81</f>
        <v>6</v>
      </c>
      <c r="BF66" s="54">
        <f>P.V!BF81</f>
        <v>9.6543209876543212</v>
      </c>
      <c r="BG66" s="55">
        <f>P.V!BG81</f>
        <v>21</v>
      </c>
      <c r="BH66" s="56">
        <f>P.V!BH81</f>
        <v>9.0555555555555554</v>
      </c>
      <c r="BI66" s="55">
        <f>P.V!BI81</f>
        <v>40</v>
      </c>
      <c r="BJ66" s="55">
        <f>P.V!BJ81</f>
        <v>40</v>
      </c>
      <c r="BK66" s="73" t="str">
        <f>P.V!BK81</f>
        <v>Rattrapage</v>
      </c>
      <c r="BL66" s="212"/>
      <c r="BM66" s="24"/>
    </row>
    <row r="67" spans="1:65" ht="20.25" customHeight="1">
      <c r="A67" s="250">
        <v>57</v>
      </c>
      <c r="B67" s="234" t="str">
        <f>P.V!B82</f>
        <v>11DR0928</v>
      </c>
      <c r="C67" s="234" t="str">
        <f>P.V!C82</f>
        <v>AZNI</v>
      </c>
      <c r="D67" s="234" t="str">
        <f>P.V!D82</f>
        <v>Walid</v>
      </c>
      <c r="E67" s="234" t="str">
        <f>P.V!E82</f>
        <v>18/06/1989</v>
      </c>
      <c r="F67" s="234" t="str">
        <f>P.V!F82</f>
        <v>Taskriout</v>
      </c>
      <c r="G67" s="134">
        <f>P.V!G82</f>
        <v>9.3333333333333339</v>
      </c>
      <c r="H67" s="37">
        <f>P.V!H82</f>
        <v>0</v>
      </c>
      <c r="I67" s="36">
        <f>P.V!I82</f>
        <v>9.6666666666666661</v>
      </c>
      <c r="J67" s="37">
        <f>P.V!J82</f>
        <v>0</v>
      </c>
      <c r="K67" s="36">
        <f>P.V!K82</f>
        <v>4.333333333333333</v>
      </c>
      <c r="L67" s="37">
        <f>P.V!L82</f>
        <v>0</v>
      </c>
      <c r="M67" s="53">
        <f>P.V!M82</f>
        <v>7.7777777777777777</v>
      </c>
      <c r="N67" s="39">
        <f>P.V!N82</f>
        <v>0</v>
      </c>
      <c r="O67" s="36">
        <f>P.V!O82</f>
        <v>10.5</v>
      </c>
      <c r="P67" s="37">
        <f>P.V!P82</f>
        <v>3</v>
      </c>
      <c r="Q67" s="36">
        <f>P.V!Q82</f>
        <v>9</v>
      </c>
      <c r="R67" s="37">
        <f>P.V!R82</f>
        <v>0</v>
      </c>
      <c r="S67" s="36">
        <f>P.V!S82</f>
        <v>14.5</v>
      </c>
      <c r="T67" s="37">
        <f>P.V!T82</f>
        <v>3</v>
      </c>
      <c r="U67" s="53">
        <f>P.V!U82</f>
        <v>11.333333333333334</v>
      </c>
      <c r="V67" s="39">
        <f>P.V!V82</f>
        <v>9</v>
      </c>
      <c r="W67" s="36">
        <f>P.V!W82</f>
        <v>8.5</v>
      </c>
      <c r="X67" s="37">
        <f>P.V!X82</f>
        <v>0</v>
      </c>
      <c r="Y67" s="36">
        <f>P.V!Y82</f>
        <v>13</v>
      </c>
      <c r="Z67" s="37">
        <f>P.V!Z82</f>
        <v>2</v>
      </c>
      <c r="AA67" s="36">
        <f>P.V!AA82</f>
        <v>7</v>
      </c>
      <c r="AB67" s="37">
        <f>P.V!AB82</f>
        <v>0</v>
      </c>
      <c r="AC67" s="53">
        <f>P.V!AC82</f>
        <v>9.5</v>
      </c>
      <c r="AD67" s="39">
        <f>P.V!AD82</f>
        <v>2</v>
      </c>
      <c r="AE67" s="54">
        <f>P.V!AE82</f>
        <v>9.3456790123456788</v>
      </c>
      <c r="AF67" s="60">
        <f>P.V!AF82</f>
        <v>11</v>
      </c>
      <c r="AG67" s="73" t="str">
        <f>P.V!AG82</f>
        <v>Rattrapage</v>
      </c>
      <c r="AH67" s="52">
        <f>P.V!AH82</f>
        <v>11.833333333333334</v>
      </c>
      <c r="AI67" s="75">
        <f>P.V!AI82</f>
        <v>5</v>
      </c>
      <c r="AJ67" s="19">
        <f>P.V!AJ82</f>
        <v>9</v>
      </c>
      <c r="AK67" s="75">
        <f>P.V!AK82</f>
        <v>0</v>
      </c>
      <c r="AL67" s="19">
        <f>P.V!AL82</f>
        <v>10</v>
      </c>
      <c r="AM67" s="75">
        <f>P.V!AM82</f>
        <v>5</v>
      </c>
      <c r="AN67" s="53">
        <f>P.V!AN82</f>
        <v>10.277777777777779</v>
      </c>
      <c r="AO67" s="76">
        <f>P.V!AO82</f>
        <v>15</v>
      </c>
      <c r="AP67" s="167">
        <f>P.V!AP82</f>
        <v>10</v>
      </c>
      <c r="AQ67" s="167">
        <f>P.V!AQ82</f>
        <v>3</v>
      </c>
      <c r="AR67" s="167">
        <f>P.V!AR82</f>
        <v>11</v>
      </c>
      <c r="AS67" s="167">
        <f>P.V!AS82</f>
        <v>3</v>
      </c>
      <c r="AT67" s="167">
        <f>P.V!AT82</f>
        <v>8.5</v>
      </c>
      <c r="AU67" s="75">
        <f>P.V!AU82</f>
        <v>0</v>
      </c>
      <c r="AV67" s="53">
        <f>P.V!AV82</f>
        <v>9.8333333333333339</v>
      </c>
      <c r="AW67" s="76">
        <f>P.V!AW82</f>
        <v>6</v>
      </c>
      <c r="AX67" s="19">
        <f>P.V!AX82</f>
        <v>14.5</v>
      </c>
      <c r="AY67" s="75">
        <f>P.V!AY82</f>
        <v>2</v>
      </c>
      <c r="AZ67" s="19">
        <f>P.V!AZ82</f>
        <v>5</v>
      </c>
      <c r="BA67" s="75">
        <f>P.V!BA82</f>
        <v>0</v>
      </c>
      <c r="BB67" s="19">
        <f>P.V!BB82</f>
        <v>9</v>
      </c>
      <c r="BC67" s="75">
        <f>P.V!BC82</f>
        <v>0</v>
      </c>
      <c r="BD67" s="53">
        <f>P.V!BD82</f>
        <v>9.5</v>
      </c>
      <c r="BE67" s="76">
        <f>P.V!BE82</f>
        <v>2</v>
      </c>
      <c r="BF67" s="54">
        <f>P.V!BF82</f>
        <v>9.9567901234567913</v>
      </c>
      <c r="BG67" s="55">
        <f>P.V!BG82</f>
        <v>23</v>
      </c>
      <c r="BH67" s="56">
        <f>P.V!BH82</f>
        <v>9.6512345679012341</v>
      </c>
      <c r="BI67" s="55">
        <f>P.V!BI82</f>
        <v>34</v>
      </c>
      <c r="BJ67" s="55">
        <f>P.V!BJ82</f>
        <v>34</v>
      </c>
      <c r="BK67" s="73" t="str">
        <f>P.V!BK82</f>
        <v>Rattrapage</v>
      </c>
    </row>
    <row r="68" spans="1:65" ht="20.25" customHeight="1">
      <c r="A68" s="250">
        <v>58</v>
      </c>
      <c r="B68" s="234" t="str">
        <f>P.V!B83</f>
        <v>11DR0416</v>
      </c>
      <c r="C68" s="234" t="str">
        <f>P.V!C83</f>
        <v>AZNI</v>
      </c>
      <c r="D68" s="234" t="str">
        <f>P.V!D83</f>
        <v>Mebrouk</v>
      </c>
      <c r="E68" s="234" t="str">
        <f>P.V!E83</f>
        <v>01/08/1989</v>
      </c>
      <c r="F68" s="234" t="str">
        <f>P.V!F83</f>
        <v>Taskriout</v>
      </c>
      <c r="G68" s="134">
        <f>P.V!G83</f>
        <v>12</v>
      </c>
      <c r="H68" s="37">
        <f>P.V!H83</f>
        <v>5</v>
      </c>
      <c r="I68" s="36">
        <f>P.V!I83</f>
        <v>12.333333333333334</v>
      </c>
      <c r="J68" s="37">
        <f>P.V!J83</f>
        <v>5</v>
      </c>
      <c r="K68" s="36">
        <f>P.V!K83</f>
        <v>5</v>
      </c>
      <c r="L68" s="37">
        <f>P.V!L83</f>
        <v>0</v>
      </c>
      <c r="M68" s="53">
        <f>P.V!M83</f>
        <v>9.7777777777777786</v>
      </c>
      <c r="N68" s="39">
        <f>P.V!N83</f>
        <v>10</v>
      </c>
      <c r="O68" s="36">
        <f>P.V!O83</f>
        <v>10.5</v>
      </c>
      <c r="P68" s="37">
        <f>P.V!P83</f>
        <v>3</v>
      </c>
      <c r="Q68" s="36">
        <f>P.V!Q83</f>
        <v>10.5</v>
      </c>
      <c r="R68" s="37">
        <f>P.V!R83</f>
        <v>3</v>
      </c>
      <c r="S68" s="36">
        <f>P.V!S83</f>
        <v>14</v>
      </c>
      <c r="T68" s="37">
        <f>P.V!T83</f>
        <v>3</v>
      </c>
      <c r="U68" s="53">
        <f>P.V!U83</f>
        <v>11.666666666666666</v>
      </c>
      <c r="V68" s="39">
        <f>P.V!V83</f>
        <v>9</v>
      </c>
      <c r="W68" s="36">
        <f>P.V!W83</f>
        <v>10.5</v>
      </c>
      <c r="X68" s="37">
        <f>P.V!X83</f>
        <v>2</v>
      </c>
      <c r="Y68" s="36">
        <f>P.V!Y83</f>
        <v>8</v>
      </c>
      <c r="Z68" s="37">
        <f>P.V!Z83</f>
        <v>0</v>
      </c>
      <c r="AA68" s="36">
        <f>P.V!AA83</f>
        <v>5.5</v>
      </c>
      <c r="AB68" s="37">
        <f>P.V!AB83</f>
        <v>0</v>
      </c>
      <c r="AC68" s="53">
        <f>P.V!AC83</f>
        <v>8</v>
      </c>
      <c r="AD68" s="39">
        <f>P.V!AD83</f>
        <v>2</v>
      </c>
      <c r="AE68" s="54">
        <f>P.V!AE83</f>
        <v>10.012345679012347</v>
      </c>
      <c r="AF68" s="60">
        <f>P.V!AF83</f>
        <v>30</v>
      </c>
      <c r="AG68" s="73" t="str">
        <f>P.V!AG83</f>
        <v>Admis(e)</v>
      </c>
      <c r="AH68" s="52">
        <f>P.V!AH83</f>
        <v>10.166666666666666</v>
      </c>
      <c r="AI68" s="75">
        <f>P.V!AI83</f>
        <v>5</v>
      </c>
      <c r="AJ68" s="19">
        <f>P.V!AJ83</f>
        <v>11.333333333333334</v>
      </c>
      <c r="AK68" s="75">
        <f>P.V!AK83</f>
        <v>5</v>
      </c>
      <c r="AL68" s="19">
        <f>P.V!AL83</f>
        <v>11.833333333333334</v>
      </c>
      <c r="AM68" s="75">
        <f>P.V!AM83</f>
        <v>5</v>
      </c>
      <c r="AN68" s="53">
        <f>P.V!AN83</f>
        <v>11.111111111111112</v>
      </c>
      <c r="AO68" s="76">
        <f>P.V!AO83</f>
        <v>15</v>
      </c>
      <c r="AP68" s="167">
        <f>P.V!AP83</f>
        <v>4.5</v>
      </c>
      <c r="AQ68" s="167">
        <f>P.V!AQ83</f>
        <v>0</v>
      </c>
      <c r="AR68" s="167">
        <f>P.V!AR83</f>
        <v>13</v>
      </c>
      <c r="AS68" s="167">
        <f>P.V!AS83</f>
        <v>3</v>
      </c>
      <c r="AT68" s="167">
        <f>P.V!AT83</f>
        <v>10</v>
      </c>
      <c r="AU68" s="75">
        <f>P.V!AU83</f>
        <v>3</v>
      </c>
      <c r="AV68" s="53">
        <f>P.V!AV83</f>
        <v>9.1666666666666661</v>
      </c>
      <c r="AW68" s="76">
        <f>P.V!AW83</f>
        <v>6</v>
      </c>
      <c r="AX68" s="19">
        <f>P.V!AX83</f>
        <v>12.5</v>
      </c>
      <c r="AY68" s="75">
        <f>P.V!AY83</f>
        <v>2</v>
      </c>
      <c r="AZ68" s="19">
        <f>P.V!AZ83</f>
        <v>10</v>
      </c>
      <c r="BA68" s="75">
        <f>P.V!BA83</f>
        <v>2</v>
      </c>
      <c r="BB68" s="19">
        <f>P.V!BB83</f>
        <v>7.5</v>
      </c>
      <c r="BC68" s="75">
        <f>P.V!BC83</f>
        <v>0</v>
      </c>
      <c r="BD68" s="53">
        <f>P.V!BD83</f>
        <v>10</v>
      </c>
      <c r="BE68" s="76">
        <f>P.V!BE83</f>
        <v>6</v>
      </c>
      <c r="BF68" s="54">
        <f>P.V!BF83</f>
        <v>10.216049382716051</v>
      </c>
      <c r="BG68" s="55">
        <f>P.V!BG83</f>
        <v>30</v>
      </c>
      <c r="BH68" s="56">
        <f>P.V!BH83</f>
        <v>10.1141975308642</v>
      </c>
      <c r="BI68" s="55">
        <f>P.V!BI83</f>
        <v>60</v>
      </c>
      <c r="BJ68" s="55">
        <f>P.V!BJ83</f>
        <v>180</v>
      </c>
      <c r="BK68" s="73" t="str">
        <f>P.V!BK83</f>
        <v>Admis(e)</v>
      </c>
    </row>
    <row r="69" spans="1:65" ht="20.25" customHeight="1">
      <c r="A69" s="250">
        <v>59</v>
      </c>
      <c r="B69" s="234" t="str">
        <f>P.V!B84</f>
        <v>123009505</v>
      </c>
      <c r="C69" s="234" t="str">
        <f>P.V!C84</f>
        <v>AZOUZ</v>
      </c>
      <c r="D69" s="234" t="str">
        <f>P.V!D84</f>
        <v>Gamra</v>
      </c>
      <c r="E69" s="234" t="str">
        <f>P.V!E84</f>
        <v>23/01/1993</v>
      </c>
      <c r="F69" s="234" t="str">
        <f>P.V!F84</f>
        <v>Kherrata</v>
      </c>
      <c r="G69" s="134">
        <f>P.V!G84</f>
        <v>11.833333333333334</v>
      </c>
      <c r="H69" s="37">
        <f>P.V!H84</f>
        <v>5</v>
      </c>
      <c r="I69" s="36">
        <f>P.V!I84</f>
        <v>5.666666666666667</v>
      </c>
      <c r="J69" s="37">
        <f>P.V!J84</f>
        <v>0</v>
      </c>
      <c r="K69" s="36">
        <f>P.V!K84</f>
        <v>9.5</v>
      </c>
      <c r="L69" s="37">
        <f>P.V!L84</f>
        <v>0</v>
      </c>
      <c r="M69" s="53">
        <f>P.V!M84</f>
        <v>9</v>
      </c>
      <c r="N69" s="39">
        <f>P.V!N84</f>
        <v>5</v>
      </c>
      <c r="O69" s="36">
        <f>P.V!O84</f>
        <v>6</v>
      </c>
      <c r="P69" s="37">
        <f>P.V!P84</f>
        <v>0</v>
      </c>
      <c r="Q69" s="36">
        <f>P.V!Q84</f>
        <v>12</v>
      </c>
      <c r="R69" s="37">
        <f>P.V!R84</f>
        <v>3</v>
      </c>
      <c r="S69" s="36">
        <f>P.V!S84</f>
        <v>10</v>
      </c>
      <c r="T69" s="37">
        <f>P.V!T84</f>
        <v>3</v>
      </c>
      <c r="U69" s="53">
        <f>P.V!U84</f>
        <v>9.3333333333333339</v>
      </c>
      <c r="V69" s="39">
        <f>P.V!V84</f>
        <v>6</v>
      </c>
      <c r="W69" s="36">
        <f>P.V!W84</f>
        <v>5.5</v>
      </c>
      <c r="X69" s="37">
        <f>P.V!X84</f>
        <v>0</v>
      </c>
      <c r="Y69" s="36">
        <f>P.V!Y84</f>
        <v>4</v>
      </c>
      <c r="Z69" s="37">
        <f>P.V!Z84</f>
        <v>0</v>
      </c>
      <c r="AA69" s="36">
        <f>P.V!AA84</f>
        <v>10</v>
      </c>
      <c r="AB69" s="37">
        <f>P.V!AB84</f>
        <v>2</v>
      </c>
      <c r="AC69" s="53">
        <f>P.V!AC84</f>
        <v>6.5</v>
      </c>
      <c r="AD69" s="39">
        <f>P.V!AD84</f>
        <v>2</v>
      </c>
      <c r="AE69" s="54">
        <f>P.V!AE84</f>
        <v>8.5555555555555554</v>
      </c>
      <c r="AF69" s="60">
        <f>P.V!AF84</f>
        <v>13</v>
      </c>
      <c r="AG69" s="73" t="str">
        <f>P.V!AG84</f>
        <v>Rattrapage</v>
      </c>
      <c r="AH69" s="52">
        <f>P.V!AH84</f>
        <v>11.5</v>
      </c>
      <c r="AI69" s="75">
        <f>P.V!AI84</f>
        <v>5</v>
      </c>
      <c r="AJ69" s="19">
        <f>P.V!AJ84</f>
        <v>13.333333333333334</v>
      </c>
      <c r="AK69" s="75">
        <f>P.V!AK84</f>
        <v>5</v>
      </c>
      <c r="AL69" s="19">
        <f>P.V!AL84</f>
        <v>11.166666666666666</v>
      </c>
      <c r="AM69" s="75">
        <f>P.V!AM84</f>
        <v>5</v>
      </c>
      <c r="AN69" s="53">
        <f>P.V!AN84</f>
        <v>12</v>
      </c>
      <c r="AO69" s="76">
        <f>P.V!AO84</f>
        <v>15</v>
      </c>
      <c r="AP69" s="167">
        <f>P.V!AP84</f>
        <v>10</v>
      </c>
      <c r="AQ69" s="167">
        <f>P.V!AQ84</f>
        <v>3</v>
      </c>
      <c r="AR69" s="167">
        <f>P.V!AR84</f>
        <v>8</v>
      </c>
      <c r="AS69" s="167">
        <f>P.V!AS84</f>
        <v>0</v>
      </c>
      <c r="AT69" s="167">
        <f>P.V!AT84</f>
        <v>8.5</v>
      </c>
      <c r="AU69" s="75">
        <f>P.V!AU84</f>
        <v>0</v>
      </c>
      <c r="AV69" s="53">
        <f>P.V!AV84</f>
        <v>8.8333333333333339</v>
      </c>
      <c r="AW69" s="76">
        <f>P.V!AW84</f>
        <v>3</v>
      </c>
      <c r="AX69" s="19">
        <f>P.V!AX84</f>
        <v>10.5</v>
      </c>
      <c r="AY69" s="75">
        <f>P.V!AY84</f>
        <v>2</v>
      </c>
      <c r="AZ69" s="19">
        <f>P.V!AZ84</f>
        <v>14</v>
      </c>
      <c r="BA69" s="75">
        <f>P.V!BA84</f>
        <v>2</v>
      </c>
      <c r="BB69" s="19">
        <f>P.V!BB84</f>
        <v>7.5</v>
      </c>
      <c r="BC69" s="75">
        <f>P.V!BC84</f>
        <v>0</v>
      </c>
      <c r="BD69" s="53">
        <f>P.V!BD84</f>
        <v>10.666666666666666</v>
      </c>
      <c r="BE69" s="76">
        <f>P.V!BE84</f>
        <v>6</v>
      </c>
      <c r="BF69" s="54">
        <f>P.V!BF84</f>
        <v>10.648148148148149</v>
      </c>
      <c r="BG69" s="55">
        <f>P.V!BG84</f>
        <v>30</v>
      </c>
      <c r="BH69" s="56">
        <f>P.V!BH84</f>
        <v>9.6018518518518512</v>
      </c>
      <c r="BI69" s="55">
        <f>P.V!BI84</f>
        <v>43</v>
      </c>
      <c r="BJ69" s="55">
        <f>P.V!BJ84</f>
        <v>43</v>
      </c>
      <c r="BK69" s="73" t="str">
        <f>P.V!BK84</f>
        <v>Rattrapage</v>
      </c>
    </row>
    <row r="70" spans="1:65" ht="20.25" customHeight="1">
      <c r="A70" s="250">
        <v>60</v>
      </c>
      <c r="B70" s="241" t="str">
        <f>P.V!B98</f>
        <v>09DR0191</v>
      </c>
      <c r="C70" s="241" t="str">
        <f>P.V!C98</f>
        <v>AZZAR</v>
      </c>
      <c r="D70" s="241" t="str">
        <f>P.V!D98</f>
        <v>Nadir</v>
      </c>
      <c r="E70" s="241" t="str">
        <f>P.V!E98</f>
        <v>15/01/1989</v>
      </c>
      <c r="F70" s="241" t="str">
        <f>P.V!F98</f>
        <v>Tizi larbaa</v>
      </c>
      <c r="G70" s="134">
        <f>P.V!G98</f>
        <v>9</v>
      </c>
      <c r="H70" s="37">
        <f>P.V!H98</f>
        <v>0</v>
      </c>
      <c r="I70" s="36">
        <f>P.V!I98</f>
        <v>12.33</v>
      </c>
      <c r="J70" s="37">
        <f>P.V!J98</f>
        <v>5</v>
      </c>
      <c r="K70" s="36">
        <f>P.V!K98</f>
        <v>12.83</v>
      </c>
      <c r="L70" s="37">
        <f>P.V!L98</f>
        <v>5</v>
      </c>
      <c r="M70" s="53">
        <f>P.V!M98</f>
        <v>11.386666666666665</v>
      </c>
      <c r="N70" s="39">
        <f>P.V!N98</f>
        <v>15</v>
      </c>
      <c r="O70" s="36">
        <f>P.V!O98</f>
        <v>15</v>
      </c>
      <c r="P70" s="37">
        <f>P.V!P98</f>
        <v>3</v>
      </c>
      <c r="Q70" s="36">
        <f>P.V!Q98</f>
        <v>8</v>
      </c>
      <c r="R70" s="37">
        <f>P.V!R98</f>
        <v>0</v>
      </c>
      <c r="S70" s="36">
        <f>P.V!S98</f>
        <v>10</v>
      </c>
      <c r="T70" s="37">
        <f>P.V!T98</f>
        <v>3</v>
      </c>
      <c r="U70" s="53">
        <f>P.V!U98</f>
        <v>11</v>
      </c>
      <c r="V70" s="39">
        <f>P.V!V98</f>
        <v>9</v>
      </c>
      <c r="W70" s="36">
        <f>P.V!W98</f>
        <v>8</v>
      </c>
      <c r="X70" s="37">
        <f>P.V!X98</f>
        <v>0</v>
      </c>
      <c r="Y70" s="36">
        <f>P.V!Y98</f>
        <v>7</v>
      </c>
      <c r="Z70" s="37">
        <f>P.V!Z98</f>
        <v>0</v>
      </c>
      <c r="AA70" s="36">
        <f>P.V!AA98</f>
        <v>8</v>
      </c>
      <c r="AB70" s="37">
        <f>P.V!AB98</f>
        <v>0</v>
      </c>
      <c r="AC70" s="53">
        <f>P.V!AC98</f>
        <v>7.666666666666667</v>
      </c>
      <c r="AD70" s="39">
        <f>P.V!AD98</f>
        <v>0</v>
      </c>
      <c r="AE70" s="138">
        <f>P.V!AE98</f>
        <v>10.431111111111111</v>
      </c>
      <c r="AF70" s="40">
        <f>P.V!AF98</f>
        <v>30</v>
      </c>
      <c r="AG70" s="73" t="str">
        <f>P.V!AG98</f>
        <v>Admis(e)</v>
      </c>
      <c r="AH70" s="52">
        <f>P.V!AH98</f>
        <v>10.333333333333334</v>
      </c>
      <c r="AI70" s="52">
        <f>P.V!AI98</f>
        <v>5</v>
      </c>
      <c r="AJ70" s="52">
        <f>P.V!AJ98</f>
        <v>7</v>
      </c>
      <c r="AK70" s="52">
        <f>P.V!AK98</f>
        <v>0</v>
      </c>
      <c r="AL70" s="52">
        <f>P.V!AL98</f>
        <v>7.5</v>
      </c>
      <c r="AM70" s="75">
        <f>P.V!AM98</f>
        <v>0</v>
      </c>
      <c r="AN70" s="38">
        <f>P.V!AN98</f>
        <v>8.2777777777777786</v>
      </c>
      <c r="AO70" s="76">
        <f>P.V!AO98</f>
        <v>5</v>
      </c>
      <c r="AP70" s="167">
        <f>P.V!AP98</f>
        <v>10</v>
      </c>
      <c r="AQ70" s="167">
        <f>P.V!AQ98</f>
        <v>3</v>
      </c>
      <c r="AR70" s="167">
        <f>P.V!AR98</f>
        <v>9</v>
      </c>
      <c r="AS70" s="167">
        <f>P.V!AS98</f>
        <v>0</v>
      </c>
      <c r="AT70" s="167">
        <f>P.V!AT98</f>
        <v>10</v>
      </c>
      <c r="AU70" s="75">
        <f>P.V!AU98</f>
        <v>3</v>
      </c>
      <c r="AV70" s="38">
        <f>P.V!AV98</f>
        <v>9.6666666666666661</v>
      </c>
      <c r="AW70" s="76">
        <f>P.V!AW98</f>
        <v>6</v>
      </c>
      <c r="AX70" s="61">
        <f>P.V!AX98</f>
        <v>13</v>
      </c>
      <c r="AY70" s="75">
        <f>P.V!AY98</f>
        <v>2</v>
      </c>
      <c r="AZ70" s="61">
        <f>P.V!AZ98</f>
        <v>8</v>
      </c>
      <c r="BA70" s="75">
        <f>P.V!BA98</f>
        <v>0</v>
      </c>
      <c r="BB70" s="61">
        <f>P.V!BB98</f>
        <v>13.5</v>
      </c>
      <c r="BC70" s="75">
        <f>P.V!BC98</f>
        <v>2</v>
      </c>
      <c r="BD70" s="38">
        <f>P.V!BD98</f>
        <v>11.5</v>
      </c>
      <c r="BE70" s="76">
        <f>P.V!BE98</f>
        <v>6</v>
      </c>
      <c r="BF70" s="54">
        <f>P.V!BF98</f>
        <v>9.4567901234567913</v>
      </c>
      <c r="BG70" s="55">
        <f>P.V!BG98</f>
        <v>17</v>
      </c>
      <c r="BH70" s="56">
        <f>P.V!BH98</f>
        <v>9.9439506172839511</v>
      </c>
      <c r="BI70" s="55">
        <f>P.V!BI98</f>
        <v>47</v>
      </c>
      <c r="BJ70" s="55">
        <f>P.V!BJ98</f>
        <v>47</v>
      </c>
      <c r="BK70" s="73" t="str">
        <f>P.V!BK98</f>
        <v>Rattrapage</v>
      </c>
    </row>
    <row r="71" spans="1:65" ht="20.25" customHeight="1">
      <c r="A71" s="250">
        <v>61</v>
      </c>
      <c r="B71" s="234" t="str">
        <f>P.V!B99</f>
        <v>10DR588</v>
      </c>
      <c r="C71" s="234" t="str">
        <f>P.V!C99</f>
        <v>AZZOUG</v>
      </c>
      <c r="D71" s="234" t="str">
        <f>P.V!D99</f>
        <v>Sonia</v>
      </c>
      <c r="E71" s="234" t="str">
        <f>P.V!E99</f>
        <v>03/12/1990</v>
      </c>
      <c r="F71" s="234" t="str">
        <f>P.V!F99</f>
        <v>Bejaia</v>
      </c>
      <c r="G71" s="134" t="str">
        <f>P.V!G99</f>
        <v>Exclu</v>
      </c>
      <c r="H71" s="37">
        <f>P.V!H99</f>
        <v>5</v>
      </c>
      <c r="I71" s="36" t="str">
        <f>P.V!I99</f>
        <v>Exclu</v>
      </c>
      <c r="J71" s="37">
        <f>P.V!J99</f>
        <v>5</v>
      </c>
      <c r="K71" s="36" t="str">
        <f>P.V!K99</f>
        <v>Exclu</v>
      </c>
      <c r="L71" s="37">
        <f>P.V!L99</f>
        <v>5</v>
      </c>
      <c r="M71" s="53" t="e">
        <f>P.V!M99</f>
        <v>#VALUE!</v>
      </c>
      <c r="N71" s="39" t="e">
        <f>P.V!N99</f>
        <v>#VALUE!</v>
      </c>
      <c r="O71" s="36" t="str">
        <f>P.V!O99</f>
        <v>\</v>
      </c>
      <c r="P71" s="37">
        <f>P.V!P99</f>
        <v>3</v>
      </c>
      <c r="Q71" s="36" t="str">
        <f>P.V!Q99</f>
        <v>ABS</v>
      </c>
      <c r="R71" s="37">
        <f>P.V!R99</f>
        <v>3</v>
      </c>
      <c r="S71" s="36" t="str">
        <f>P.V!S99</f>
        <v>ABS</v>
      </c>
      <c r="T71" s="37">
        <f>P.V!T99</f>
        <v>3</v>
      </c>
      <c r="U71" s="53" t="e">
        <f>P.V!U99</f>
        <v>#VALUE!</v>
      </c>
      <c r="V71" s="39" t="e">
        <f>P.V!V99</f>
        <v>#VALUE!</v>
      </c>
      <c r="W71" s="36" t="str">
        <f>P.V!W99</f>
        <v>ABS</v>
      </c>
      <c r="X71" s="37">
        <f>P.V!X99</f>
        <v>2</v>
      </c>
      <c r="Y71" s="36" t="str">
        <f>P.V!Y99</f>
        <v>\</v>
      </c>
      <c r="Z71" s="37">
        <f>P.V!Z99</f>
        <v>2</v>
      </c>
      <c r="AA71" s="36" t="str">
        <f>P.V!AA99</f>
        <v>\</v>
      </c>
      <c r="AB71" s="37">
        <f>P.V!AB99</f>
        <v>2</v>
      </c>
      <c r="AC71" s="53" t="e">
        <f>P.V!AC99</f>
        <v>#VALUE!</v>
      </c>
      <c r="AD71" s="39" t="e">
        <f>P.V!AD99</f>
        <v>#VALUE!</v>
      </c>
      <c r="AE71" s="138" t="e">
        <f>P.V!AE99</f>
        <v>#VALUE!</v>
      </c>
      <c r="AF71" s="40" t="e">
        <f>P.V!AF99</f>
        <v>#VALUE!</v>
      </c>
      <c r="AG71" s="73" t="str">
        <f>P.V!AG99</f>
        <v>ABD</v>
      </c>
      <c r="AH71" s="52" t="str">
        <f>P.V!AH99</f>
        <v>Exclu</v>
      </c>
      <c r="AI71" s="52">
        <f>P.V!AI99</f>
        <v>5</v>
      </c>
      <c r="AJ71" s="52" t="str">
        <f>P.V!AJ99</f>
        <v>Exclu</v>
      </c>
      <c r="AK71" s="52">
        <f>P.V!AK99</f>
        <v>5</v>
      </c>
      <c r="AL71" s="52" t="e">
        <f>P.V!AL99</f>
        <v>#VALUE!</v>
      </c>
      <c r="AM71" s="75" t="e">
        <f>P.V!AM99</f>
        <v>#VALUE!</v>
      </c>
      <c r="AN71" s="38" t="e">
        <f>P.V!AN99</f>
        <v>#VALUE!</v>
      </c>
      <c r="AO71" s="76" t="e">
        <f>P.V!AO99</f>
        <v>#VALUE!</v>
      </c>
      <c r="AP71" s="167" t="str">
        <f>P.V!AP99</f>
        <v>\</v>
      </c>
      <c r="AQ71" s="167">
        <f>P.V!AQ99</f>
        <v>3</v>
      </c>
      <c r="AR71" s="167" t="str">
        <f>P.V!AR99</f>
        <v>ABS</v>
      </c>
      <c r="AS71" s="167">
        <f>P.V!AS99</f>
        <v>3</v>
      </c>
      <c r="AT71" s="167" t="str">
        <f>P.V!AT99</f>
        <v>\</v>
      </c>
      <c r="AU71" s="75">
        <f>P.V!AU99</f>
        <v>3</v>
      </c>
      <c r="AV71" s="38" t="e">
        <f>P.V!AV99</f>
        <v>#VALUE!</v>
      </c>
      <c r="AW71" s="76" t="e">
        <f>P.V!AW99</f>
        <v>#VALUE!</v>
      </c>
      <c r="AX71" s="61" t="str">
        <f>P.V!AX99</f>
        <v>ABS</v>
      </c>
      <c r="AY71" s="75">
        <f>P.V!AY99</f>
        <v>2</v>
      </c>
      <c r="AZ71" s="61" t="str">
        <f>P.V!AZ99</f>
        <v>ABS</v>
      </c>
      <c r="BA71" s="75">
        <f>P.V!BA99</f>
        <v>2</v>
      </c>
      <c r="BB71" s="61" t="str">
        <f>P.V!BB99</f>
        <v>ABS</v>
      </c>
      <c r="BC71" s="75">
        <f>P.V!BC99</f>
        <v>2</v>
      </c>
      <c r="BD71" s="38" t="e">
        <f>P.V!BD99</f>
        <v>#VALUE!</v>
      </c>
      <c r="BE71" s="76" t="e">
        <f>P.V!BE99</f>
        <v>#VALUE!</v>
      </c>
      <c r="BF71" s="54" t="e">
        <f>P.V!BF99</f>
        <v>#VALUE!</v>
      </c>
      <c r="BG71" s="55" t="e">
        <f>P.V!BG99</f>
        <v>#VALUE!</v>
      </c>
      <c r="BH71" s="56" t="e">
        <f>P.V!BH99</f>
        <v>#VALUE!</v>
      </c>
      <c r="BI71" s="55" t="e">
        <f>P.V!BI99</f>
        <v>#VALUE!</v>
      </c>
      <c r="BJ71" s="55" t="e">
        <f>P.V!BJ99</f>
        <v>#VALUE!</v>
      </c>
      <c r="BK71" s="73" t="str">
        <f>P.V!BK99</f>
        <v>ABD</v>
      </c>
      <c r="BL71" s="212"/>
      <c r="BM71" s="24"/>
    </row>
    <row r="72" spans="1:65" s="210" customFormat="1" ht="20.25" customHeight="1">
      <c r="A72" s="250">
        <v>62</v>
      </c>
      <c r="B72" s="234" t="str">
        <f>P.V!B100</f>
        <v>123009417</v>
      </c>
      <c r="C72" s="234" t="str">
        <f>P.V!C100</f>
        <v>AZZOUZ</v>
      </c>
      <c r="D72" s="234" t="str">
        <f>P.V!D100</f>
        <v>Mouna</v>
      </c>
      <c r="E72" s="234" t="str">
        <f>P.V!E100</f>
        <v>09/06/1993</v>
      </c>
      <c r="F72" s="234" t="str">
        <f>P.V!F100</f>
        <v>Kherrata</v>
      </c>
      <c r="G72" s="134">
        <f>P.V!G100</f>
        <v>11</v>
      </c>
      <c r="H72" s="37">
        <f>P.V!H100</f>
        <v>5</v>
      </c>
      <c r="I72" s="36">
        <f>P.V!I100</f>
        <v>7.666666666666667</v>
      </c>
      <c r="J72" s="37">
        <f>P.V!J100</f>
        <v>0</v>
      </c>
      <c r="K72" s="36">
        <f>P.V!K100</f>
        <v>11.5</v>
      </c>
      <c r="L72" s="37">
        <f>P.V!L100</f>
        <v>5</v>
      </c>
      <c r="M72" s="53">
        <f>P.V!M100</f>
        <v>10.055555555555555</v>
      </c>
      <c r="N72" s="39">
        <f>P.V!N100</f>
        <v>15</v>
      </c>
      <c r="O72" s="36">
        <f>P.V!O100</f>
        <v>8</v>
      </c>
      <c r="P72" s="37">
        <f>P.V!P100</f>
        <v>0</v>
      </c>
      <c r="Q72" s="36">
        <f>P.V!Q100</f>
        <v>6.5</v>
      </c>
      <c r="R72" s="37">
        <f>P.V!R100</f>
        <v>0</v>
      </c>
      <c r="S72" s="36">
        <f>P.V!S100</f>
        <v>10</v>
      </c>
      <c r="T72" s="37">
        <f>P.V!T100</f>
        <v>3</v>
      </c>
      <c r="U72" s="53">
        <f>P.V!U100</f>
        <v>8.1666666666666661</v>
      </c>
      <c r="V72" s="39">
        <f>P.V!V100</f>
        <v>3</v>
      </c>
      <c r="W72" s="36">
        <f>P.V!W100</f>
        <v>7.5</v>
      </c>
      <c r="X72" s="37">
        <f>P.V!X100</f>
        <v>0</v>
      </c>
      <c r="Y72" s="36">
        <f>P.V!Y100</f>
        <v>15.5</v>
      </c>
      <c r="Z72" s="37">
        <f>P.V!Z100</f>
        <v>2</v>
      </c>
      <c r="AA72" s="36">
        <f>P.V!AA100</f>
        <v>10</v>
      </c>
      <c r="AB72" s="37">
        <f>P.V!AB100</f>
        <v>2</v>
      </c>
      <c r="AC72" s="53">
        <f>P.V!AC100</f>
        <v>11</v>
      </c>
      <c r="AD72" s="39">
        <f>P.V!AD100</f>
        <v>6</v>
      </c>
      <c r="AE72" s="138">
        <f>P.V!AE100</f>
        <v>9.6358024691358004</v>
      </c>
      <c r="AF72" s="40">
        <f>P.V!AF100</f>
        <v>24</v>
      </c>
      <c r="AG72" s="73" t="str">
        <f>P.V!AG100</f>
        <v>Rattrapage</v>
      </c>
      <c r="AH72" s="52">
        <f>P.V!AH100</f>
        <v>10.166666666666666</v>
      </c>
      <c r="AI72" s="52">
        <f>P.V!AI100</f>
        <v>5</v>
      </c>
      <c r="AJ72" s="52">
        <f>P.V!AJ100</f>
        <v>7.333333333333333</v>
      </c>
      <c r="AK72" s="52">
        <f>P.V!AK100</f>
        <v>0</v>
      </c>
      <c r="AL72" s="52">
        <f>P.V!AL100</f>
        <v>9.1666666666666661</v>
      </c>
      <c r="AM72" s="75">
        <f>P.V!AM100</f>
        <v>0</v>
      </c>
      <c r="AN72" s="38">
        <f>P.V!AN100</f>
        <v>8.8888888888888875</v>
      </c>
      <c r="AO72" s="76">
        <f>P.V!AO100</f>
        <v>5</v>
      </c>
      <c r="AP72" s="167">
        <f>P.V!AP100</f>
        <v>4</v>
      </c>
      <c r="AQ72" s="167">
        <f>P.V!AQ100</f>
        <v>0</v>
      </c>
      <c r="AR72" s="167">
        <f>P.V!AR100</f>
        <v>9</v>
      </c>
      <c r="AS72" s="167">
        <f>P.V!AS100</f>
        <v>0</v>
      </c>
      <c r="AT72" s="167">
        <f>P.V!AT100</f>
        <v>3.5</v>
      </c>
      <c r="AU72" s="75">
        <f>P.V!AU100</f>
        <v>0</v>
      </c>
      <c r="AV72" s="38">
        <f>P.V!AV100</f>
        <v>5.5</v>
      </c>
      <c r="AW72" s="76">
        <f>P.V!AW100</f>
        <v>0</v>
      </c>
      <c r="AX72" s="61">
        <f>P.V!AX100</f>
        <v>10.5</v>
      </c>
      <c r="AY72" s="75">
        <f>P.V!AY100</f>
        <v>2</v>
      </c>
      <c r="AZ72" s="61">
        <f>P.V!AZ100</f>
        <v>5</v>
      </c>
      <c r="BA72" s="75">
        <f>P.V!BA100</f>
        <v>0</v>
      </c>
      <c r="BB72" s="61">
        <f>P.V!BB100</f>
        <v>11</v>
      </c>
      <c r="BC72" s="75">
        <f>P.V!BC100</f>
        <v>2</v>
      </c>
      <c r="BD72" s="38">
        <f>P.V!BD100</f>
        <v>8.8333333333333339</v>
      </c>
      <c r="BE72" s="76">
        <f>P.V!BE100</f>
        <v>4</v>
      </c>
      <c r="BF72" s="54">
        <f>P.V!BF100</f>
        <v>7.7469135802469129</v>
      </c>
      <c r="BG72" s="55">
        <f>P.V!BG100</f>
        <v>9</v>
      </c>
      <c r="BH72" s="56">
        <f>P.V!BH100</f>
        <v>8.6913580246913575</v>
      </c>
      <c r="BI72" s="55">
        <f>P.V!BI100</f>
        <v>33</v>
      </c>
      <c r="BJ72" s="55">
        <f>P.V!BJ100</f>
        <v>33</v>
      </c>
      <c r="BK72" s="73" t="str">
        <f>P.V!BK100</f>
        <v>Rattrapage</v>
      </c>
    </row>
    <row r="73" spans="1:65" ht="20.25" customHeight="1">
      <c r="A73" s="250">
        <v>63</v>
      </c>
      <c r="B73" s="234" t="str">
        <f>P.V!B101</f>
        <v>11DR0438</v>
      </c>
      <c r="C73" s="234" t="str">
        <f>P.V!C101</f>
        <v>BAHRIA</v>
      </c>
      <c r="D73" s="234" t="str">
        <f>P.V!D101</f>
        <v>Katia</v>
      </c>
      <c r="E73" s="234" t="str">
        <f>P.V!E101</f>
        <v>20/02/1989</v>
      </c>
      <c r="F73" s="234" t="str">
        <f>P.V!F101</f>
        <v>Yakourene</v>
      </c>
      <c r="G73" s="134">
        <f>P.V!G101</f>
        <v>9.1666666666666661</v>
      </c>
      <c r="H73" s="37">
        <f>P.V!H101</f>
        <v>0</v>
      </c>
      <c r="I73" s="36">
        <f>P.V!I101</f>
        <v>9.6666666666666661</v>
      </c>
      <c r="J73" s="37">
        <f>P.V!J101</f>
        <v>0</v>
      </c>
      <c r="K73" s="36">
        <f>P.V!K101</f>
        <v>6.333333333333333</v>
      </c>
      <c r="L73" s="37">
        <f>P.V!L101</f>
        <v>0</v>
      </c>
      <c r="M73" s="53">
        <f>P.V!M101</f>
        <v>8.3888888888888875</v>
      </c>
      <c r="N73" s="39">
        <f>P.V!N101</f>
        <v>0</v>
      </c>
      <c r="O73" s="36">
        <f>P.V!O101</f>
        <v>11.5</v>
      </c>
      <c r="P73" s="37">
        <f>P.V!P101</f>
        <v>3</v>
      </c>
      <c r="Q73" s="36">
        <f>P.V!Q101</f>
        <v>9</v>
      </c>
      <c r="R73" s="37">
        <f>P.V!R101</f>
        <v>0</v>
      </c>
      <c r="S73" s="36">
        <f>P.V!S101</f>
        <v>10.5</v>
      </c>
      <c r="T73" s="37">
        <f>P.V!T101</f>
        <v>3</v>
      </c>
      <c r="U73" s="53">
        <f>P.V!U101</f>
        <v>10.333333333333334</v>
      </c>
      <c r="V73" s="39">
        <f>P.V!V101</f>
        <v>9</v>
      </c>
      <c r="W73" s="36">
        <f>P.V!W101</f>
        <v>10</v>
      </c>
      <c r="X73" s="37">
        <f>P.V!X101</f>
        <v>2</v>
      </c>
      <c r="Y73" s="36">
        <f>P.V!Y101</f>
        <v>5.5</v>
      </c>
      <c r="Z73" s="37">
        <f>P.V!Z101</f>
        <v>0</v>
      </c>
      <c r="AA73" s="36">
        <f>P.V!AA101</f>
        <v>8.5</v>
      </c>
      <c r="AB73" s="37">
        <f>P.V!AB101</f>
        <v>0</v>
      </c>
      <c r="AC73" s="53">
        <f>P.V!AC101</f>
        <v>8</v>
      </c>
      <c r="AD73" s="39">
        <f>P.V!AD101</f>
        <v>2</v>
      </c>
      <c r="AE73" s="138">
        <f>P.V!AE101</f>
        <v>8.9506172839506171</v>
      </c>
      <c r="AF73" s="40">
        <f>P.V!AF101</f>
        <v>11</v>
      </c>
      <c r="AG73" s="73" t="str">
        <f>P.V!AG101</f>
        <v>Rattrapage</v>
      </c>
      <c r="AH73" s="52">
        <f>P.V!AH101</f>
        <v>10.5</v>
      </c>
      <c r="AI73" s="52">
        <f>P.V!AI101</f>
        <v>5</v>
      </c>
      <c r="AJ73" s="52">
        <f>P.V!AJ101</f>
        <v>6.833333333333333</v>
      </c>
      <c r="AK73" s="52">
        <f>P.V!AK101</f>
        <v>0</v>
      </c>
      <c r="AL73" s="52">
        <f>P.V!AL101</f>
        <v>7.833333333333333</v>
      </c>
      <c r="AM73" s="75">
        <f>P.V!AM101</f>
        <v>0</v>
      </c>
      <c r="AN73" s="38">
        <f>P.V!AN101</f>
        <v>8.3888888888888875</v>
      </c>
      <c r="AO73" s="76">
        <f>P.V!AO101</f>
        <v>5</v>
      </c>
      <c r="AP73" s="167">
        <f>P.V!AP101</f>
        <v>7</v>
      </c>
      <c r="AQ73" s="167">
        <f>P.V!AQ101</f>
        <v>0</v>
      </c>
      <c r="AR73" s="167">
        <f>P.V!AR101</f>
        <v>6.5</v>
      </c>
      <c r="AS73" s="167">
        <f>P.V!AS101</f>
        <v>0</v>
      </c>
      <c r="AT73" s="167">
        <f>P.V!AT101</f>
        <v>2</v>
      </c>
      <c r="AU73" s="75">
        <f>P.V!AU101</f>
        <v>0</v>
      </c>
      <c r="AV73" s="38">
        <f>P.V!AV101</f>
        <v>5.166666666666667</v>
      </c>
      <c r="AW73" s="76">
        <f>P.V!AW101</f>
        <v>0</v>
      </c>
      <c r="AX73" s="61">
        <f>P.V!AX101</f>
        <v>12</v>
      </c>
      <c r="AY73" s="75">
        <f>P.V!AY101</f>
        <v>2</v>
      </c>
      <c r="AZ73" s="61">
        <f>P.V!AZ101</f>
        <v>8.5</v>
      </c>
      <c r="BA73" s="75">
        <f>P.V!BA101</f>
        <v>0</v>
      </c>
      <c r="BB73" s="61">
        <f>P.V!BB101</f>
        <v>8.5</v>
      </c>
      <c r="BC73" s="75">
        <f>P.V!BC101</f>
        <v>0</v>
      </c>
      <c r="BD73" s="38">
        <f>P.V!BD101</f>
        <v>9.6666666666666661</v>
      </c>
      <c r="BE73" s="76">
        <f>P.V!BE101</f>
        <v>2</v>
      </c>
      <c r="BF73" s="54">
        <f>P.V!BF101</f>
        <v>7.598765432098765</v>
      </c>
      <c r="BG73" s="55">
        <f>P.V!BG101</f>
        <v>7</v>
      </c>
      <c r="BH73" s="56">
        <f>P.V!BH101</f>
        <v>8.2746913580246915</v>
      </c>
      <c r="BI73" s="55">
        <f>P.V!BI101</f>
        <v>18</v>
      </c>
      <c r="BJ73" s="55">
        <f>P.V!BJ101</f>
        <v>18</v>
      </c>
      <c r="BK73" s="73" t="str">
        <f>P.V!BK101</f>
        <v>Rattrapage</v>
      </c>
    </row>
    <row r="74" spans="1:65" ht="20.25" customHeight="1">
      <c r="A74" s="250">
        <v>64</v>
      </c>
      <c r="B74" s="234" t="str">
        <f>P.V!B102</f>
        <v>113011951</v>
      </c>
      <c r="C74" s="234" t="str">
        <f>P.V!C102</f>
        <v>BAKHOUCHE</v>
      </c>
      <c r="D74" s="234" t="str">
        <f>P.V!D102</f>
        <v>Katiba</v>
      </c>
      <c r="E74" s="234" t="str">
        <f>P.V!E102</f>
        <v>08/11/1992</v>
      </c>
      <c r="F74" s="234" t="str">
        <f>P.V!F102</f>
        <v>Kherrata</v>
      </c>
      <c r="G74" s="134">
        <f>P.V!G102</f>
        <v>12.5</v>
      </c>
      <c r="H74" s="37">
        <f>P.V!H102</f>
        <v>5</v>
      </c>
      <c r="I74" s="36">
        <f>P.V!I102</f>
        <v>16.666666666666668</v>
      </c>
      <c r="J74" s="37">
        <f>P.V!J102</f>
        <v>5</v>
      </c>
      <c r="K74" s="36">
        <f>P.V!K102</f>
        <v>11.666666666666666</v>
      </c>
      <c r="L74" s="37">
        <f>P.V!L102</f>
        <v>5</v>
      </c>
      <c r="M74" s="53">
        <f>P.V!M102</f>
        <v>13.611111111111112</v>
      </c>
      <c r="N74" s="39">
        <f>P.V!N102</f>
        <v>15</v>
      </c>
      <c r="O74" s="36">
        <f>P.V!O102</f>
        <v>12.5</v>
      </c>
      <c r="P74" s="37">
        <f>P.V!P102</f>
        <v>3</v>
      </c>
      <c r="Q74" s="36">
        <f>P.V!Q102</f>
        <v>8</v>
      </c>
      <c r="R74" s="37">
        <f>P.V!R102</f>
        <v>0</v>
      </c>
      <c r="S74" s="36">
        <f>P.V!S102</f>
        <v>10</v>
      </c>
      <c r="T74" s="37">
        <f>P.V!T102</f>
        <v>3</v>
      </c>
      <c r="U74" s="53">
        <f>P.V!U102</f>
        <v>10.166666666666666</v>
      </c>
      <c r="V74" s="39">
        <f>P.V!V102</f>
        <v>9</v>
      </c>
      <c r="W74" s="36">
        <f>P.V!W102</f>
        <v>10</v>
      </c>
      <c r="X74" s="37">
        <f>P.V!X102</f>
        <v>2</v>
      </c>
      <c r="Y74" s="36">
        <f>P.V!Y102</f>
        <v>12</v>
      </c>
      <c r="Z74" s="37">
        <f>P.V!Z102</f>
        <v>2</v>
      </c>
      <c r="AA74" s="36">
        <f>P.V!AA102</f>
        <v>6.5</v>
      </c>
      <c r="AB74" s="37">
        <f>P.V!AB102</f>
        <v>0</v>
      </c>
      <c r="AC74" s="53">
        <f>P.V!AC102</f>
        <v>9.5</v>
      </c>
      <c r="AD74" s="39">
        <f>P.V!AD102</f>
        <v>4</v>
      </c>
      <c r="AE74" s="138">
        <f>P.V!AE102</f>
        <v>11.549382716049385</v>
      </c>
      <c r="AF74" s="40">
        <f>P.V!AF102</f>
        <v>30</v>
      </c>
      <c r="AG74" s="73" t="str">
        <f>P.V!AG102</f>
        <v>Admis(e)</v>
      </c>
      <c r="AH74" s="52">
        <f>P.V!AH102</f>
        <v>12.333333333333334</v>
      </c>
      <c r="AI74" s="52">
        <f>P.V!AI102</f>
        <v>5</v>
      </c>
      <c r="AJ74" s="52">
        <f>P.V!AJ102</f>
        <v>12.166666666666666</v>
      </c>
      <c r="AK74" s="52">
        <f>P.V!AK102</f>
        <v>5</v>
      </c>
      <c r="AL74" s="52">
        <f>P.V!AL102</f>
        <v>8.1666666666666661</v>
      </c>
      <c r="AM74" s="75">
        <f>P.V!AM102</f>
        <v>0</v>
      </c>
      <c r="AN74" s="38">
        <f>P.V!AN102</f>
        <v>10.888888888888888</v>
      </c>
      <c r="AO74" s="76">
        <f>P.V!AO102</f>
        <v>15</v>
      </c>
      <c r="AP74" s="167">
        <f>P.V!AP102</f>
        <v>10</v>
      </c>
      <c r="AQ74" s="167">
        <f>P.V!AQ102</f>
        <v>3</v>
      </c>
      <c r="AR74" s="167">
        <f>P.V!AR102</f>
        <v>11</v>
      </c>
      <c r="AS74" s="167">
        <f>P.V!AS102</f>
        <v>3</v>
      </c>
      <c r="AT74" s="167">
        <f>P.V!AT102</f>
        <v>8.5</v>
      </c>
      <c r="AU74" s="75">
        <f>P.V!AU102</f>
        <v>0</v>
      </c>
      <c r="AV74" s="38">
        <f>P.V!AV102</f>
        <v>9.8333333333333339</v>
      </c>
      <c r="AW74" s="76">
        <f>P.V!AW102</f>
        <v>6</v>
      </c>
      <c r="AX74" s="61">
        <f>P.V!AX102</f>
        <v>10</v>
      </c>
      <c r="AY74" s="75">
        <f>P.V!AY102</f>
        <v>2</v>
      </c>
      <c r="AZ74" s="61">
        <f>P.V!AZ102</f>
        <v>7.5</v>
      </c>
      <c r="BA74" s="75">
        <f>P.V!BA102</f>
        <v>0</v>
      </c>
      <c r="BB74" s="61">
        <f>P.V!BB102</f>
        <v>11</v>
      </c>
      <c r="BC74" s="75">
        <f>P.V!BC102</f>
        <v>2</v>
      </c>
      <c r="BD74" s="38">
        <f>P.V!BD102</f>
        <v>9.5</v>
      </c>
      <c r="BE74" s="76">
        <f>P.V!BE102</f>
        <v>4</v>
      </c>
      <c r="BF74" s="54">
        <f>P.V!BF102</f>
        <v>10.228395061728394</v>
      </c>
      <c r="BG74" s="55">
        <f>P.V!BG102</f>
        <v>30</v>
      </c>
      <c r="BH74" s="56">
        <f>P.V!BH102</f>
        <v>10.888888888888889</v>
      </c>
      <c r="BI74" s="55">
        <f>P.V!BI102</f>
        <v>60</v>
      </c>
      <c r="BJ74" s="55">
        <f>P.V!BJ102</f>
        <v>180</v>
      </c>
      <c r="BK74" s="73" t="str">
        <f>P.V!BK102</f>
        <v>Admis(e)</v>
      </c>
    </row>
    <row r="75" spans="1:65" ht="20.25" customHeight="1">
      <c r="A75" s="250">
        <v>65</v>
      </c>
      <c r="B75" s="234" t="str">
        <f>P.V!B103</f>
        <v>11DR0053</v>
      </c>
      <c r="C75" s="234" t="str">
        <f>P.V!C103</f>
        <v>BEDJOU</v>
      </c>
      <c r="D75" s="234" t="str">
        <f>P.V!D103</f>
        <v>Kousseila</v>
      </c>
      <c r="E75" s="234" t="str">
        <f>P.V!E103</f>
        <v>12/07/1990</v>
      </c>
      <c r="F75" s="234" t="str">
        <f>P.V!F103</f>
        <v>Akbou</v>
      </c>
      <c r="G75" s="134">
        <f>P.V!G103</f>
        <v>12.666666666666666</v>
      </c>
      <c r="H75" s="37">
        <f>P.V!H103</f>
        <v>5</v>
      </c>
      <c r="I75" s="36">
        <f>P.V!I103</f>
        <v>16</v>
      </c>
      <c r="J75" s="37">
        <f>P.V!J103</f>
        <v>5</v>
      </c>
      <c r="K75" s="36">
        <f>P.V!K103</f>
        <v>13.333333333333334</v>
      </c>
      <c r="L75" s="37">
        <f>P.V!L103</f>
        <v>5</v>
      </c>
      <c r="M75" s="53">
        <f>P.V!M103</f>
        <v>14</v>
      </c>
      <c r="N75" s="39">
        <f>P.V!N103</f>
        <v>15</v>
      </c>
      <c r="O75" s="36">
        <f>P.V!O103</f>
        <v>10.5</v>
      </c>
      <c r="P75" s="37">
        <f>P.V!P103</f>
        <v>3</v>
      </c>
      <c r="Q75" s="36">
        <f>P.V!Q103</f>
        <v>8.5</v>
      </c>
      <c r="R75" s="37">
        <f>P.V!R103</f>
        <v>0</v>
      </c>
      <c r="S75" s="36">
        <f>P.V!S103</f>
        <v>10.5</v>
      </c>
      <c r="T75" s="37">
        <f>P.V!T103</f>
        <v>3</v>
      </c>
      <c r="U75" s="53">
        <f>P.V!U103</f>
        <v>9.8333333333333339</v>
      </c>
      <c r="V75" s="39">
        <f>P.V!V103</f>
        <v>6</v>
      </c>
      <c r="W75" s="36">
        <f>P.V!W103</f>
        <v>10</v>
      </c>
      <c r="X75" s="37">
        <f>P.V!X103</f>
        <v>2</v>
      </c>
      <c r="Y75" s="36">
        <f>P.V!Y103</f>
        <v>8</v>
      </c>
      <c r="Z75" s="37">
        <f>P.V!Z103</f>
        <v>0</v>
      </c>
      <c r="AA75" s="36">
        <f>P.V!AA103</f>
        <v>11.5</v>
      </c>
      <c r="AB75" s="37">
        <f>P.V!AB103</f>
        <v>2</v>
      </c>
      <c r="AC75" s="53">
        <f>P.V!AC103</f>
        <v>9.8333333333333339</v>
      </c>
      <c r="AD75" s="39">
        <f>P.V!AD103</f>
        <v>4</v>
      </c>
      <c r="AE75" s="138">
        <f>P.V!AE103</f>
        <v>11.685185185185185</v>
      </c>
      <c r="AF75" s="40">
        <f>P.V!AF103</f>
        <v>30</v>
      </c>
      <c r="AG75" s="73" t="str">
        <f>P.V!AG103</f>
        <v>Admis(e)</v>
      </c>
      <c r="AH75" s="52">
        <f>P.V!AH103</f>
        <v>10.833333333333334</v>
      </c>
      <c r="AI75" s="52">
        <f>P.V!AI103</f>
        <v>5</v>
      </c>
      <c r="AJ75" s="52">
        <f>P.V!AJ103</f>
        <v>13.333333333333334</v>
      </c>
      <c r="AK75" s="52">
        <f>P.V!AK103</f>
        <v>5</v>
      </c>
      <c r="AL75" s="52">
        <f>P.V!AL103</f>
        <v>10</v>
      </c>
      <c r="AM75" s="75">
        <f>P.V!AM103</f>
        <v>5</v>
      </c>
      <c r="AN75" s="38">
        <f>P.V!AN103</f>
        <v>11.388888888888891</v>
      </c>
      <c r="AO75" s="76">
        <f>P.V!AO103</f>
        <v>15</v>
      </c>
      <c r="AP75" s="167">
        <f>P.V!AP103</f>
        <v>10.5</v>
      </c>
      <c r="AQ75" s="167">
        <f>P.V!AQ103</f>
        <v>3</v>
      </c>
      <c r="AR75" s="167">
        <f>P.V!AR103</f>
        <v>10.5</v>
      </c>
      <c r="AS75" s="167">
        <f>P.V!AS103</f>
        <v>3</v>
      </c>
      <c r="AT75" s="167">
        <f>P.V!AT103</f>
        <v>13.5</v>
      </c>
      <c r="AU75" s="75">
        <f>P.V!AU103</f>
        <v>3</v>
      </c>
      <c r="AV75" s="38">
        <f>P.V!AV103</f>
        <v>11.5</v>
      </c>
      <c r="AW75" s="76">
        <f>P.V!AW103</f>
        <v>9</v>
      </c>
      <c r="AX75" s="61">
        <f>P.V!AX103</f>
        <v>12</v>
      </c>
      <c r="AY75" s="75">
        <f>P.V!AY103</f>
        <v>2</v>
      </c>
      <c r="AZ75" s="61">
        <f>P.V!AZ103</f>
        <v>10</v>
      </c>
      <c r="BA75" s="75">
        <f>P.V!BA103</f>
        <v>2</v>
      </c>
      <c r="BB75" s="61">
        <f>P.V!BB103</f>
        <v>8</v>
      </c>
      <c r="BC75" s="75">
        <f>P.V!BC103</f>
        <v>0</v>
      </c>
      <c r="BD75" s="38">
        <f>P.V!BD103</f>
        <v>10</v>
      </c>
      <c r="BE75" s="76">
        <f>P.V!BE103</f>
        <v>6</v>
      </c>
      <c r="BF75" s="54">
        <f>P.V!BF103</f>
        <v>11.117283950617285</v>
      </c>
      <c r="BG75" s="55">
        <f>P.V!BG103</f>
        <v>30</v>
      </c>
      <c r="BH75" s="56">
        <f>P.V!BH103</f>
        <v>11.401234567901234</v>
      </c>
      <c r="BI75" s="55">
        <f>P.V!BI103</f>
        <v>60</v>
      </c>
      <c r="BJ75" s="55">
        <f>P.V!BJ103</f>
        <v>180</v>
      </c>
      <c r="BK75" s="73" t="str">
        <f>P.V!BK103</f>
        <v>Admis(e)</v>
      </c>
    </row>
    <row r="76" spans="1:65" ht="20.25" customHeight="1">
      <c r="A76" s="250">
        <v>66</v>
      </c>
      <c r="B76" s="234" t="str">
        <f>P.V!B104</f>
        <v>09DR0872</v>
      </c>
      <c r="C76" s="234" t="str">
        <f>P.V!C104</f>
        <v>BEKHAKH</v>
      </c>
      <c r="D76" s="234" t="str">
        <f>P.V!D104</f>
        <v>Aimed</v>
      </c>
      <c r="E76" s="234" t="str">
        <f>P.V!E104</f>
        <v>17/04/1987</v>
      </c>
      <c r="F76" s="234" t="str">
        <f>P.V!F104</f>
        <v>Bejaia</v>
      </c>
      <c r="G76" s="134" t="str">
        <f>P.V!G104</f>
        <v>Exclu</v>
      </c>
      <c r="H76" s="37">
        <f>P.V!H104</f>
        <v>5</v>
      </c>
      <c r="I76" s="36" t="str">
        <f>P.V!I104</f>
        <v>Exclu</v>
      </c>
      <c r="J76" s="37">
        <f>P.V!J104</f>
        <v>5</v>
      </c>
      <c r="K76" s="36" t="str">
        <f>P.V!K104</f>
        <v>Exclu</v>
      </c>
      <c r="L76" s="37">
        <f>P.V!L104</f>
        <v>5</v>
      </c>
      <c r="M76" s="53" t="e">
        <f>P.V!M104</f>
        <v>#VALUE!</v>
      </c>
      <c r="N76" s="39" t="e">
        <f>P.V!N104</f>
        <v>#VALUE!</v>
      </c>
      <c r="O76" s="36" t="str">
        <f>P.V!O104</f>
        <v>\</v>
      </c>
      <c r="P76" s="37">
        <f>P.V!P104</f>
        <v>3</v>
      </c>
      <c r="Q76" s="36" t="str">
        <f>P.V!Q104</f>
        <v>ABS</v>
      </c>
      <c r="R76" s="37">
        <f>P.V!R104</f>
        <v>3</v>
      </c>
      <c r="S76" s="36" t="str">
        <f>P.V!S104</f>
        <v>ABS</v>
      </c>
      <c r="T76" s="37">
        <f>P.V!T104</f>
        <v>3</v>
      </c>
      <c r="U76" s="53" t="e">
        <f>P.V!U104</f>
        <v>#VALUE!</v>
      </c>
      <c r="V76" s="39" t="e">
        <f>P.V!V104</f>
        <v>#VALUE!</v>
      </c>
      <c r="W76" s="36" t="str">
        <f>P.V!W104</f>
        <v>ABS</v>
      </c>
      <c r="X76" s="37">
        <f>P.V!X104</f>
        <v>2</v>
      </c>
      <c r="Y76" s="36" t="str">
        <f>P.V!Y104</f>
        <v>\</v>
      </c>
      <c r="Z76" s="37">
        <f>P.V!Z104</f>
        <v>2</v>
      </c>
      <c r="AA76" s="36" t="str">
        <f>P.V!AA104</f>
        <v>\</v>
      </c>
      <c r="AB76" s="37">
        <f>P.V!AB104</f>
        <v>2</v>
      </c>
      <c r="AC76" s="53" t="e">
        <f>P.V!AC104</f>
        <v>#VALUE!</v>
      </c>
      <c r="AD76" s="39" t="e">
        <f>P.V!AD104</f>
        <v>#VALUE!</v>
      </c>
      <c r="AE76" s="138" t="e">
        <f>P.V!AE104</f>
        <v>#VALUE!</v>
      </c>
      <c r="AF76" s="40" t="e">
        <f>P.V!AF104</f>
        <v>#VALUE!</v>
      </c>
      <c r="AG76" s="73" t="str">
        <f>P.V!AG104</f>
        <v>ABD</v>
      </c>
      <c r="AH76" s="52" t="str">
        <f>P.V!AH104</f>
        <v>Exclu</v>
      </c>
      <c r="AI76" s="52">
        <f>P.V!AI104</f>
        <v>5</v>
      </c>
      <c r="AJ76" s="52" t="str">
        <f>P.V!AJ104</f>
        <v>Exclu</v>
      </c>
      <c r="AK76" s="52">
        <f>P.V!AK104</f>
        <v>5</v>
      </c>
      <c r="AL76" s="52" t="e">
        <f>P.V!AL104</f>
        <v>#VALUE!</v>
      </c>
      <c r="AM76" s="75" t="e">
        <f>P.V!AM104</f>
        <v>#VALUE!</v>
      </c>
      <c r="AN76" s="38" t="e">
        <f>P.V!AN104</f>
        <v>#VALUE!</v>
      </c>
      <c r="AO76" s="76" t="e">
        <f>P.V!AO104</f>
        <v>#VALUE!</v>
      </c>
      <c r="AP76" s="167" t="str">
        <f>P.V!AP104</f>
        <v>\</v>
      </c>
      <c r="AQ76" s="167">
        <f>P.V!AQ104</f>
        <v>3</v>
      </c>
      <c r="AR76" s="167" t="str">
        <f>P.V!AR104</f>
        <v>ABS</v>
      </c>
      <c r="AS76" s="167">
        <f>P.V!AS104</f>
        <v>3</v>
      </c>
      <c r="AT76" s="167" t="str">
        <f>P.V!AT104</f>
        <v>\</v>
      </c>
      <c r="AU76" s="75">
        <f>P.V!AU104</f>
        <v>3</v>
      </c>
      <c r="AV76" s="38" t="e">
        <f>P.V!AV104</f>
        <v>#VALUE!</v>
      </c>
      <c r="AW76" s="76" t="e">
        <f>P.V!AW104</f>
        <v>#VALUE!</v>
      </c>
      <c r="AX76" s="61" t="str">
        <f>P.V!AX104</f>
        <v>ABS</v>
      </c>
      <c r="AY76" s="75">
        <f>P.V!AY104</f>
        <v>2</v>
      </c>
      <c r="AZ76" s="61" t="str">
        <f>P.V!AZ104</f>
        <v>ABS</v>
      </c>
      <c r="BA76" s="75">
        <f>P.V!BA104</f>
        <v>2</v>
      </c>
      <c r="BB76" s="61" t="str">
        <f>P.V!BB104</f>
        <v>ABS</v>
      </c>
      <c r="BC76" s="75">
        <f>P.V!BC104</f>
        <v>2</v>
      </c>
      <c r="BD76" s="38" t="e">
        <f>P.V!BD104</f>
        <v>#VALUE!</v>
      </c>
      <c r="BE76" s="76" t="e">
        <f>P.V!BE104</f>
        <v>#VALUE!</v>
      </c>
      <c r="BF76" s="54" t="e">
        <f>P.V!BF104</f>
        <v>#VALUE!</v>
      </c>
      <c r="BG76" s="55" t="e">
        <f>P.V!BG104</f>
        <v>#VALUE!</v>
      </c>
      <c r="BH76" s="56" t="e">
        <f>P.V!BH104</f>
        <v>#VALUE!</v>
      </c>
      <c r="BI76" s="55" t="e">
        <f>P.V!BI104</f>
        <v>#VALUE!</v>
      </c>
      <c r="BJ76" s="55" t="e">
        <f>P.V!BJ104</f>
        <v>#VALUE!</v>
      </c>
      <c r="BK76" s="73" t="str">
        <f>P.V!BK104</f>
        <v>ABD</v>
      </c>
    </row>
    <row r="77" spans="1:65" ht="20.25" customHeight="1">
      <c r="A77" s="250">
        <v>67</v>
      </c>
      <c r="B77" s="234" t="str">
        <f>P.V!B105</f>
        <v>10DR160</v>
      </c>
      <c r="C77" s="234" t="str">
        <f>P.V!C105</f>
        <v>BELAL</v>
      </c>
      <c r="D77" s="234" t="str">
        <f>P.V!D105</f>
        <v>Yacine</v>
      </c>
      <c r="E77" s="234" t="str">
        <f>P.V!E105</f>
        <v>02/02/1987</v>
      </c>
      <c r="F77" s="234" t="str">
        <f>P.V!F105</f>
        <v>Bejaia</v>
      </c>
      <c r="G77" s="134">
        <f>P.V!G105</f>
        <v>9.33</v>
      </c>
      <c r="H77" s="37">
        <f>P.V!H105</f>
        <v>0</v>
      </c>
      <c r="I77" s="36">
        <f>P.V!I105</f>
        <v>12.17</v>
      </c>
      <c r="J77" s="37">
        <f>P.V!J105</f>
        <v>5</v>
      </c>
      <c r="K77" s="36">
        <f>P.V!K105</f>
        <v>10.17</v>
      </c>
      <c r="L77" s="37">
        <f>P.V!L105</f>
        <v>5</v>
      </c>
      <c r="M77" s="53">
        <f>P.V!M105</f>
        <v>10.556666666666667</v>
      </c>
      <c r="N77" s="39">
        <f>P.V!N105</f>
        <v>15</v>
      </c>
      <c r="O77" s="36">
        <f>P.V!O105</f>
        <v>10</v>
      </c>
      <c r="P77" s="37">
        <f>P.V!P105</f>
        <v>3</v>
      </c>
      <c r="Q77" s="36">
        <f>P.V!Q105</f>
        <v>11.5</v>
      </c>
      <c r="R77" s="37">
        <f>P.V!R105</f>
        <v>3</v>
      </c>
      <c r="S77" s="36">
        <f>P.V!S105</f>
        <v>13</v>
      </c>
      <c r="T77" s="37">
        <f>P.V!T105</f>
        <v>3</v>
      </c>
      <c r="U77" s="53">
        <f>P.V!U105</f>
        <v>11.5</v>
      </c>
      <c r="V77" s="39">
        <f>P.V!V105</f>
        <v>9</v>
      </c>
      <c r="W77" s="36">
        <f>P.V!W105</f>
        <v>2</v>
      </c>
      <c r="X77" s="37">
        <f>P.V!X105</f>
        <v>0</v>
      </c>
      <c r="Y77" s="36">
        <f>P.V!Y105</f>
        <v>10</v>
      </c>
      <c r="Z77" s="37">
        <f>P.V!Z105</f>
        <v>2</v>
      </c>
      <c r="AA77" s="36">
        <f>P.V!AA105</f>
        <v>8.5</v>
      </c>
      <c r="AB77" s="37">
        <f>P.V!AB105</f>
        <v>0</v>
      </c>
      <c r="AC77" s="53">
        <f>P.V!AC105</f>
        <v>6.833333333333333</v>
      </c>
      <c r="AD77" s="39">
        <f>P.V!AD105</f>
        <v>2</v>
      </c>
      <c r="AE77" s="138">
        <f>P.V!AE105</f>
        <v>10.043703703703704</v>
      </c>
      <c r="AF77" s="40">
        <f>P.V!AF105</f>
        <v>30</v>
      </c>
      <c r="AG77" s="73" t="str">
        <f>P.V!AG105</f>
        <v>Admis(e)</v>
      </c>
      <c r="AH77" s="52">
        <f>P.V!AH105</f>
        <v>10</v>
      </c>
      <c r="AI77" s="52">
        <f>P.V!AI105</f>
        <v>5</v>
      </c>
      <c r="AJ77" s="52">
        <f>P.V!AJ105</f>
        <v>7.166666666666667</v>
      </c>
      <c r="AK77" s="52">
        <f>P.V!AK105</f>
        <v>0</v>
      </c>
      <c r="AL77" s="52">
        <f>P.V!AL105</f>
        <v>10.83</v>
      </c>
      <c r="AM77" s="75">
        <f>P.V!AM105</f>
        <v>5</v>
      </c>
      <c r="AN77" s="38">
        <f>P.V!AN105</f>
        <v>9.3322222222222226</v>
      </c>
      <c r="AO77" s="76">
        <f>P.V!AO105</f>
        <v>10</v>
      </c>
      <c r="AP77" s="167">
        <f>P.V!AP105</f>
        <v>4</v>
      </c>
      <c r="AQ77" s="167">
        <f>P.V!AQ105</f>
        <v>0</v>
      </c>
      <c r="AR77" s="167">
        <f>P.V!AR105</f>
        <v>2.5</v>
      </c>
      <c r="AS77" s="167">
        <f>P.V!AS105</f>
        <v>0</v>
      </c>
      <c r="AT77" s="167">
        <f>P.V!AT105</f>
        <v>8</v>
      </c>
      <c r="AU77" s="75">
        <f>P.V!AU105</f>
        <v>0</v>
      </c>
      <c r="AV77" s="38">
        <f>P.V!AV105</f>
        <v>4.833333333333333</v>
      </c>
      <c r="AW77" s="76">
        <f>P.V!AW105</f>
        <v>0</v>
      </c>
      <c r="AX77" s="61">
        <f>P.V!AX105</f>
        <v>8</v>
      </c>
      <c r="AY77" s="75">
        <f>P.V!AY105</f>
        <v>0</v>
      </c>
      <c r="AZ77" s="61">
        <f>P.V!AZ105</f>
        <v>12</v>
      </c>
      <c r="BA77" s="75">
        <f>P.V!BA105</f>
        <v>2</v>
      </c>
      <c r="BB77" s="61">
        <f>P.V!BB105</f>
        <v>10</v>
      </c>
      <c r="BC77" s="75">
        <f>P.V!BC105</f>
        <v>2</v>
      </c>
      <c r="BD77" s="38">
        <f>P.V!BD105</f>
        <v>10</v>
      </c>
      <c r="BE77" s="76">
        <f>P.V!BE105</f>
        <v>6</v>
      </c>
      <c r="BF77" s="54">
        <f>P.V!BF105</f>
        <v>7.9809876543209883</v>
      </c>
      <c r="BG77" s="55">
        <f>P.V!BG105</f>
        <v>16</v>
      </c>
      <c r="BH77" s="56">
        <f>P.V!BH105</f>
        <v>9.0123456790123466</v>
      </c>
      <c r="BI77" s="55">
        <f>P.V!BI105</f>
        <v>46</v>
      </c>
      <c r="BJ77" s="55">
        <f>P.V!BJ105</f>
        <v>46</v>
      </c>
      <c r="BK77" s="73" t="str">
        <f>P.V!BK105</f>
        <v>Rattrapage</v>
      </c>
    </row>
    <row r="78" spans="1:65" ht="20.25" customHeight="1">
      <c r="A78" s="250">
        <v>68</v>
      </c>
      <c r="B78" s="234" t="str">
        <f>P.V!B106</f>
        <v>09DR0256</v>
      </c>
      <c r="C78" s="234" t="str">
        <f>P.V!C106</f>
        <v>BELHOCINE</v>
      </c>
      <c r="D78" s="234" t="str">
        <f>P.V!D106</f>
        <v>Chabha</v>
      </c>
      <c r="E78" s="234" t="str">
        <f>P.V!E106</f>
        <v>14/05/1988</v>
      </c>
      <c r="F78" s="234" t="str">
        <f>P.V!F106</f>
        <v>Akbou</v>
      </c>
      <c r="G78" s="134">
        <f>P.V!G106</f>
        <v>11</v>
      </c>
      <c r="H78" s="37">
        <f>P.V!H106</f>
        <v>5</v>
      </c>
      <c r="I78" s="36">
        <f>P.V!I106</f>
        <v>10.166666666666666</v>
      </c>
      <c r="J78" s="37">
        <f>P.V!J106</f>
        <v>5</v>
      </c>
      <c r="K78" s="36">
        <f>P.V!K106</f>
        <v>10.83</v>
      </c>
      <c r="L78" s="37">
        <f>P.V!L106</f>
        <v>5</v>
      </c>
      <c r="M78" s="53">
        <f>P.V!M106</f>
        <v>10.665555555555555</v>
      </c>
      <c r="N78" s="39">
        <f>P.V!N106</f>
        <v>15</v>
      </c>
      <c r="O78" s="36">
        <f>P.V!O106</f>
        <v>9</v>
      </c>
      <c r="P78" s="37">
        <f>P.V!P106</f>
        <v>0</v>
      </c>
      <c r="Q78" s="36">
        <f>P.V!Q106</f>
        <v>10</v>
      </c>
      <c r="R78" s="37">
        <f>P.V!R106</f>
        <v>3</v>
      </c>
      <c r="S78" s="36">
        <f>P.V!S106</f>
        <v>12</v>
      </c>
      <c r="T78" s="37">
        <f>P.V!T106</f>
        <v>3</v>
      </c>
      <c r="U78" s="53">
        <f>P.V!U106</f>
        <v>10.333333333333334</v>
      </c>
      <c r="V78" s="39">
        <f>P.V!V106</f>
        <v>9</v>
      </c>
      <c r="W78" s="36">
        <f>P.V!W106</f>
        <v>0</v>
      </c>
      <c r="X78" s="37">
        <f>P.V!X106</f>
        <v>0</v>
      </c>
      <c r="Y78" s="36">
        <f>P.V!Y106</f>
        <v>11.5</v>
      </c>
      <c r="Z78" s="37">
        <f>P.V!Z106</f>
        <v>2</v>
      </c>
      <c r="AA78" s="36">
        <f>P.V!AA106</f>
        <v>13</v>
      </c>
      <c r="AB78" s="37">
        <f>P.V!AB106</f>
        <v>2</v>
      </c>
      <c r="AC78" s="53">
        <f>P.V!AC106</f>
        <v>8.1666666666666661</v>
      </c>
      <c r="AD78" s="39">
        <f>P.V!AD106</f>
        <v>4</v>
      </c>
      <c r="AE78" s="138">
        <f>P.V!AE106</f>
        <v>9.9995061728395065</v>
      </c>
      <c r="AF78" s="40">
        <f>P.V!AF106</f>
        <v>30</v>
      </c>
      <c r="AG78" s="73" t="str">
        <f>P.V!AG106</f>
        <v>Admis(e)</v>
      </c>
      <c r="AH78" s="52">
        <f>P.V!AH106</f>
        <v>12.33</v>
      </c>
      <c r="AI78" s="52">
        <f>P.V!AI106</f>
        <v>5</v>
      </c>
      <c r="AJ78" s="52">
        <f>P.V!AJ106</f>
        <v>8.67</v>
      </c>
      <c r="AK78" s="52">
        <f>P.V!AK106</f>
        <v>0</v>
      </c>
      <c r="AL78" s="52">
        <f>P.V!AL106</f>
        <v>11.33</v>
      </c>
      <c r="AM78" s="75">
        <f>P.V!AM106</f>
        <v>5</v>
      </c>
      <c r="AN78" s="38">
        <f>P.V!AN106</f>
        <v>10.776666666666666</v>
      </c>
      <c r="AO78" s="76">
        <f>P.V!AO106</f>
        <v>15</v>
      </c>
      <c r="AP78" s="167">
        <f>P.V!AP106</f>
        <v>2.5</v>
      </c>
      <c r="AQ78" s="167">
        <f>P.V!AQ106</f>
        <v>0</v>
      </c>
      <c r="AR78" s="167">
        <f>P.V!AR106</f>
        <v>10</v>
      </c>
      <c r="AS78" s="167">
        <f>P.V!AS106</f>
        <v>3</v>
      </c>
      <c r="AT78" s="167">
        <f>P.V!AT106</f>
        <v>2</v>
      </c>
      <c r="AU78" s="75">
        <f>P.V!AU106</f>
        <v>0</v>
      </c>
      <c r="AV78" s="38">
        <f>P.V!AV106</f>
        <v>4.833333333333333</v>
      </c>
      <c r="AW78" s="76">
        <f>P.V!AW106</f>
        <v>3</v>
      </c>
      <c r="AX78" s="61">
        <f>P.V!AX106</f>
        <v>10</v>
      </c>
      <c r="AY78" s="75">
        <f>P.V!AY106</f>
        <v>2</v>
      </c>
      <c r="AZ78" s="61">
        <f>P.V!AZ106</f>
        <v>10</v>
      </c>
      <c r="BA78" s="75">
        <f>P.V!BA106</f>
        <v>2</v>
      </c>
      <c r="BB78" s="61">
        <f>P.V!BB106</f>
        <v>5.5</v>
      </c>
      <c r="BC78" s="75">
        <f>P.V!BC106</f>
        <v>0</v>
      </c>
      <c r="BD78" s="38">
        <f>P.V!BD106</f>
        <v>8.5</v>
      </c>
      <c r="BE78" s="76">
        <f>P.V!BE106</f>
        <v>4</v>
      </c>
      <c r="BF78" s="54">
        <f>P.V!BF106</f>
        <v>8.2896296296296299</v>
      </c>
      <c r="BG78" s="55">
        <f>P.V!BG106</f>
        <v>22</v>
      </c>
      <c r="BH78" s="56">
        <f>P.V!BH106</f>
        <v>9.1445679012345682</v>
      </c>
      <c r="BI78" s="55">
        <f>P.V!BI106</f>
        <v>52</v>
      </c>
      <c r="BJ78" s="55">
        <f>P.V!BJ106</f>
        <v>52</v>
      </c>
      <c r="BK78" s="73" t="str">
        <f>P.V!BK106</f>
        <v>Rattrapage</v>
      </c>
    </row>
    <row r="79" spans="1:65" ht="20.25" customHeight="1">
      <c r="A79" s="250">
        <v>69</v>
      </c>
      <c r="B79" s="234" t="str">
        <f>P.V!B107</f>
        <v>123001907</v>
      </c>
      <c r="C79" s="234" t="str">
        <f>P.V!C107</f>
        <v>BEN HAMOUCHE</v>
      </c>
      <c r="D79" s="234" t="str">
        <f>P.V!D107</f>
        <v>Samia</v>
      </c>
      <c r="E79" s="234" t="str">
        <f>P.V!E107</f>
        <v>30/12/1993</v>
      </c>
      <c r="F79" s="234" t="str">
        <f>P.V!F107</f>
        <v>Tazmalt</v>
      </c>
      <c r="G79" s="134">
        <f>P.V!G107</f>
        <v>13.666666666666666</v>
      </c>
      <c r="H79" s="37">
        <f>P.V!H107</f>
        <v>5</v>
      </c>
      <c r="I79" s="36">
        <f>P.V!I107</f>
        <v>12.666666666666666</v>
      </c>
      <c r="J79" s="37">
        <f>P.V!J107</f>
        <v>5</v>
      </c>
      <c r="K79" s="36">
        <f>P.V!K107</f>
        <v>10.5</v>
      </c>
      <c r="L79" s="37">
        <f>P.V!L107</f>
        <v>5</v>
      </c>
      <c r="M79" s="53">
        <f>P.V!M107</f>
        <v>12.277777777777777</v>
      </c>
      <c r="N79" s="39">
        <f>P.V!N107</f>
        <v>15</v>
      </c>
      <c r="O79" s="36">
        <f>P.V!O107</f>
        <v>10</v>
      </c>
      <c r="P79" s="37">
        <f>P.V!P107</f>
        <v>3</v>
      </c>
      <c r="Q79" s="36">
        <f>P.V!Q107</f>
        <v>6.5</v>
      </c>
      <c r="R79" s="37">
        <f>P.V!R107</f>
        <v>0</v>
      </c>
      <c r="S79" s="36">
        <f>P.V!S107</f>
        <v>11.5</v>
      </c>
      <c r="T79" s="37">
        <f>P.V!T107</f>
        <v>3</v>
      </c>
      <c r="U79" s="53">
        <f>P.V!U107</f>
        <v>9.3333333333333339</v>
      </c>
      <c r="V79" s="39">
        <f>P.V!V107</f>
        <v>6</v>
      </c>
      <c r="W79" s="36">
        <f>P.V!W107</f>
        <v>6.5</v>
      </c>
      <c r="X79" s="37">
        <f>P.V!X107</f>
        <v>0</v>
      </c>
      <c r="Y79" s="36">
        <f>P.V!Y107</f>
        <v>17</v>
      </c>
      <c r="Z79" s="37">
        <f>P.V!Z107</f>
        <v>2</v>
      </c>
      <c r="AA79" s="36">
        <f>P.V!AA107</f>
        <v>11</v>
      </c>
      <c r="AB79" s="37">
        <f>P.V!AB107</f>
        <v>2</v>
      </c>
      <c r="AC79" s="53">
        <f>P.V!AC107</f>
        <v>11.5</v>
      </c>
      <c r="AD79" s="39">
        <f>P.V!AD107</f>
        <v>6</v>
      </c>
      <c r="AE79" s="138">
        <f>P.V!AE107</f>
        <v>11.123456790123456</v>
      </c>
      <c r="AF79" s="40">
        <f>P.V!AF107</f>
        <v>30</v>
      </c>
      <c r="AG79" s="73" t="str">
        <f>P.V!AG107</f>
        <v>Admis(e)</v>
      </c>
      <c r="AH79" s="52">
        <f>P.V!AH107</f>
        <v>12.666666666666666</v>
      </c>
      <c r="AI79" s="52">
        <f>P.V!AI107</f>
        <v>5</v>
      </c>
      <c r="AJ79" s="52">
        <f>P.V!AJ107</f>
        <v>11.333333333333334</v>
      </c>
      <c r="AK79" s="52">
        <f>P.V!AK107</f>
        <v>5</v>
      </c>
      <c r="AL79" s="52">
        <f>P.V!AL107</f>
        <v>9.1666666666666661</v>
      </c>
      <c r="AM79" s="75">
        <f>P.V!AM107</f>
        <v>0</v>
      </c>
      <c r="AN79" s="38">
        <f>P.V!AN107</f>
        <v>11.055555555555555</v>
      </c>
      <c r="AO79" s="76">
        <f>P.V!AO107</f>
        <v>15</v>
      </c>
      <c r="AP79" s="167">
        <f>P.V!AP107</f>
        <v>10</v>
      </c>
      <c r="AQ79" s="167">
        <f>P.V!AQ107</f>
        <v>3</v>
      </c>
      <c r="AR79" s="167">
        <f>P.V!AR107</f>
        <v>11</v>
      </c>
      <c r="AS79" s="167">
        <f>P.V!AS107</f>
        <v>3</v>
      </c>
      <c r="AT79" s="167">
        <f>P.V!AT107</f>
        <v>16</v>
      </c>
      <c r="AU79" s="75">
        <f>P.V!AU107</f>
        <v>3</v>
      </c>
      <c r="AV79" s="38">
        <f>P.V!AV107</f>
        <v>12.333333333333334</v>
      </c>
      <c r="AW79" s="76">
        <f>P.V!AW107</f>
        <v>9</v>
      </c>
      <c r="AX79" s="61">
        <f>P.V!AX107</f>
        <v>13</v>
      </c>
      <c r="AY79" s="75">
        <f>P.V!AY107</f>
        <v>2</v>
      </c>
      <c r="AZ79" s="61">
        <f>P.V!AZ107</f>
        <v>16.5</v>
      </c>
      <c r="BA79" s="75">
        <f>P.V!BA107</f>
        <v>2</v>
      </c>
      <c r="BB79" s="61">
        <f>P.V!BB107</f>
        <v>10</v>
      </c>
      <c r="BC79" s="75">
        <f>P.V!BC107</f>
        <v>2</v>
      </c>
      <c r="BD79" s="38">
        <f>P.V!BD107</f>
        <v>13.166666666666666</v>
      </c>
      <c r="BE79" s="76">
        <f>P.V!BE107</f>
        <v>6</v>
      </c>
      <c r="BF79" s="54">
        <f>P.V!BF107</f>
        <v>11.950617283950615</v>
      </c>
      <c r="BG79" s="55">
        <f>P.V!BG107</f>
        <v>30</v>
      </c>
      <c r="BH79" s="56">
        <f>P.V!BH107</f>
        <v>11.537037037037035</v>
      </c>
      <c r="BI79" s="55">
        <f>P.V!BI107</f>
        <v>60</v>
      </c>
      <c r="BJ79" s="55">
        <f>P.V!BJ107</f>
        <v>180</v>
      </c>
      <c r="BK79" s="73" t="str">
        <f>P.V!BK107</f>
        <v>Admis(e)</v>
      </c>
    </row>
    <row r="80" spans="1:65" ht="20.25" customHeight="1">
      <c r="A80" s="250">
        <v>70</v>
      </c>
      <c r="B80" s="234" t="str">
        <f>P.V!B108</f>
        <v>11DR0974</v>
      </c>
      <c r="C80" s="234" t="str">
        <f>P.V!C108</f>
        <v>BEN SAADI</v>
      </c>
      <c r="D80" s="234" t="str">
        <f>P.V!D108</f>
        <v>Karima</v>
      </c>
      <c r="E80" s="234" t="str">
        <f>P.V!E108</f>
        <v>10/04/1987</v>
      </c>
      <c r="F80" s="234" t="str">
        <f>P.V!F108</f>
        <v>Béjaia</v>
      </c>
      <c r="G80" s="134">
        <f>P.V!G108</f>
        <v>11.5</v>
      </c>
      <c r="H80" s="37">
        <f>P.V!H108</f>
        <v>5</v>
      </c>
      <c r="I80" s="36">
        <f>P.V!I108</f>
        <v>11</v>
      </c>
      <c r="J80" s="37">
        <f>P.V!J108</f>
        <v>5</v>
      </c>
      <c r="K80" s="36">
        <f>P.V!K108</f>
        <v>9.67</v>
      </c>
      <c r="L80" s="37">
        <f>P.V!L108</f>
        <v>0</v>
      </c>
      <c r="M80" s="53">
        <f>P.V!M108</f>
        <v>10.723333333333334</v>
      </c>
      <c r="N80" s="39">
        <f>P.V!N108</f>
        <v>15</v>
      </c>
      <c r="O80" s="36">
        <f>P.V!O108</f>
        <v>10</v>
      </c>
      <c r="P80" s="37">
        <f>P.V!P108</f>
        <v>3</v>
      </c>
      <c r="Q80" s="36">
        <f>P.V!Q108</f>
        <v>8</v>
      </c>
      <c r="R80" s="37">
        <f>P.V!R108</f>
        <v>0</v>
      </c>
      <c r="S80" s="36">
        <f>P.V!S108</f>
        <v>13.5</v>
      </c>
      <c r="T80" s="37">
        <f>P.V!T108</f>
        <v>3</v>
      </c>
      <c r="U80" s="53">
        <f>P.V!U108</f>
        <v>10.5</v>
      </c>
      <c r="V80" s="39">
        <f>P.V!V108</f>
        <v>9</v>
      </c>
      <c r="W80" s="36">
        <f>P.V!W108</f>
        <v>4.5</v>
      </c>
      <c r="X80" s="37">
        <f>P.V!X108</f>
        <v>0</v>
      </c>
      <c r="Y80" s="36">
        <f>P.V!Y108</f>
        <v>10</v>
      </c>
      <c r="Z80" s="37">
        <f>P.V!Z108</f>
        <v>2</v>
      </c>
      <c r="AA80" s="36">
        <f>P.V!AA108</f>
        <v>10</v>
      </c>
      <c r="AB80" s="37">
        <f>P.V!AB108</f>
        <v>2</v>
      </c>
      <c r="AC80" s="53">
        <f>P.V!AC108</f>
        <v>8.1666666666666661</v>
      </c>
      <c r="AD80" s="39">
        <f>P.V!AD108</f>
        <v>4</v>
      </c>
      <c r="AE80" s="138">
        <f>P.V!AE108</f>
        <v>10.08074074074074</v>
      </c>
      <c r="AF80" s="40">
        <f>P.V!AF108</f>
        <v>30</v>
      </c>
      <c r="AG80" s="73" t="str">
        <f>P.V!AG108</f>
        <v>Admis(e)</v>
      </c>
      <c r="AH80" s="52">
        <f>P.V!AH108</f>
        <v>11.83</v>
      </c>
      <c r="AI80" s="52">
        <f>P.V!AI108</f>
        <v>5</v>
      </c>
      <c r="AJ80" s="52">
        <f>P.V!AJ108</f>
        <v>10.67</v>
      </c>
      <c r="AK80" s="52">
        <f>P.V!AK108</f>
        <v>5</v>
      </c>
      <c r="AL80" s="52">
        <f>P.V!AL108</f>
        <v>10</v>
      </c>
      <c r="AM80" s="75">
        <f>P.V!AM108</f>
        <v>5</v>
      </c>
      <c r="AN80" s="38">
        <f>P.V!AN108</f>
        <v>10.833333333333334</v>
      </c>
      <c r="AO80" s="76">
        <f>P.V!AO108</f>
        <v>15</v>
      </c>
      <c r="AP80" s="167">
        <f>P.V!AP108</f>
        <v>10</v>
      </c>
      <c r="AQ80" s="167">
        <f>P.V!AQ108</f>
        <v>3</v>
      </c>
      <c r="AR80" s="167">
        <f>P.V!AR108</f>
        <v>12.5</v>
      </c>
      <c r="AS80" s="167">
        <f>P.V!AS108</f>
        <v>3</v>
      </c>
      <c r="AT80" s="167">
        <f>P.V!AT108</f>
        <v>5.5</v>
      </c>
      <c r="AU80" s="75">
        <f>P.V!AU108</f>
        <v>0</v>
      </c>
      <c r="AV80" s="38">
        <f>P.V!AV108</f>
        <v>9.3333333333333339</v>
      </c>
      <c r="AW80" s="76">
        <f>P.V!AW108</f>
        <v>6</v>
      </c>
      <c r="AX80" s="61">
        <f>P.V!AX108</f>
        <v>12</v>
      </c>
      <c r="AY80" s="75">
        <f>P.V!AY108</f>
        <v>2</v>
      </c>
      <c r="AZ80" s="61">
        <f>P.V!AZ108</f>
        <v>10</v>
      </c>
      <c r="BA80" s="75">
        <f>P.V!BA108</f>
        <v>2</v>
      </c>
      <c r="BB80" s="61">
        <f>P.V!BB108</f>
        <v>14.5</v>
      </c>
      <c r="BC80" s="75">
        <f>P.V!BC108</f>
        <v>2</v>
      </c>
      <c r="BD80" s="38">
        <f>P.V!BD108</f>
        <v>12.166666666666666</v>
      </c>
      <c r="BE80" s="76">
        <f>P.V!BE108</f>
        <v>6</v>
      </c>
      <c r="BF80" s="54">
        <f>P.V!BF108</f>
        <v>10.62962962962963</v>
      </c>
      <c r="BG80" s="55">
        <f>P.V!BG108</f>
        <v>30</v>
      </c>
      <c r="BH80" s="56">
        <f>P.V!BH108</f>
        <v>10.355185185185185</v>
      </c>
      <c r="BI80" s="55">
        <f>P.V!BI108</f>
        <v>60</v>
      </c>
      <c r="BJ80" s="55">
        <f>P.V!BJ108</f>
        <v>180</v>
      </c>
      <c r="BK80" s="73" t="str">
        <f>P.V!BK108</f>
        <v>Admis(e)</v>
      </c>
    </row>
    <row r="81" spans="1:63" ht="20.25" customHeight="1">
      <c r="A81" s="250">
        <v>71</v>
      </c>
      <c r="B81" s="234" t="str">
        <f>P.V!B109</f>
        <v>11DR0949</v>
      </c>
      <c r="C81" s="234" t="str">
        <f>P.V!C109</f>
        <v>BENABDELHAK</v>
      </c>
      <c r="D81" s="234" t="str">
        <f>P.V!D109</f>
        <v>Kahina</v>
      </c>
      <c r="E81" s="234" t="str">
        <f>P.V!E109</f>
        <v>23/03/1991</v>
      </c>
      <c r="F81" s="234" t="str">
        <f>P.V!F109</f>
        <v>Sidi aich</v>
      </c>
      <c r="G81" s="134">
        <f>P.V!G109</f>
        <v>10.17</v>
      </c>
      <c r="H81" s="37">
        <f>P.V!H109</f>
        <v>5</v>
      </c>
      <c r="I81" s="36">
        <f>P.V!I109</f>
        <v>14.666666666666666</v>
      </c>
      <c r="J81" s="37">
        <f>P.V!J109</f>
        <v>5</v>
      </c>
      <c r="K81" s="36">
        <f>P.V!K109</f>
        <v>10.67</v>
      </c>
      <c r="L81" s="37">
        <f>P.V!L109</f>
        <v>5</v>
      </c>
      <c r="M81" s="53">
        <f>P.V!M109</f>
        <v>11.835555555555556</v>
      </c>
      <c r="N81" s="39">
        <f>P.V!N109</f>
        <v>15</v>
      </c>
      <c r="O81" s="36">
        <f>P.V!O109</f>
        <v>9</v>
      </c>
      <c r="P81" s="37">
        <f>P.V!P109</f>
        <v>0</v>
      </c>
      <c r="Q81" s="36">
        <f>P.V!Q109</f>
        <v>13</v>
      </c>
      <c r="R81" s="37">
        <f>P.V!R109</f>
        <v>3</v>
      </c>
      <c r="S81" s="36">
        <f>P.V!S109</f>
        <v>8</v>
      </c>
      <c r="T81" s="37">
        <f>P.V!T109</f>
        <v>0</v>
      </c>
      <c r="U81" s="53">
        <f>P.V!U109</f>
        <v>10</v>
      </c>
      <c r="V81" s="39">
        <f>P.V!V109</f>
        <v>9</v>
      </c>
      <c r="W81" s="36">
        <f>P.V!W109</f>
        <v>8.5</v>
      </c>
      <c r="X81" s="37">
        <f>P.V!X109</f>
        <v>0</v>
      </c>
      <c r="Y81" s="36">
        <f>P.V!Y109</f>
        <v>7</v>
      </c>
      <c r="Z81" s="37">
        <f>P.V!Z109</f>
        <v>0</v>
      </c>
      <c r="AA81" s="36">
        <f>P.V!AA109</f>
        <v>5</v>
      </c>
      <c r="AB81" s="37">
        <f>P.V!AB109</f>
        <v>0</v>
      </c>
      <c r="AC81" s="53">
        <f>P.V!AC109</f>
        <v>6.833333333333333</v>
      </c>
      <c r="AD81" s="39">
        <f>P.V!AD109</f>
        <v>0</v>
      </c>
      <c r="AE81" s="138">
        <f>P.V!AE109</f>
        <v>10.112098765432098</v>
      </c>
      <c r="AF81" s="40">
        <f>P.V!AF109</f>
        <v>30</v>
      </c>
      <c r="AG81" s="73" t="str">
        <f>P.V!AG109</f>
        <v>Admis(e)</v>
      </c>
      <c r="AH81" s="52">
        <f>P.V!AH109</f>
        <v>12.833333333333334</v>
      </c>
      <c r="AI81" s="52">
        <f>P.V!AI109</f>
        <v>5</v>
      </c>
      <c r="AJ81" s="52">
        <f>P.V!AJ109</f>
        <v>11.333333333333334</v>
      </c>
      <c r="AK81" s="52">
        <f>P.V!AK109</f>
        <v>5</v>
      </c>
      <c r="AL81" s="52">
        <f>P.V!AL109</f>
        <v>10.83</v>
      </c>
      <c r="AM81" s="75">
        <f>P.V!AM109</f>
        <v>5</v>
      </c>
      <c r="AN81" s="38">
        <f>P.V!AN109</f>
        <v>11.665555555555557</v>
      </c>
      <c r="AO81" s="76">
        <f>P.V!AO109</f>
        <v>15</v>
      </c>
      <c r="AP81" s="167">
        <f>P.V!AP109</f>
        <v>10</v>
      </c>
      <c r="AQ81" s="167">
        <f>P.V!AQ109</f>
        <v>3</v>
      </c>
      <c r="AR81" s="167">
        <f>P.V!AR109</f>
        <v>8.5</v>
      </c>
      <c r="AS81" s="167">
        <f>P.V!AS109</f>
        <v>0</v>
      </c>
      <c r="AT81" s="167">
        <f>P.V!AT109</f>
        <v>11.5</v>
      </c>
      <c r="AU81" s="75">
        <f>P.V!AU109</f>
        <v>3</v>
      </c>
      <c r="AV81" s="38">
        <f>P.V!AV109</f>
        <v>10</v>
      </c>
      <c r="AW81" s="76">
        <f>P.V!AW109</f>
        <v>9</v>
      </c>
      <c r="AX81" s="61">
        <f>P.V!AX109</f>
        <v>12</v>
      </c>
      <c r="AY81" s="75">
        <f>P.V!AY109</f>
        <v>2</v>
      </c>
      <c r="AZ81" s="61">
        <f>P.V!AZ109</f>
        <v>10.5</v>
      </c>
      <c r="BA81" s="75">
        <f>P.V!BA109</f>
        <v>2</v>
      </c>
      <c r="BB81" s="61">
        <f>P.V!BB109</f>
        <v>10</v>
      </c>
      <c r="BC81" s="75">
        <f>P.V!BC109</f>
        <v>2</v>
      </c>
      <c r="BD81" s="38">
        <f>P.V!BD109</f>
        <v>10.833333333333334</v>
      </c>
      <c r="BE81" s="76">
        <f>P.V!BE109</f>
        <v>6</v>
      </c>
      <c r="BF81" s="54">
        <f>P.V!BF109</f>
        <v>10.925432098765432</v>
      </c>
      <c r="BG81" s="55">
        <f>P.V!BG109</f>
        <v>30</v>
      </c>
      <c r="BH81" s="56">
        <f>P.V!BH109</f>
        <v>10.518765432098764</v>
      </c>
      <c r="BI81" s="55">
        <f>P.V!BI109</f>
        <v>60</v>
      </c>
      <c r="BJ81" s="55">
        <f>P.V!BJ109</f>
        <v>180</v>
      </c>
      <c r="BK81" s="73" t="str">
        <f>P.V!BK109</f>
        <v>Admis(e)</v>
      </c>
    </row>
    <row r="82" spans="1:63" ht="20.25" customHeight="1">
      <c r="A82" s="250">
        <v>72</v>
      </c>
      <c r="B82" s="234" t="str">
        <f>P.V!B110</f>
        <v>11DR0298</v>
      </c>
      <c r="C82" s="234" t="str">
        <f>P.V!C110</f>
        <v>BENACHOUR</v>
      </c>
      <c r="D82" s="234" t="str">
        <f>P.V!D110</f>
        <v>Soraya</v>
      </c>
      <c r="E82" s="234" t="str">
        <f>P.V!E110</f>
        <v>22/12/1989</v>
      </c>
      <c r="F82" s="234" t="str">
        <f>P.V!F110</f>
        <v>Bejaia</v>
      </c>
      <c r="G82" s="134">
        <f>P.V!G110</f>
        <v>11.166666666666666</v>
      </c>
      <c r="H82" s="37">
        <f>P.V!H110</f>
        <v>5</v>
      </c>
      <c r="I82" s="36">
        <f>P.V!I110</f>
        <v>10.166666666666666</v>
      </c>
      <c r="J82" s="37">
        <f>P.V!J110</f>
        <v>5</v>
      </c>
      <c r="K82" s="36">
        <f>P.V!K110</f>
        <v>10.333333333333334</v>
      </c>
      <c r="L82" s="37">
        <f>P.V!L110</f>
        <v>5</v>
      </c>
      <c r="M82" s="53">
        <f>P.V!M110</f>
        <v>10.555555555555555</v>
      </c>
      <c r="N82" s="39">
        <f>P.V!N110</f>
        <v>15</v>
      </c>
      <c r="O82" s="36">
        <f>P.V!O110</f>
        <v>8.5</v>
      </c>
      <c r="P82" s="37">
        <f>P.V!P110</f>
        <v>0</v>
      </c>
      <c r="Q82" s="36">
        <f>P.V!Q110</f>
        <v>7</v>
      </c>
      <c r="R82" s="37">
        <f>P.V!R110</f>
        <v>0</v>
      </c>
      <c r="S82" s="36">
        <f>P.V!S110</f>
        <v>10</v>
      </c>
      <c r="T82" s="37">
        <f>P.V!T110</f>
        <v>3</v>
      </c>
      <c r="U82" s="53">
        <f>P.V!U110</f>
        <v>8.5</v>
      </c>
      <c r="V82" s="39">
        <f>P.V!V110</f>
        <v>3</v>
      </c>
      <c r="W82" s="36">
        <f>P.V!W110</f>
        <v>5.5</v>
      </c>
      <c r="X82" s="37">
        <f>P.V!X110</f>
        <v>0</v>
      </c>
      <c r="Y82" s="36">
        <f>P.V!Y110</f>
        <v>12.5</v>
      </c>
      <c r="Z82" s="37">
        <f>P.V!Z110</f>
        <v>2</v>
      </c>
      <c r="AA82" s="36">
        <f>P.V!AA110</f>
        <v>5.5</v>
      </c>
      <c r="AB82" s="37">
        <f>P.V!AB110</f>
        <v>0</v>
      </c>
      <c r="AC82" s="53">
        <f>P.V!AC110</f>
        <v>7.833333333333333</v>
      </c>
      <c r="AD82" s="39">
        <f>P.V!AD110</f>
        <v>2</v>
      </c>
      <c r="AE82" s="138">
        <f>P.V!AE110</f>
        <v>9.2654320987654319</v>
      </c>
      <c r="AF82" s="40">
        <f>P.V!AF110</f>
        <v>20</v>
      </c>
      <c r="AG82" s="73" t="str">
        <f>P.V!AG110</f>
        <v>Rattrapage</v>
      </c>
      <c r="AH82" s="52">
        <f>P.V!AH110</f>
        <v>11.5</v>
      </c>
      <c r="AI82" s="52">
        <f>P.V!AI110</f>
        <v>5</v>
      </c>
      <c r="AJ82" s="52">
        <f>P.V!AJ110</f>
        <v>14.333333333333334</v>
      </c>
      <c r="AK82" s="52">
        <f>P.V!AK110</f>
        <v>5</v>
      </c>
      <c r="AL82" s="52">
        <f>P.V!AL110</f>
        <v>8.8333333333333339</v>
      </c>
      <c r="AM82" s="75">
        <f>P.V!AM110</f>
        <v>0</v>
      </c>
      <c r="AN82" s="38">
        <f>P.V!AN110</f>
        <v>11.555555555555557</v>
      </c>
      <c r="AO82" s="76">
        <f>P.V!AO110</f>
        <v>15</v>
      </c>
      <c r="AP82" s="167">
        <f>P.V!AP110</f>
        <v>10</v>
      </c>
      <c r="AQ82" s="167">
        <f>P.V!AQ110</f>
        <v>3</v>
      </c>
      <c r="AR82" s="167">
        <f>P.V!AR110</f>
        <v>7.5</v>
      </c>
      <c r="AS82" s="167">
        <f>P.V!AS110</f>
        <v>0</v>
      </c>
      <c r="AT82" s="167">
        <f>P.V!AT110</f>
        <v>12.5</v>
      </c>
      <c r="AU82" s="75">
        <f>P.V!AU110</f>
        <v>3</v>
      </c>
      <c r="AV82" s="38">
        <f>P.V!AV110</f>
        <v>10</v>
      </c>
      <c r="AW82" s="76">
        <f>P.V!AW110</f>
        <v>9</v>
      </c>
      <c r="AX82" s="61">
        <f>P.V!AX110</f>
        <v>12.5</v>
      </c>
      <c r="AY82" s="75">
        <f>P.V!AY110</f>
        <v>2</v>
      </c>
      <c r="AZ82" s="61">
        <f>P.V!AZ110</f>
        <v>9</v>
      </c>
      <c r="BA82" s="75">
        <f>P.V!BA110</f>
        <v>0</v>
      </c>
      <c r="BB82" s="61">
        <f>P.V!BB110</f>
        <v>8.5</v>
      </c>
      <c r="BC82" s="75">
        <f>P.V!BC110</f>
        <v>0</v>
      </c>
      <c r="BD82" s="38">
        <f>P.V!BD110</f>
        <v>10</v>
      </c>
      <c r="BE82" s="76">
        <f>P.V!BE110</f>
        <v>6</v>
      </c>
      <c r="BF82" s="54">
        <f>P.V!BF110</f>
        <v>10.691358024691359</v>
      </c>
      <c r="BG82" s="55">
        <f>P.V!BG110</f>
        <v>30</v>
      </c>
      <c r="BH82" s="56">
        <f>P.V!BH110</f>
        <v>9.9783950617283956</v>
      </c>
      <c r="BI82" s="55">
        <f>P.V!BI110</f>
        <v>50</v>
      </c>
      <c r="BJ82" s="55">
        <f>P.V!BJ110</f>
        <v>50</v>
      </c>
      <c r="BK82" s="73" t="str">
        <f>P.V!BK110</f>
        <v>Rattrapage</v>
      </c>
    </row>
    <row r="83" spans="1:63" ht="20.25" customHeight="1">
      <c r="A83" s="250">
        <v>73</v>
      </c>
      <c r="B83" s="234" t="str">
        <f>P.V!B111</f>
        <v>10DR050</v>
      </c>
      <c r="C83" s="234" t="str">
        <f>P.V!C111</f>
        <v>BENALOUACHE</v>
      </c>
      <c r="D83" s="234" t="str">
        <f>P.V!D111</f>
        <v>Hafsa</v>
      </c>
      <c r="E83" s="234" t="str">
        <f>P.V!E111</f>
        <v>05/10/1989</v>
      </c>
      <c r="F83" s="234" t="str">
        <f>P.V!F111</f>
        <v>Bejaia</v>
      </c>
      <c r="G83" s="134">
        <f>P.V!G111</f>
        <v>10.166666666666666</v>
      </c>
      <c r="H83" s="37">
        <f>P.V!H111</f>
        <v>5</v>
      </c>
      <c r="I83" s="36">
        <f>P.V!I111</f>
        <v>9.1666666666666661</v>
      </c>
      <c r="J83" s="37">
        <f>P.V!J111</f>
        <v>0</v>
      </c>
      <c r="K83" s="36">
        <f>P.V!K111</f>
        <v>9.1666666666666661</v>
      </c>
      <c r="L83" s="37">
        <f>P.V!L111</f>
        <v>0</v>
      </c>
      <c r="M83" s="53">
        <f>P.V!M111</f>
        <v>9.5</v>
      </c>
      <c r="N83" s="39">
        <f>P.V!N111</f>
        <v>5</v>
      </c>
      <c r="O83" s="36">
        <f>P.V!O111</f>
        <v>7.5</v>
      </c>
      <c r="P83" s="37">
        <f>P.V!P111</f>
        <v>0</v>
      </c>
      <c r="Q83" s="36">
        <f>P.V!Q111</f>
        <v>10</v>
      </c>
      <c r="R83" s="37">
        <f>P.V!R111</f>
        <v>3</v>
      </c>
      <c r="S83" s="36">
        <f>P.V!S111</f>
        <v>4</v>
      </c>
      <c r="T83" s="37">
        <f>P.V!T111</f>
        <v>0</v>
      </c>
      <c r="U83" s="53">
        <f>P.V!U111</f>
        <v>7.166666666666667</v>
      </c>
      <c r="V83" s="39">
        <f>P.V!V111</f>
        <v>3</v>
      </c>
      <c r="W83" s="36">
        <f>P.V!W111</f>
        <v>1</v>
      </c>
      <c r="X83" s="37">
        <f>P.V!X111</f>
        <v>0</v>
      </c>
      <c r="Y83" s="36">
        <f>P.V!Y111</f>
        <v>13.5</v>
      </c>
      <c r="Z83" s="37">
        <f>P.V!Z111</f>
        <v>2</v>
      </c>
      <c r="AA83" s="36">
        <f>P.V!AA111</f>
        <v>8.5</v>
      </c>
      <c r="AB83" s="37">
        <f>P.V!AB111</f>
        <v>0</v>
      </c>
      <c r="AC83" s="53">
        <f>P.V!AC111</f>
        <v>7.666666666666667</v>
      </c>
      <c r="AD83" s="39">
        <f>P.V!AD111</f>
        <v>2</v>
      </c>
      <c r="AE83" s="138">
        <f>P.V!AE111</f>
        <v>8.3148148148148149</v>
      </c>
      <c r="AF83" s="40">
        <f>P.V!AF111</f>
        <v>10</v>
      </c>
      <c r="AG83" s="73" t="str">
        <f>P.V!AG111</f>
        <v>Rattrapage</v>
      </c>
      <c r="AH83" s="52">
        <f>P.V!AH111</f>
        <v>10.166666666666666</v>
      </c>
      <c r="AI83" s="52">
        <f>P.V!AI111</f>
        <v>5</v>
      </c>
      <c r="AJ83" s="52">
        <f>P.V!AJ111</f>
        <v>6.166666666666667</v>
      </c>
      <c r="AK83" s="52">
        <f>P.V!AK111</f>
        <v>0</v>
      </c>
      <c r="AL83" s="52">
        <f>P.V!AL111</f>
        <v>7.5</v>
      </c>
      <c r="AM83" s="75">
        <f>P.V!AM111</f>
        <v>0</v>
      </c>
      <c r="AN83" s="38">
        <f>P.V!AN111</f>
        <v>7.9444444444444438</v>
      </c>
      <c r="AO83" s="76">
        <f>P.V!AO111</f>
        <v>5</v>
      </c>
      <c r="AP83" s="167">
        <f>P.V!AP111</f>
        <v>4</v>
      </c>
      <c r="AQ83" s="167">
        <f>P.V!AQ111</f>
        <v>0</v>
      </c>
      <c r="AR83" s="167">
        <f>P.V!AR111</f>
        <v>7</v>
      </c>
      <c r="AS83" s="167">
        <f>P.V!AS111</f>
        <v>0</v>
      </c>
      <c r="AT83" s="167">
        <f>P.V!AT111</f>
        <v>13</v>
      </c>
      <c r="AU83" s="75">
        <f>P.V!AU111</f>
        <v>3</v>
      </c>
      <c r="AV83" s="38">
        <f>P.V!AV111</f>
        <v>8</v>
      </c>
      <c r="AW83" s="76">
        <f>P.V!AW111</f>
        <v>3</v>
      </c>
      <c r="AX83" s="61">
        <f>P.V!AX111</f>
        <v>6.5</v>
      </c>
      <c r="AY83" s="75">
        <f>P.V!AY111</f>
        <v>0</v>
      </c>
      <c r="AZ83" s="61">
        <f>P.V!AZ111</f>
        <v>15</v>
      </c>
      <c r="BA83" s="75">
        <f>P.V!BA111</f>
        <v>2</v>
      </c>
      <c r="BB83" s="61">
        <f>P.V!BB111</f>
        <v>8</v>
      </c>
      <c r="BC83" s="75">
        <f>P.V!BC111</f>
        <v>0</v>
      </c>
      <c r="BD83" s="38">
        <f>P.V!BD111</f>
        <v>9.8333333333333339</v>
      </c>
      <c r="BE83" s="76">
        <f>P.V!BE111</f>
        <v>2</v>
      </c>
      <c r="BF83" s="54">
        <f>P.V!BF111</f>
        <v>8.3827160493827151</v>
      </c>
      <c r="BG83" s="55">
        <f>P.V!BG111</f>
        <v>10</v>
      </c>
      <c r="BH83" s="56">
        <f>P.V!BH111</f>
        <v>8.3487654320987659</v>
      </c>
      <c r="BI83" s="55">
        <f>P.V!BI111</f>
        <v>20</v>
      </c>
      <c r="BJ83" s="55">
        <f>P.V!BJ111</f>
        <v>20</v>
      </c>
      <c r="BK83" s="73" t="str">
        <f>P.V!BK111</f>
        <v>Rattrapage</v>
      </c>
    </row>
    <row r="84" spans="1:63" ht="20.25" customHeight="1">
      <c r="A84" s="250">
        <v>74</v>
      </c>
      <c r="B84" s="234" t="str">
        <f>P.V!B112</f>
        <v>11DR0673</v>
      </c>
      <c r="C84" s="234" t="str">
        <f>P.V!C112</f>
        <v>BENDJOUDI</v>
      </c>
      <c r="D84" s="234" t="str">
        <f>P.V!D112</f>
        <v>Thillali</v>
      </c>
      <c r="E84" s="234" t="str">
        <f>P.V!E112</f>
        <v>01/02/1988</v>
      </c>
      <c r="F84" s="234" t="str">
        <f>P.V!F112</f>
        <v>Feraoune</v>
      </c>
      <c r="G84" s="134">
        <f>P.V!G112</f>
        <v>11.5</v>
      </c>
      <c r="H84" s="37">
        <f>P.V!H112</f>
        <v>5</v>
      </c>
      <c r="I84" s="36">
        <f>P.V!I112</f>
        <v>9</v>
      </c>
      <c r="J84" s="37">
        <f>P.V!J112</f>
        <v>0</v>
      </c>
      <c r="K84" s="36">
        <f>P.V!K112</f>
        <v>5.666666666666667</v>
      </c>
      <c r="L84" s="37">
        <f>P.V!L112</f>
        <v>0</v>
      </c>
      <c r="M84" s="53">
        <f>P.V!M112</f>
        <v>8.7222222222222232</v>
      </c>
      <c r="N84" s="39">
        <f>P.V!N112</f>
        <v>5</v>
      </c>
      <c r="O84" s="36" t="str">
        <f>P.V!O112</f>
        <v>\</v>
      </c>
      <c r="P84" s="37">
        <f>P.V!P112</f>
        <v>3</v>
      </c>
      <c r="Q84" s="36">
        <f>P.V!Q112</f>
        <v>9</v>
      </c>
      <c r="R84" s="37">
        <f>P.V!R112</f>
        <v>0</v>
      </c>
      <c r="S84" s="36">
        <f>P.V!S112</f>
        <v>7</v>
      </c>
      <c r="T84" s="37">
        <f>P.V!T112</f>
        <v>0</v>
      </c>
      <c r="U84" s="53" t="e">
        <f>P.V!U112</f>
        <v>#VALUE!</v>
      </c>
      <c r="V84" s="39" t="e">
        <f>P.V!V112</f>
        <v>#VALUE!</v>
      </c>
      <c r="W84" s="36">
        <f>P.V!W112</f>
        <v>1</v>
      </c>
      <c r="X84" s="37">
        <f>P.V!X112</f>
        <v>0</v>
      </c>
      <c r="Y84" s="36">
        <f>P.V!Y112</f>
        <v>7.5</v>
      </c>
      <c r="Z84" s="37">
        <f>P.V!Z112</f>
        <v>0</v>
      </c>
      <c r="AA84" s="36">
        <f>P.V!AA112</f>
        <v>10</v>
      </c>
      <c r="AB84" s="37">
        <f>P.V!AB112</f>
        <v>2</v>
      </c>
      <c r="AC84" s="53">
        <f>P.V!AC112</f>
        <v>6.166666666666667</v>
      </c>
      <c r="AD84" s="39">
        <f>P.V!AD112</f>
        <v>2</v>
      </c>
      <c r="AE84" s="138" t="e">
        <f>P.V!AE112</f>
        <v>#VALUE!</v>
      </c>
      <c r="AF84" s="40" t="e">
        <f>P.V!AF112</f>
        <v>#VALUE!</v>
      </c>
      <c r="AG84" s="73" t="str">
        <f>P.V!AG112</f>
        <v>Rattrapage</v>
      </c>
      <c r="AH84" s="52">
        <f>P.V!AH112</f>
        <v>9.3333333333333339</v>
      </c>
      <c r="AI84" s="52">
        <f>P.V!AI112</f>
        <v>0</v>
      </c>
      <c r="AJ84" s="52">
        <f>P.V!AJ112</f>
        <v>11.666666666666666</v>
      </c>
      <c r="AK84" s="52">
        <f>P.V!AK112</f>
        <v>5</v>
      </c>
      <c r="AL84" s="52">
        <f>P.V!AL112</f>
        <v>7</v>
      </c>
      <c r="AM84" s="75">
        <f>P.V!AM112</f>
        <v>0</v>
      </c>
      <c r="AN84" s="38">
        <f>P.V!AN112</f>
        <v>9.3333333333333339</v>
      </c>
      <c r="AO84" s="76">
        <f>P.V!AO112</f>
        <v>5</v>
      </c>
      <c r="AP84" s="167">
        <f>P.V!AP112</f>
        <v>6.5</v>
      </c>
      <c r="AQ84" s="167">
        <f>P.V!AQ112</f>
        <v>0</v>
      </c>
      <c r="AR84" s="167">
        <f>P.V!AR112</f>
        <v>7.5</v>
      </c>
      <c r="AS84" s="167">
        <f>P.V!AS112</f>
        <v>0</v>
      </c>
      <c r="AT84" s="167">
        <f>P.V!AT112</f>
        <v>6.5</v>
      </c>
      <c r="AU84" s="75">
        <f>P.V!AU112</f>
        <v>0</v>
      </c>
      <c r="AV84" s="38">
        <f>P.V!AV112</f>
        <v>6.833333333333333</v>
      </c>
      <c r="AW84" s="76">
        <f>P.V!AW112</f>
        <v>0</v>
      </c>
      <c r="AX84" s="61">
        <f>P.V!AX112</f>
        <v>10.5</v>
      </c>
      <c r="AY84" s="75">
        <f>P.V!AY112</f>
        <v>2</v>
      </c>
      <c r="AZ84" s="61">
        <f>P.V!AZ112</f>
        <v>7</v>
      </c>
      <c r="BA84" s="75">
        <f>P.V!BA112</f>
        <v>0</v>
      </c>
      <c r="BB84" s="61">
        <f>P.V!BB112</f>
        <v>8.5</v>
      </c>
      <c r="BC84" s="75">
        <f>P.V!BC112</f>
        <v>0</v>
      </c>
      <c r="BD84" s="38">
        <f>P.V!BD112</f>
        <v>8.6666666666666661</v>
      </c>
      <c r="BE84" s="76">
        <f>P.V!BE112</f>
        <v>2</v>
      </c>
      <c r="BF84" s="54">
        <f>P.V!BF112</f>
        <v>8.3518518518518512</v>
      </c>
      <c r="BG84" s="55">
        <f>P.V!BG112</f>
        <v>7</v>
      </c>
      <c r="BH84" s="56" t="e">
        <f>P.V!BH112</f>
        <v>#VALUE!</v>
      </c>
      <c r="BI84" s="55" t="e">
        <f>P.V!BI112</f>
        <v>#VALUE!</v>
      </c>
      <c r="BJ84" s="55" t="e">
        <f>P.V!BJ112</f>
        <v>#VALUE!</v>
      </c>
      <c r="BK84" s="73" t="str">
        <f>P.V!BK112</f>
        <v>Rattrapage</v>
      </c>
    </row>
    <row r="85" spans="1:63" ht="20.25" customHeight="1">
      <c r="A85" s="250">
        <v>75</v>
      </c>
      <c r="B85" s="234" t="str">
        <f>P.V!B113</f>
        <v>09DR10T21</v>
      </c>
      <c r="C85" s="234" t="str">
        <f>P.V!C113</f>
        <v>BENGHANEM</v>
      </c>
      <c r="D85" s="234" t="str">
        <f>P.V!D113</f>
        <v>Nawel</v>
      </c>
      <c r="E85" s="234" t="str">
        <f>P.V!E113</f>
        <v>03/06/1987</v>
      </c>
      <c r="F85" s="234" t="str">
        <f>P.V!F113</f>
        <v>Sidi aich</v>
      </c>
      <c r="G85" s="134">
        <f>P.V!G113</f>
        <v>6</v>
      </c>
      <c r="H85" s="37">
        <f>P.V!H113</f>
        <v>0</v>
      </c>
      <c r="I85" s="36">
        <f>P.V!I113</f>
        <v>12.5</v>
      </c>
      <c r="J85" s="37">
        <f>P.V!J113</f>
        <v>5</v>
      </c>
      <c r="K85" s="36">
        <f>P.V!K113</f>
        <v>4.166666666666667</v>
      </c>
      <c r="L85" s="37">
        <f>P.V!L113</f>
        <v>0</v>
      </c>
      <c r="M85" s="53">
        <f>P.V!M113</f>
        <v>7.5555555555555562</v>
      </c>
      <c r="N85" s="39">
        <f>P.V!N113</f>
        <v>5</v>
      </c>
      <c r="O85" s="36">
        <f>P.V!O113</f>
        <v>6</v>
      </c>
      <c r="P85" s="37">
        <f>P.V!P113</f>
        <v>0</v>
      </c>
      <c r="Q85" s="36">
        <f>P.V!Q113</f>
        <v>6.5</v>
      </c>
      <c r="R85" s="37">
        <f>P.V!R113</f>
        <v>0</v>
      </c>
      <c r="S85" s="36">
        <f>P.V!S113</f>
        <v>10</v>
      </c>
      <c r="T85" s="37">
        <f>P.V!T113</f>
        <v>3</v>
      </c>
      <c r="U85" s="53">
        <f>P.V!U113</f>
        <v>7.5</v>
      </c>
      <c r="V85" s="39">
        <f>P.V!V113</f>
        <v>3</v>
      </c>
      <c r="W85" s="36">
        <f>P.V!W113</f>
        <v>11</v>
      </c>
      <c r="X85" s="37">
        <f>P.V!X113</f>
        <v>2</v>
      </c>
      <c r="Y85" s="36">
        <f>P.V!Y113</f>
        <v>4</v>
      </c>
      <c r="Z85" s="37">
        <f>P.V!Z113</f>
        <v>0</v>
      </c>
      <c r="AA85" s="36">
        <f>P.V!AA113</f>
        <v>6</v>
      </c>
      <c r="AB85" s="37">
        <f>P.V!AB113</f>
        <v>0</v>
      </c>
      <c r="AC85" s="53">
        <f>P.V!AC113</f>
        <v>7</v>
      </c>
      <c r="AD85" s="39">
        <f>P.V!AD113</f>
        <v>2</v>
      </c>
      <c r="AE85" s="138">
        <f>P.V!AE113</f>
        <v>7.4135802469135808</v>
      </c>
      <c r="AF85" s="40">
        <f>P.V!AF113</f>
        <v>10</v>
      </c>
      <c r="AG85" s="73" t="str">
        <f>P.V!AG113</f>
        <v>Rattrapage</v>
      </c>
      <c r="AH85" s="52">
        <f>P.V!AH113</f>
        <v>11</v>
      </c>
      <c r="AI85" s="52">
        <f>P.V!AI113</f>
        <v>5</v>
      </c>
      <c r="AJ85" s="52">
        <f>P.V!AJ113</f>
        <v>12.5</v>
      </c>
      <c r="AK85" s="52">
        <f>P.V!AK113</f>
        <v>5</v>
      </c>
      <c r="AL85" s="52">
        <f>P.V!AL113</f>
        <v>9.3333333333333339</v>
      </c>
      <c r="AM85" s="75">
        <f>P.V!AM113</f>
        <v>0</v>
      </c>
      <c r="AN85" s="38">
        <f>P.V!AN113</f>
        <v>10.944444444444445</v>
      </c>
      <c r="AO85" s="76">
        <f>P.V!AO113</f>
        <v>15</v>
      </c>
      <c r="AP85" s="167">
        <f>P.V!AP113</f>
        <v>10</v>
      </c>
      <c r="AQ85" s="167">
        <f>P.V!AQ113</f>
        <v>3</v>
      </c>
      <c r="AR85" s="167">
        <f>P.V!AR113</f>
        <v>10</v>
      </c>
      <c r="AS85" s="167">
        <f>P.V!AS113</f>
        <v>3</v>
      </c>
      <c r="AT85" s="167">
        <f>P.V!AT113</f>
        <v>7.5</v>
      </c>
      <c r="AU85" s="75">
        <f>P.V!AU113</f>
        <v>0</v>
      </c>
      <c r="AV85" s="38">
        <f>P.V!AV113</f>
        <v>9.1666666666666661</v>
      </c>
      <c r="AW85" s="76">
        <f>P.V!AW113</f>
        <v>6</v>
      </c>
      <c r="AX85" s="61">
        <f>P.V!AX113</f>
        <v>13</v>
      </c>
      <c r="AY85" s="75">
        <f>P.V!AY113</f>
        <v>2</v>
      </c>
      <c r="AZ85" s="61">
        <f>P.V!AZ113</f>
        <v>11</v>
      </c>
      <c r="BA85" s="75">
        <f>P.V!BA113</f>
        <v>2</v>
      </c>
      <c r="BB85" s="61" t="str">
        <f>P.V!BB113</f>
        <v>ABS</v>
      </c>
      <c r="BC85" s="75">
        <f>P.V!BC113</f>
        <v>2</v>
      </c>
      <c r="BD85" s="38" t="e">
        <f>P.V!BD113</f>
        <v>#VALUE!</v>
      </c>
      <c r="BE85" s="76" t="e">
        <f>P.V!BE113</f>
        <v>#VALUE!</v>
      </c>
      <c r="BF85" s="54" t="e">
        <f>P.V!BF113</f>
        <v>#VALUE!</v>
      </c>
      <c r="BG85" s="55" t="e">
        <f>P.V!BG113</f>
        <v>#VALUE!</v>
      </c>
      <c r="BH85" s="56" t="e">
        <f>P.V!BH113</f>
        <v>#VALUE!</v>
      </c>
      <c r="BI85" s="55" t="e">
        <f>P.V!BI113</f>
        <v>#VALUE!</v>
      </c>
      <c r="BJ85" s="55" t="e">
        <f>P.V!BJ113</f>
        <v>#VALUE!</v>
      </c>
      <c r="BK85" s="73" t="str">
        <f>P.V!BK113</f>
        <v>Rattrapage</v>
      </c>
    </row>
    <row r="86" spans="1:63" ht="20.25" customHeight="1">
      <c r="A86" s="250">
        <v>76</v>
      </c>
      <c r="B86" s="234" t="str">
        <f>P.V!B114</f>
        <v>11DR0283</v>
      </c>
      <c r="C86" s="234" t="str">
        <f>P.V!C114</f>
        <v>BENHAMOUCHE</v>
      </c>
      <c r="D86" s="234" t="str">
        <f>P.V!D114</f>
        <v>Sonia</v>
      </c>
      <c r="E86" s="234" t="str">
        <f>P.V!E114</f>
        <v>22/09/1990</v>
      </c>
      <c r="F86" s="234" t="str">
        <f>P.V!F114</f>
        <v>Akbou</v>
      </c>
      <c r="G86" s="134">
        <f>P.V!G114</f>
        <v>8.3333333333333339</v>
      </c>
      <c r="H86" s="37">
        <f>P.V!H114</f>
        <v>0</v>
      </c>
      <c r="I86" s="36">
        <f>P.V!I114</f>
        <v>5.166666666666667</v>
      </c>
      <c r="J86" s="37">
        <f>P.V!J114</f>
        <v>0</v>
      </c>
      <c r="K86" s="36">
        <f>P.V!K114</f>
        <v>6.333333333333333</v>
      </c>
      <c r="L86" s="37">
        <f>P.V!L114</f>
        <v>0</v>
      </c>
      <c r="M86" s="53">
        <f>P.V!M114</f>
        <v>6.6111111111111107</v>
      </c>
      <c r="N86" s="39">
        <f>P.V!N114</f>
        <v>0</v>
      </c>
      <c r="O86" s="36">
        <f>P.V!O114</f>
        <v>5</v>
      </c>
      <c r="P86" s="37">
        <f>P.V!P114</f>
        <v>0</v>
      </c>
      <c r="Q86" s="36">
        <f>P.V!Q114</f>
        <v>5</v>
      </c>
      <c r="R86" s="37">
        <f>P.V!R114</f>
        <v>0</v>
      </c>
      <c r="S86" s="36">
        <f>P.V!S114</f>
        <v>5.5</v>
      </c>
      <c r="T86" s="37">
        <f>P.V!T114</f>
        <v>0</v>
      </c>
      <c r="U86" s="53">
        <f>P.V!U114</f>
        <v>5.166666666666667</v>
      </c>
      <c r="V86" s="39">
        <f>P.V!V114</f>
        <v>0</v>
      </c>
      <c r="W86" s="36">
        <f>P.V!W114</f>
        <v>5</v>
      </c>
      <c r="X86" s="37">
        <f>P.V!X114</f>
        <v>0</v>
      </c>
      <c r="Y86" s="36">
        <f>P.V!Y114</f>
        <v>3</v>
      </c>
      <c r="Z86" s="37">
        <f>P.V!Z114</f>
        <v>0</v>
      </c>
      <c r="AA86" s="36">
        <f>P.V!AA114</f>
        <v>1.5</v>
      </c>
      <c r="AB86" s="37">
        <f>P.V!AB114</f>
        <v>0</v>
      </c>
      <c r="AC86" s="53">
        <f>P.V!AC114</f>
        <v>3.1666666666666665</v>
      </c>
      <c r="AD86" s="39">
        <f>P.V!AD114</f>
        <v>0</v>
      </c>
      <c r="AE86" s="138">
        <f>P.V!AE114</f>
        <v>5.3641975308641969</v>
      </c>
      <c r="AF86" s="40">
        <f>P.V!AF114</f>
        <v>0</v>
      </c>
      <c r="AG86" s="73" t="str">
        <f>P.V!AG114</f>
        <v>Rattrapage</v>
      </c>
      <c r="AH86" s="52" t="e">
        <f>P.V!AH114</f>
        <v>#VALUE!</v>
      </c>
      <c r="AI86" s="52" t="e">
        <f>P.V!AI114</f>
        <v>#VALUE!</v>
      </c>
      <c r="AJ86" s="52">
        <f>P.V!AJ114</f>
        <v>6</v>
      </c>
      <c r="AK86" s="52">
        <f>P.V!AK114</f>
        <v>0</v>
      </c>
      <c r="AL86" s="52">
        <f>P.V!AL114</f>
        <v>10.666666666666666</v>
      </c>
      <c r="AM86" s="75">
        <f>P.V!AM114</f>
        <v>5</v>
      </c>
      <c r="AN86" s="38" t="e">
        <f>P.V!AN114</f>
        <v>#VALUE!</v>
      </c>
      <c r="AO86" s="76" t="e">
        <f>P.V!AO114</f>
        <v>#VALUE!</v>
      </c>
      <c r="AP86" s="167" t="str">
        <f>P.V!AP114</f>
        <v>\</v>
      </c>
      <c r="AQ86" s="167">
        <f>P.V!AQ114</f>
        <v>3</v>
      </c>
      <c r="AR86" s="167">
        <f>P.V!AR114</f>
        <v>1</v>
      </c>
      <c r="AS86" s="167">
        <f>P.V!AS114</f>
        <v>0</v>
      </c>
      <c r="AT86" s="167" t="str">
        <f>P.V!AT114</f>
        <v>ABS</v>
      </c>
      <c r="AU86" s="75">
        <f>P.V!AU114</f>
        <v>3</v>
      </c>
      <c r="AV86" s="38" t="e">
        <f>P.V!AV114</f>
        <v>#VALUE!</v>
      </c>
      <c r="AW86" s="76" t="e">
        <f>P.V!AW114</f>
        <v>#VALUE!</v>
      </c>
      <c r="AX86" s="61">
        <f>P.V!AX114</f>
        <v>7</v>
      </c>
      <c r="AY86" s="75">
        <f>P.V!AY114</f>
        <v>0</v>
      </c>
      <c r="AZ86" s="61">
        <f>P.V!AZ114</f>
        <v>3</v>
      </c>
      <c r="BA86" s="75">
        <f>P.V!BA114</f>
        <v>0</v>
      </c>
      <c r="BB86" s="61" t="str">
        <f>P.V!BB114</f>
        <v>ABS</v>
      </c>
      <c r="BC86" s="75">
        <f>P.V!BC114</f>
        <v>2</v>
      </c>
      <c r="BD86" s="38" t="e">
        <f>P.V!BD114</f>
        <v>#VALUE!</v>
      </c>
      <c r="BE86" s="76" t="e">
        <f>P.V!BE114</f>
        <v>#VALUE!</v>
      </c>
      <c r="BF86" s="54" t="e">
        <f>P.V!BF114</f>
        <v>#VALUE!</v>
      </c>
      <c r="BG86" s="55" t="e">
        <f>P.V!BG114</f>
        <v>#VALUE!</v>
      </c>
      <c r="BH86" s="56" t="e">
        <f>P.V!BH114</f>
        <v>#VALUE!</v>
      </c>
      <c r="BI86" s="55" t="e">
        <f>P.V!BI114</f>
        <v>#VALUE!</v>
      </c>
      <c r="BJ86" s="55" t="e">
        <f>P.V!BJ114</f>
        <v>#VALUE!</v>
      </c>
      <c r="BK86" s="73" t="str">
        <f>P.V!BK114</f>
        <v>Rattrapage</v>
      </c>
    </row>
    <row r="87" spans="1:63" ht="20.25" customHeight="1">
      <c r="A87" s="250">
        <v>77</v>
      </c>
      <c r="B87" s="234" t="str">
        <f>P.V!B115</f>
        <v>11DR0523</v>
      </c>
      <c r="C87" s="234" t="str">
        <f>P.V!C115</f>
        <v>BENMAHIDDINE</v>
      </c>
      <c r="D87" s="234" t="str">
        <f>P.V!D115</f>
        <v>Malika</v>
      </c>
      <c r="E87" s="234" t="str">
        <f>P.V!E115</f>
        <v>27/08/1988</v>
      </c>
      <c r="F87" s="234" t="str">
        <f>P.V!F115</f>
        <v>Sidi-aich</v>
      </c>
      <c r="G87" s="134">
        <f>P.V!G115</f>
        <v>10.833333333333334</v>
      </c>
      <c r="H87" s="37">
        <f>P.V!H115</f>
        <v>5</v>
      </c>
      <c r="I87" s="36">
        <f>P.V!I115</f>
        <v>11</v>
      </c>
      <c r="J87" s="37">
        <f>P.V!J115</f>
        <v>5</v>
      </c>
      <c r="K87" s="36">
        <f>P.V!K115</f>
        <v>10</v>
      </c>
      <c r="L87" s="37">
        <f>P.V!L115</f>
        <v>5</v>
      </c>
      <c r="M87" s="53">
        <f>P.V!M115</f>
        <v>10.611111111111112</v>
      </c>
      <c r="N87" s="39">
        <f>P.V!N115</f>
        <v>15</v>
      </c>
      <c r="O87" s="36">
        <f>P.V!O115</f>
        <v>5.5</v>
      </c>
      <c r="P87" s="37">
        <f>P.V!P115</f>
        <v>0</v>
      </c>
      <c r="Q87" s="36">
        <f>P.V!Q115</f>
        <v>7</v>
      </c>
      <c r="R87" s="37">
        <f>P.V!R115</f>
        <v>0</v>
      </c>
      <c r="S87" s="36">
        <f>P.V!S115</f>
        <v>9</v>
      </c>
      <c r="T87" s="37">
        <f>P.V!T115</f>
        <v>0</v>
      </c>
      <c r="U87" s="53">
        <f>P.V!U115</f>
        <v>7.166666666666667</v>
      </c>
      <c r="V87" s="39">
        <f>P.V!V115</f>
        <v>0</v>
      </c>
      <c r="W87" s="36">
        <f>P.V!W115</f>
        <v>4.5</v>
      </c>
      <c r="X87" s="37">
        <f>P.V!X115</f>
        <v>0</v>
      </c>
      <c r="Y87" s="36">
        <f>P.V!Y115</f>
        <v>14.5</v>
      </c>
      <c r="Z87" s="37">
        <f>P.V!Z115</f>
        <v>2</v>
      </c>
      <c r="AA87" s="36">
        <f>P.V!AA115</f>
        <v>5.5</v>
      </c>
      <c r="AB87" s="37">
        <f>P.V!AB115</f>
        <v>0</v>
      </c>
      <c r="AC87" s="53">
        <f>P.V!AC115</f>
        <v>8.1666666666666661</v>
      </c>
      <c r="AD87" s="39">
        <f>P.V!AD115</f>
        <v>2</v>
      </c>
      <c r="AE87" s="138">
        <f>P.V!AE115</f>
        <v>8.9197530864197532</v>
      </c>
      <c r="AF87" s="40">
        <f>P.V!AF115</f>
        <v>17</v>
      </c>
      <c r="AG87" s="73" t="str">
        <f>P.V!AG115</f>
        <v>Rattrapage</v>
      </c>
      <c r="AH87" s="52">
        <f>P.V!AH115</f>
        <v>10</v>
      </c>
      <c r="AI87" s="52">
        <f>P.V!AI115</f>
        <v>5</v>
      </c>
      <c r="AJ87" s="52">
        <f>P.V!AJ115</f>
        <v>11</v>
      </c>
      <c r="AK87" s="52">
        <f>P.V!AK115</f>
        <v>5</v>
      </c>
      <c r="AL87" s="52">
        <f>P.V!AL115</f>
        <v>6</v>
      </c>
      <c r="AM87" s="75">
        <f>P.V!AM115</f>
        <v>0</v>
      </c>
      <c r="AN87" s="38">
        <f>P.V!AN115</f>
        <v>9</v>
      </c>
      <c r="AO87" s="76">
        <f>P.V!AO115</f>
        <v>10</v>
      </c>
      <c r="AP87" s="167">
        <f>P.V!AP115</f>
        <v>6.5</v>
      </c>
      <c r="AQ87" s="167">
        <f>P.V!AQ115</f>
        <v>0</v>
      </c>
      <c r="AR87" s="167">
        <f>P.V!AR115</f>
        <v>7.5</v>
      </c>
      <c r="AS87" s="167">
        <f>P.V!AS115</f>
        <v>0</v>
      </c>
      <c r="AT87" s="167">
        <f>P.V!AT115</f>
        <v>7.5</v>
      </c>
      <c r="AU87" s="75">
        <f>P.V!AU115</f>
        <v>0</v>
      </c>
      <c r="AV87" s="38">
        <f>P.V!AV115</f>
        <v>7.166666666666667</v>
      </c>
      <c r="AW87" s="76">
        <f>P.V!AW115</f>
        <v>0</v>
      </c>
      <c r="AX87" s="61">
        <f>P.V!AX115</f>
        <v>12</v>
      </c>
      <c r="AY87" s="75">
        <f>P.V!AY115</f>
        <v>2</v>
      </c>
      <c r="AZ87" s="61">
        <f>P.V!AZ115</f>
        <v>11.5</v>
      </c>
      <c r="BA87" s="75">
        <f>P.V!BA115</f>
        <v>2</v>
      </c>
      <c r="BB87" s="61">
        <f>P.V!BB115</f>
        <v>3.5</v>
      </c>
      <c r="BC87" s="75">
        <f>P.V!BC115</f>
        <v>0</v>
      </c>
      <c r="BD87" s="38">
        <f>P.V!BD115</f>
        <v>9</v>
      </c>
      <c r="BE87" s="76">
        <f>P.V!BE115</f>
        <v>4</v>
      </c>
      <c r="BF87" s="54">
        <f>P.V!BF115</f>
        <v>8.3888888888888893</v>
      </c>
      <c r="BG87" s="55">
        <f>P.V!BG115</f>
        <v>14</v>
      </c>
      <c r="BH87" s="56">
        <f>P.V!BH115</f>
        <v>8.6543209876543212</v>
      </c>
      <c r="BI87" s="55">
        <f>P.V!BI115</f>
        <v>31</v>
      </c>
      <c r="BJ87" s="55">
        <f>P.V!BJ115</f>
        <v>31</v>
      </c>
      <c r="BK87" s="73" t="str">
        <f>P.V!BK115</f>
        <v>Rattrapage</v>
      </c>
    </row>
    <row r="88" spans="1:63" ht="20.25" customHeight="1">
      <c r="A88" s="250">
        <v>78</v>
      </c>
      <c r="B88" s="234" t="str">
        <f>P.V!B116</f>
        <v>123012276</v>
      </c>
      <c r="C88" s="234" t="str">
        <f>P.V!C116</f>
        <v>BENMEZIANE</v>
      </c>
      <c r="D88" s="234" t="str">
        <f>P.V!D116</f>
        <v>Hadjira</v>
      </c>
      <c r="E88" s="234" t="str">
        <f>P.V!E116</f>
        <v>17/07/1991</v>
      </c>
      <c r="F88" s="234" t="str">
        <f>P.V!F116</f>
        <v>BOUHAMZA</v>
      </c>
      <c r="G88" s="134">
        <f>P.V!G116</f>
        <v>10.666666666666666</v>
      </c>
      <c r="H88" s="37">
        <f>P.V!H116</f>
        <v>5</v>
      </c>
      <c r="I88" s="36">
        <f>P.V!I116</f>
        <v>6.5</v>
      </c>
      <c r="J88" s="37">
        <f>P.V!J116</f>
        <v>0</v>
      </c>
      <c r="K88" s="36">
        <f>P.V!K116</f>
        <v>8</v>
      </c>
      <c r="L88" s="37">
        <f>P.V!L116</f>
        <v>0</v>
      </c>
      <c r="M88" s="53">
        <f>P.V!M116</f>
        <v>8.3888888888888875</v>
      </c>
      <c r="N88" s="39">
        <f>P.V!N116</f>
        <v>5</v>
      </c>
      <c r="O88" s="36">
        <f>P.V!O116</f>
        <v>6.5</v>
      </c>
      <c r="P88" s="37">
        <f>P.V!P116</f>
        <v>0</v>
      </c>
      <c r="Q88" s="36">
        <f>P.V!Q116</f>
        <v>3</v>
      </c>
      <c r="R88" s="37">
        <f>P.V!R116</f>
        <v>0</v>
      </c>
      <c r="S88" s="36">
        <f>P.V!S116</f>
        <v>5</v>
      </c>
      <c r="T88" s="37">
        <f>P.V!T116</f>
        <v>0</v>
      </c>
      <c r="U88" s="53">
        <f>P.V!U116</f>
        <v>4.833333333333333</v>
      </c>
      <c r="V88" s="39">
        <f>P.V!V116</f>
        <v>0</v>
      </c>
      <c r="W88" s="36">
        <f>P.V!W116</f>
        <v>3</v>
      </c>
      <c r="X88" s="37">
        <f>P.V!X116</f>
        <v>0</v>
      </c>
      <c r="Y88" s="36">
        <f>P.V!Y116</f>
        <v>2.5</v>
      </c>
      <c r="Z88" s="37">
        <f>P.V!Z116</f>
        <v>0</v>
      </c>
      <c r="AA88" s="36">
        <f>P.V!AA116</f>
        <v>10.5</v>
      </c>
      <c r="AB88" s="37">
        <f>P.V!AB116</f>
        <v>2</v>
      </c>
      <c r="AC88" s="53">
        <f>P.V!AC116</f>
        <v>5.333333333333333</v>
      </c>
      <c r="AD88" s="39">
        <f>P.V!AD116</f>
        <v>2</v>
      </c>
      <c r="AE88" s="138">
        <f>P.V!AE116</f>
        <v>6.5246913580246906</v>
      </c>
      <c r="AF88" s="40">
        <f>P.V!AF116</f>
        <v>7</v>
      </c>
      <c r="AG88" s="73" t="str">
        <f>P.V!AG116</f>
        <v>Rattrapage</v>
      </c>
      <c r="AH88" s="52">
        <f>P.V!AH116</f>
        <v>11.166666666666666</v>
      </c>
      <c r="AI88" s="52">
        <f>P.V!AI116</f>
        <v>5</v>
      </c>
      <c r="AJ88" s="52">
        <f>P.V!AJ116</f>
        <v>9.6666666666666661</v>
      </c>
      <c r="AK88" s="52">
        <f>P.V!AK116</f>
        <v>0</v>
      </c>
      <c r="AL88" s="52">
        <f>P.V!AL116</f>
        <v>10.666666666666666</v>
      </c>
      <c r="AM88" s="75">
        <f>P.V!AM116</f>
        <v>5</v>
      </c>
      <c r="AN88" s="38">
        <f>P.V!AN116</f>
        <v>10.5</v>
      </c>
      <c r="AO88" s="76">
        <f>P.V!AO116</f>
        <v>15</v>
      </c>
      <c r="AP88" s="167">
        <f>P.V!AP116</f>
        <v>8.5</v>
      </c>
      <c r="AQ88" s="167">
        <f>P.V!AQ116</f>
        <v>0</v>
      </c>
      <c r="AR88" s="167">
        <f>P.V!AR116</f>
        <v>7.5</v>
      </c>
      <c r="AS88" s="167">
        <f>P.V!AS116</f>
        <v>0</v>
      </c>
      <c r="AT88" s="167">
        <f>P.V!AT116</f>
        <v>11</v>
      </c>
      <c r="AU88" s="75">
        <f>P.V!AU116</f>
        <v>3</v>
      </c>
      <c r="AV88" s="38">
        <f>P.V!AV116</f>
        <v>9</v>
      </c>
      <c r="AW88" s="76">
        <f>P.V!AW116</f>
        <v>3</v>
      </c>
      <c r="AX88" s="61">
        <f>P.V!AX116</f>
        <v>12.5</v>
      </c>
      <c r="AY88" s="75">
        <f>P.V!AY116</f>
        <v>2</v>
      </c>
      <c r="AZ88" s="61">
        <f>P.V!AZ116</f>
        <v>6</v>
      </c>
      <c r="BA88" s="75">
        <f>P.V!BA116</f>
        <v>0</v>
      </c>
      <c r="BB88" s="61">
        <f>P.V!BB116</f>
        <v>3</v>
      </c>
      <c r="BC88" s="75">
        <f>P.V!BC116</f>
        <v>0</v>
      </c>
      <c r="BD88" s="38">
        <f>P.V!BD116</f>
        <v>7.166666666666667</v>
      </c>
      <c r="BE88" s="76">
        <f>P.V!BE116</f>
        <v>2</v>
      </c>
      <c r="BF88" s="54">
        <f>P.V!BF116</f>
        <v>9.2592592592592595</v>
      </c>
      <c r="BG88" s="55">
        <f>P.V!BG116</f>
        <v>20</v>
      </c>
      <c r="BH88" s="56">
        <f>P.V!BH116</f>
        <v>7.8919753086419746</v>
      </c>
      <c r="BI88" s="55">
        <f>P.V!BI116</f>
        <v>27</v>
      </c>
      <c r="BJ88" s="55">
        <f>P.V!BJ116</f>
        <v>27</v>
      </c>
      <c r="BK88" s="73" t="str">
        <f>P.V!BK116</f>
        <v>Rattrapage</v>
      </c>
    </row>
    <row r="89" spans="1:63" ht="20.25" customHeight="1">
      <c r="A89" s="250">
        <v>79</v>
      </c>
      <c r="B89" s="234" t="str">
        <f>P.V!B117</f>
        <v>10DR175</v>
      </c>
      <c r="C89" s="234" t="str">
        <f>P.V!C117</f>
        <v>BENNAI</v>
      </c>
      <c r="D89" s="234" t="str">
        <f>P.V!D117</f>
        <v>Hinane</v>
      </c>
      <c r="E89" s="234" t="str">
        <f>P.V!E117</f>
        <v>06/03/1987</v>
      </c>
      <c r="F89" s="234" t="str">
        <f>P.V!F117</f>
        <v>Bejaia</v>
      </c>
      <c r="G89" s="134">
        <f>P.V!G117</f>
        <v>9.67</v>
      </c>
      <c r="H89" s="37">
        <f>P.V!H117</f>
        <v>0</v>
      </c>
      <c r="I89" s="36">
        <f>P.V!I117</f>
        <v>11</v>
      </c>
      <c r="J89" s="37">
        <f>P.V!J117</f>
        <v>5</v>
      </c>
      <c r="K89" s="36">
        <f>P.V!K117</f>
        <v>10</v>
      </c>
      <c r="L89" s="37">
        <f>P.V!L117</f>
        <v>5</v>
      </c>
      <c r="M89" s="53">
        <f>P.V!M117</f>
        <v>10.223333333333334</v>
      </c>
      <c r="N89" s="39">
        <f>P.V!N117</f>
        <v>15</v>
      </c>
      <c r="O89" s="36">
        <f>P.V!O117</f>
        <v>12</v>
      </c>
      <c r="P89" s="37">
        <f>P.V!P117</f>
        <v>3</v>
      </c>
      <c r="Q89" s="36">
        <f>P.V!Q117</f>
        <v>10</v>
      </c>
      <c r="R89" s="37">
        <f>P.V!R117</f>
        <v>3</v>
      </c>
      <c r="S89" s="36">
        <f>P.V!S117</f>
        <v>12.5</v>
      </c>
      <c r="T89" s="37">
        <f>P.V!T117</f>
        <v>3</v>
      </c>
      <c r="U89" s="53">
        <f>P.V!U117</f>
        <v>11.5</v>
      </c>
      <c r="V89" s="39">
        <f>P.V!V117</f>
        <v>9</v>
      </c>
      <c r="W89" s="36">
        <f>P.V!W117</f>
        <v>2</v>
      </c>
      <c r="X89" s="37">
        <f>P.V!X117</f>
        <v>0</v>
      </c>
      <c r="Y89" s="36">
        <f>P.V!Y117</f>
        <v>12.5</v>
      </c>
      <c r="Z89" s="37">
        <f>P.V!Z117</f>
        <v>2</v>
      </c>
      <c r="AA89" s="36">
        <f>P.V!AA117</f>
        <v>10.5</v>
      </c>
      <c r="AB89" s="37">
        <f>P.V!AB117</f>
        <v>2</v>
      </c>
      <c r="AC89" s="53">
        <f>P.V!AC117</f>
        <v>8.3333333333333339</v>
      </c>
      <c r="AD89" s="39">
        <f>P.V!AD117</f>
        <v>4</v>
      </c>
      <c r="AE89" s="138">
        <f>P.V!AE117</f>
        <v>10.228888888888889</v>
      </c>
      <c r="AF89" s="40">
        <f>P.V!AF117</f>
        <v>30</v>
      </c>
      <c r="AG89" s="73" t="str">
        <f>P.V!AG117</f>
        <v>Admis(e)</v>
      </c>
      <c r="AH89" s="52">
        <f>P.V!AH117</f>
        <v>10.5</v>
      </c>
      <c r="AI89" s="52">
        <f>P.V!AI117</f>
        <v>5</v>
      </c>
      <c r="AJ89" s="52">
        <f>P.V!AJ117</f>
        <v>5.5</v>
      </c>
      <c r="AK89" s="52">
        <f>P.V!AK117</f>
        <v>0</v>
      </c>
      <c r="AL89" s="52">
        <f>P.V!AL117</f>
        <v>12.67</v>
      </c>
      <c r="AM89" s="75">
        <f>P.V!AM117</f>
        <v>5</v>
      </c>
      <c r="AN89" s="38">
        <f>P.V!AN117</f>
        <v>9.5566666666666666</v>
      </c>
      <c r="AO89" s="76">
        <f>P.V!AO117</f>
        <v>10</v>
      </c>
      <c r="AP89" s="167">
        <f>P.V!AP117</f>
        <v>5.5</v>
      </c>
      <c r="AQ89" s="167">
        <f>P.V!AQ117</f>
        <v>0</v>
      </c>
      <c r="AR89" s="167">
        <f>P.V!AR117</f>
        <v>10</v>
      </c>
      <c r="AS89" s="167">
        <f>P.V!AS117</f>
        <v>3</v>
      </c>
      <c r="AT89" s="167">
        <f>P.V!AT117</f>
        <v>15</v>
      </c>
      <c r="AU89" s="75">
        <f>P.V!AU117</f>
        <v>3</v>
      </c>
      <c r="AV89" s="38">
        <f>P.V!AV117</f>
        <v>10.166666666666666</v>
      </c>
      <c r="AW89" s="76">
        <f>P.V!AW117</f>
        <v>9</v>
      </c>
      <c r="AX89" s="61">
        <f>P.V!AX117</f>
        <v>7</v>
      </c>
      <c r="AY89" s="75">
        <f>P.V!AY117</f>
        <v>0</v>
      </c>
      <c r="AZ89" s="61">
        <f>P.V!AZ117</f>
        <v>10</v>
      </c>
      <c r="BA89" s="75">
        <f>P.V!BA117</f>
        <v>2</v>
      </c>
      <c r="BB89" s="61">
        <f>P.V!BB117</f>
        <v>11</v>
      </c>
      <c r="BC89" s="75">
        <f>P.V!BC117</f>
        <v>2</v>
      </c>
      <c r="BD89" s="38">
        <f>P.V!BD117</f>
        <v>9.3333333333333339</v>
      </c>
      <c r="BE89" s="76">
        <f>P.V!BE117</f>
        <v>4</v>
      </c>
      <c r="BF89" s="54">
        <f>P.V!BF117</f>
        <v>9.7103703703703701</v>
      </c>
      <c r="BG89" s="55">
        <f>P.V!BG117</f>
        <v>23</v>
      </c>
      <c r="BH89" s="56">
        <f>P.V!BH117</f>
        <v>9.9696296296296296</v>
      </c>
      <c r="BI89" s="55">
        <f>P.V!BI117</f>
        <v>53</v>
      </c>
      <c r="BJ89" s="55">
        <f>P.V!BJ117</f>
        <v>53</v>
      </c>
      <c r="BK89" s="73" t="str">
        <f>P.V!BK117</f>
        <v>Rattrapage</v>
      </c>
    </row>
    <row r="90" spans="1:63" ht="20.25" customHeight="1">
      <c r="A90" s="250">
        <v>80</v>
      </c>
      <c r="B90" s="234" t="str">
        <f>P.V!B118</f>
        <v>11DR1158</v>
      </c>
      <c r="C90" s="234" t="str">
        <f>P.V!C118</f>
        <v>BENZAID</v>
      </c>
      <c r="D90" s="234" t="str">
        <f>P.V!D118</f>
        <v>Youghourta</v>
      </c>
      <c r="E90" s="234" t="str">
        <f>P.V!E118</f>
        <v>04/08/1987</v>
      </c>
      <c r="F90" s="234" t="str">
        <f>P.V!F118</f>
        <v>Bejaia</v>
      </c>
      <c r="G90" s="134">
        <f>P.V!G118</f>
        <v>6.666666666666667</v>
      </c>
      <c r="H90" s="37">
        <f>P.V!H118</f>
        <v>0</v>
      </c>
      <c r="I90" s="36">
        <f>P.V!I118</f>
        <v>5.333333333333333</v>
      </c>
      <c r="J90" s="37">
        <f>P.V!J118</f>
        <v>0</v>
      </c>
      <c r="K90" s="36">
        <f>P.V!K118</f>
        <v>7</v>
      </c>
      <c r="L90" s="37">
        <f>P.V!L118</f>
        <v>0</v>
      </c>
      <c r="M90" s="53">
        <f>P.V!M118</f>
        <v>6.333333333333333</v>
      </c>
      <c r="N90" s="39">
        <f>P.V!N118</f>
        <v>0</v>
      </c>
      <c r="O90" s="36">
        <f>P.V!O118</f>
        <v>5.5</v>
      </c>
      <c r="P90" s="37">
        <f>P.V!P118</f>
        <v>0</v>
      </c>
      <c r="Q90" s="36">
        <f>P.V!Q118</f>
        <v>8</v>
      </c>
      <c r="R90" s="37">
        <f>P.V!R118</f>
        <v>0</v>
      </c>
      <c r="S90" s="36">
        <f>P.V!S118</f>
        <v>5</v>
      </c>
      <c r="T90" s="37">
        <f>P.V!T118</f>
        <v>0</v>
      </c>
      <c r="U90" s="53">
        <f>P.V!U118</f>
        <v>6.166666666666667</v>
      </c>
      <c r="V90" s="39">
        <f>P.V!V118</f>
        <v>0</v>
      </c>
      <c r="W90" s="36">
        <f>P.V!W118</f>
        <v>1</v>
      </c>
      <c r="X90" s="37">
        <f>P.V!X118</f>
        <v>0</v>
      </c>
      <c r="Y90" s="36">
        <f>P.V!Y118</f>
        <v>0.5</v>
      </c>
      <c r="Z90" s="37">
        <f>P.V!Z118</f>
        <v>0</v>
      </c>
      <c r="AA90" s="36">
        <f>P.V!AA118</f>
        <v>4.5</v>
      </c>
      <c r="AB90" s="37">
        <f>P.V!AB118</f>
        <v>0</v>
      </c>
      <c r="AC90" s="53">
        <f>P.V!AC118</f>
        <v>2</v>
      </c>
      <c r="AD90" s="39">
        <f>P.V!AD118</f>
        <v>0</v>
      </c>
      <c r="AE90" s="138">
        <f>P.V!AE118</f>
        <v>5.3148148148148149</v>
      </c>
      <c r="AF90" s="40">
        <f>P.V!AF118</f>
        <v>0</v>
      </c>
      <c r="AG90" s="73" t="str">
        <f>P.V!AG118</f>
        <v>Rattrapage</v>
      </c>
      <c r="AH90" s="52">
        <f>P.V!AH118</f>
        <v>6</v>
      </c>
      <c r="AI90" s="52">
        <f>P.V!AI118</f>
        <v>0</v>
      </c>
      <c r="AJ90" s="52">
        <f>P.V!AJ118</f>
        <v>7.5</v>
      </c>
      <c r="AK90" s="52">
        <f>P.V!AK118</f>
        <v>0</v>
      </c>
      <c r="AL90" s="52">
        <f>P.V!AL118</f>
        <v>9.3333333333333339</v>
      </c>
      <c r="AM90" s="75">
        <f>P.V!AM118</f>
        <v>0</v>
      </c>
      <c r="AN90" s="38">
        <f>P.V!AN118</f>
        <v>7.6111111111111116</v>
      </c>
      <c r="AO90" s="76">
        <f>P.V!AO118</f>
        <v>0</v>
      </c>
      <c r="AP90" s="167">
        <f>P.V!AP118</f>
        <v>5</v>
      </c>
      <c r="AQ90" s="167">
        <f>P.V!AQ118</f>
        <v>0</v>
      </c>
      <c r="AR90" s="167">
        <f>P.V!AR118</f>
        <v>4.5</v>
      </c>
      <c r="AS90" s="167">
        <f>P.V!AS118</f>
        <v>0</v>
      </c>
      <c r="AT90" s="167">
        <f>P.V!AT118</f>
        <v>6</v>
      </c>
      <c r="AU90" s="75">
        <f>P.V!AU118</f>
        <v>0</v>
      </c>
      <c r="AV90" s="38">
        <f>P.V!AV118</f>
        <v>5.166666666666667</v>
      </c>
      <c r="AW90" s="76">
        <f>P.V!AW118</f>
        <v>0</v>
      </c>
      <c r="AX90" s="61">
        <f>P.V!AX118</f>
        <v>10</v>
      </c>
      <c r="AY90" s="75">
        <f>P.V!AY118</f>
        <v>2</v>
      </c>
      <c r="AZ90" s="61">
        <f>P.V!AZ118</f>
        <v>2</v>
      </c>
      <c r="BA90" s="75">
        <f>P.V!BA118</f>
        <v>0</v>
      </c>
      <c r="BB90" s="61">
        <f>P.V!BB118</f>
        <v>8</v>
      </c>
      <c r="BC90" s="75">
        <f>P.V!BC118</f>
        <v>0</v>
      </c>
      <c r="BD90" s="38">
        <f>P.V!BD118</f>
        <v>6.666666666666667</v>
      </c>
      <c r="BE90" s="76">
        <f>P.V!BE118</f>
        <v>2</v>
      </c>
      <c r="BF90" s="54">
        <f>P.V!BF118</f>
        <v>6.5864197530864201</v>
      </c>
      <c r="BG90" s="55">
        <f>P.V!BG118</f>
        <v>2</v>
      </c>
      <c r="BH90" s="56">
        <f>P.V!BH118</f>
        <v>5.9506172839506171</v>
      </c>
      <c r="BI90" s="55">
        <f>P.V!BI118</f>
        <v>2</v>
      </c>
      <c r="BJ90" s="55">
        <f>P.V!BJ118</f>
        <v>2</v>
      </c>
      <c r="BK90" s="73" t="str">
        <f>P.V!BK118</f>
        <v>Rattrapage</v>
      </c>
    </row>
    <row r="91" spans="1:63" ht="20.25" customHeight="1">
      <c r="A91" s="250">
        <v>81</v>
      </c>
      <c r="B91" s="234" t="str">
        <f>P.V!B119</f>
        <v>113003955</v>
      </c>
      <c r="C91" s="234" t="str">
        <f>P.V!C119</f>
        <v>BERKANI</v>
      </c>
      <c r="D91" s="234" t="str">
        <f>P.V!D119</f>
        <v>souaad</v>
      </c>
      <c r="E91" s="234" t="str">
        <f>P.V!E119</f>
        <v>22/02/1992</v>
      </c>
      <c r="F91" s="234" t="str">
        <f>P.V!F119</f>
        <v>Feraoun</v>
      </c>
      <c r="G91" s="134">
        <f>P.V!G119</f>
        <v>10.33</v>
      </c>
      <c r="H91" s="37">
        <f>P.V!H119</f>
        <v>5</v>
      </c>
      <c r="I91" s="36">
        <f>P.V!I119</f>
        <v>10</v>
      </c>
      <c r="J91" s="37">
        <f>P.V!J119</f>
        <v>5</v>
      </c>
      <c r="K91" s="36">
        <f>P.V!K119</f>
        <v>12.5</v>
      </c>
      <c r="L91" s="37">
        <f>P.V!L119</f>
        <v>5</v>
      </c>
      <c r="M91" s="53">
        <f>P.V!M119</f>
        <v>10.943333333333333</v>
      </c>
      <c r="N91" s="39">
        <f>P.V!N119</f>
        <v>15</v>
      </c>
      <c r="O91" s="36">
        <f>P.V!O119</f>
        <v>15.5</v>
      </c>
      <c r="P91" s="37">
        <f>P.V!P119</f>
        <v>3</v>
      </c>
      <c r="Q91" s="36">
        <f>P.V!Q119</f>
        <v>8.5</v>
      </c>
      <c r="R91" s="37">
        <f>P.V!R119</f>
        <v>0</v>
      </c>
      <c r="S91" s="36">
        <f>P.V!S119</f>
        <v>10</v>
      </c>
      <c r="T91" s="37">
        <f>P.V!T119</f>
        <v>3</v>
      </c>
      <c r="U91" s="53">
        <f>P.V!U119</f>
        <v>11.333333333333334</v>
      </c>
      <c r="V91" s="39">
        <f>P.V!V119</f>
        <v>9</v>
      </c>
      <c r="W91" s="36">
        <f>P.V!W119</f>
        <v>5.5</v>
      </c>
      <c r="X91" s="37">
        <f>P.V!X119</f>
        <v>0</v>
      </c>
      <c r="Y91" s="36">
        <f>P.V!Y119</f>
        <v>3</v>
      </c>
      <c r="Z91" s="37">
        <f>P.V!Z119</f>
        <v>0</v>
      </c>
      <c r="AA91" s="36">
        <f>P.V!AA119</f>
        <v>10</v>
      </c>
      <c r="AB91" s="37">
        <f>P.V!AB119</f>
        <v>2</v>
      </c>
      <c r="AC91" s="53">
        <f>P.V!AC119</f>
        <v>6.166666666666667</v>
      </c>
      <c r="AD91" s="39">
        <f>P.V!AD119</f>
        <v>2</v>
      </c>
      <c r="AE91" s="138">
        <f>P.V!AE119</f>
        <v>10.011851851851851</v>
      </c>
      <c r="AF91" s="40">
        <f>P.V!AF119</f>
        <v>30</v>
      </c>
      <c r="AG91" s="73">
        <f>P.V!AG119</f>
        <v>0</v>
      </c>
      <c r="AH91" s="52">
        <f>P.V!AH119</f>
        <v>11.333333333333334</v>
      </c>
      <c r="AI91" s="52">
        <f>P.V!AI119</f>
        <v>5</v>
      </c>
      <c r="AJ91" s="52">
        <f>P.V!AJ119</f>
        <v>13.166666666666666</v>
      </c>
      <c r="AK91" s="52">
        <f>P.V!AK119</f>
        <v>5</v>
      </c>
      <c r="AL91" s="52">
        <f>P.V!AL119</f>
        <v>12.5</v>
      </c>
      <c r="AM91" s="75">
        <f>P.V!AM119</f>
        <v>5</v>
      </c>
      <c r="AN91" s="38">
        <f>P.V!AN119</f>
        <v>12.333333333333334</v>
      </c>
      <c r="AO91" s="76">
        <f>P.V!AO119</f>
        <v>15</v>
      </c>
      <c r="AP91" s="167">
        <f>P.V!AP119</f>
        <v>4</v>
      </c>
      <c r="AQ91" s="167">
        <f>P.V!AQ119</f>
        <v>0</v>
      </c>
      <c r="AR91" s="167">
        <f>P.V!AR119</f>
        <v>4.5</v>
      </c>
      <c r="AS91" s="167">
        <f>P.V!AS119</f>
        <v>0</v>
      </c>
      <c r="AT91" s="167">
        <f>P.V!AT119</f>
        <v>0.5</v>
      </c>
      <c r="AU91" s="75">
        <f>P.V!AU119</f>
        <v>0</v>
      </c>
      <c r="AV91" s="38">
        <f>P.V!AV119</f>
        <v>3</v>
      </c>
      <c r="AW91" s="76">
        <f>P.V!AW119</f>
        <v>0</v>
      </c>
      <c r="AX91" s="61">
        <f>P.V!AX119</f>
        <v>10.5</v>
      </c>
      <c r="AY91" s="75">
        <f>P.V!AY119</f>
        <v>2</v>
      </c>
      <c r="AZ91" s="61">
        <f>P.V!AZ119</f>
        <v>7</v>
      </c>
      <c r="BA91" s="75">
        <f>P.V!BA119</f>
        <v>0</v>
      </c>
      <c r="BB91" s="61">
        <f>P.V!BB119</f>
        <v>10.5</v>
      </c>
      <c r="BC91" s="75">
        <f>P.V!BC119</f>
        <v>2</v>
      </c>
      <c r="BD91" s="38">
        <f>P.V!BD119</f>
        <v>9.3333333333333339</v>
      </c>
      <c r="BE91" s="76">
        <f>P.V!BE119</f>
        <v>4</v>
      </c>
      <c r="BF91" s="54">
        <f>P.V!BF119</f>
        <v>8.5555555555555554</v>
      </c>
      <c r="BG91" s="55">
        <f>P.V!BG119</f>
        <v>19</v>
      </c>
      <c r="BH91" s="56">
        <f>P.V!BH119</f>
        <v>9.2837037037037042</v>
      </c>
      <c r="BI91" s="55">
        <f>P.V!BI119</f>
        <v>49</v>
      </c>
      <c r="BJ91" s="55">
        <f>P.V!BJ119</f>
        <v>49</v>
      </c>
      <c r="BK91" s="73" t="str">
        <f>P.V!BK119</f>
        <v>Rattrapage</v>
      </c>
    </row>
    <row r="92" spans="1:63" ht="20.25" customHeight="1">
      <c r="A92" s="250">
        <v>82</v>
      </c>
      <c r="B92" s="234" t="str">
        <f>P.V!B120</f>
        <v>125059869</v>
      </c>
      <c r="C92" s="234" t="str">
        <f>P.V!C120</f>
        <v>BESSOU</v>
      </c>
      <c r="D92" s="234" t="str">
        <f>P.V!D120</f>
        <v>Nadjet</v>
      </c>
      <c r="E92" s="234" t="str">
        <f>P.V!E120</f>
        <v>27/04/1993</v>
      </c>
      <c r="F92" s="234" t="str">
        <f>P.V!F120</f>
        <v>Ait tizi</v>
      </c>
      <c r="G92" s="134">
        <f>P.V!G120</f>
        <v>12</v>
      </c>
      <c r="H92" s="37">
        <f>P.V!H120</f>
        <v>5</v>
      </c>
      <c r="I92" s="36">
        <f>P.V!I120</f>
        <v>8.5</v>
      </c>
      <c r="J92" s="37">
        <f>P.V!J120</f>
        <v>0</v>
      </c>
      <c r="K92" s="36">
        <f>P.V!K120</f>
        <v>10.166666666666666</v>
      </c>
      <c r="L92" s="37">
        <f>P.V!L120</f>
        <v>5</v>
      </c>
      <c r="M92" s="53">
        <f>P.V!M120</f>
        <v>10.222222222222221</v>
      </c>
      <c r="N92" s="39">
        <f>P.V!N120</f>
        <v>15</v>
      </c>
      <c r="O92" s="36">
        <f>P.V!O120</f>
        <v>5</v>
      </c>
      <c r="P92" s="37">
        <f>P.V!P120</f>
        <v>0</v>
      </c>
      <c r="Q92" s="36">
        <f>P.V!Q120</f>
        <v>6.5</v>
      </c>
      <c r="R92" s="37">
        <f>P.V!R120</f>
        <v>0</v>
      </c>
      <c r="S92" s="36">
        <f>P.V!S120</f>
        <v>5.5</v>
      </c>
      <c r="T92" s="37">
        <f>P.V!T120</f>
        <v>0</v>
      </c>
      <c r="U92" s="53">
        <f>P.V!U120</f>
        <v>5.666666666666667</v>
      </c>
      <c r="V92" s="39">
        <f>P.V!V120</f>
        <v>0</v>
      </c>
      <c r="W92" s="36">
        <f>P.V!W120</f>
        <v>5</v>
      </c>
      <c r="X92" s="37">
        <f>P.V!X120</f>
        <v>0</v>
      </c>
      <c r="Y92" s="36">
        <f>P.V!Y120</f>
        <v>15</v>
      </c>
      <c r="Z92" s="37">
        <f>P.V!Z120</f>
        <v>2</v>
      </c>
      <c r="AA92" s="36">
        <f>P.V!AA120</f>
        <v>7.5</v>
      </c>
      <c r="AB92" s="37">
        <f>P.V!AB120</f>
        <v>0</v>
      </c>
      <c r="AC92" s="53">
        <f>P.V!AC120</f>
        <v>9.1666666666666661</v>
      </c>
      <c r="AD92" s="39">
        <f>P.V!AD120</f>
        <v>2</v>
      </c>
      <c r="AE92" s="138">
        <f>P.V!AE120</f>
        <v>8.4691358024691361</v>
      </c>
      <c r="AF92" s="40">
        <f>P.V!AF120</f>
        <v>17</v>
      </c>
      <c r="AG92" s="73" t="str">
        <f>P.V!AG120</f>
        <v>Rattrapage</v>
      </c>
      <c r="AH92" s="52">
        <f>P.V!AH120</f>
        <v>13</v>
      </c>
      <c r="AI92" s="52">
        <f>P.V!AI120</f>
        <v>5</v>
      </c>
      <c r="AJ92" s="52">
        <f>P.V!AJ120</f>
        <v>12.166666666666666</v>
      </c>
      <c r="AK92" s="52">
        <f>P.V!AK120</f>
        <v>5</v>
      </c>
      <c r="AL92" s="52">
        <f>P.V!AL120</f>
        <v>10</v>
      </c>
      <c r="AM92" s="75">
        <f>P.V!AM120</f>
        <v>5</v>
      </c>
      <c r="AN92" s="38">
        <f>P.V!AN120</f>
        <v>11.722222222222221</v>
      </c>
      <c r="AO92" s="76">
        <f>P.V!AO120</f>
        <v>15</v>
      </c>
      <c r="AP92" s="167">
        <f>P.V!AP120</f>
        <v>10</v>
      </c>
      <c r="AQ92" s="167">
        <f>P.V!AQ120</f>
        <v>3</v>
      </c>
      <c r="AR92" s="167">
        <f>P.V!AR120</f>
        <v>11</v>
      </c>
      <c r="AS92" s="167">
        <f>P.V!AS120</f>
        <v>3</v>
      </c>
      <c r="AT92" s="167">
        <f>P.V!AT120</f>
        <v>10</v>
      </c>
      <c r="AU92" s="75">
        <f>P.V!AU120</f>
        <v>3</v>
      </c>
      <c r="AV92" s="38">
        <f>P.V!AV120</f>
        <v>10.333333333333334</v>
      </c>
      <c r="AW92" s="76">
        <f>P.V!AW120</f>
        <v>9</v>
      </c>
      <c r="AX92" s="61">
        <f>P.V!AX120</f>
        <v>10.5</v>
      </c>
      <c r="AY92" s="75">
        <f>P.V!AY120</f>
        <v>2</v>
      </c>
      <c r="AZ92" s="61">
        <f>P.V!AZ120</f>
        <v>12</v>
      </c>
      <c r="BA92" s="75">
        <f>P.V!BA120</f>
        <v>2</v>
      </c>
      <c r="BB92" s="61">
        <f>P.V!BB120</f>
        <v>7.5</v>
      </c>
      <c r="BC92" s="75">
        <f>P.V!BC120</f>
        <v>0</v>
      </c>
      <c r="BD92" s="38">
        <f>P.V!BD120</f>
        <v>10</v>
      </c>
      <c r="BE92" s="76">
        <f>P.V!BE120</f>
        <v>6</v>
      </c>
      <c r="BF92" s="54">
        <f>P.V!BF120</f>
        <v>10.876543209876543</v>
      </c>
      <c r="BG92" s="55">
        <f>P.V!BG120</f>
        <v>30</v>
      </c>
      <c r="BH92" s="56">
        <f>P.V!BH120</f>
        <v>9.6728395061728385</v>
      </c>
      <c r="BI92" s="55">
        <f>P.V!BI120</f>
        <v>47</v>
      </c>
      <c r="BJ92" s="55">
        <f>P.V!BJ120</f>
        <v>47</v>
      </c>
      <c r="BK92" s="73" t="str">
        <f>P.V!BK120</f>
        <v>Rattrapage</v>
      </c>
    </row>
    <row r="93" spans="1:63" ht="20.25" customHeight="1">
      <c r="A93" s="250">
        <v>83</v>
      </c>
      <c r="B93" s="234" t="str">
        <f>P.V!B121</f>
        <v>113004146</v>
      </c>
      <c r="C93" s="234" t="str">
        <f>P.V!C121</f>
        <v>BEZNIA</v>
      </c>
      <c r="D93" s="234" t="str">
        <f>P.V!D121</f>
        <v>KAHINA</v>
      </c>
      <c r="E93" s="234" t="str">
        <f>P.V!E121</f>
        <v>06/08/1990</v>
      </c>
      <c r="F93" s="234" t="str">
        <f>P.V!F121</f>
        <v>El-kseur</v>
      </c>
      <c r="G93" s="134">
        <f>P.V!G121</f>
        <v>10</v>
      </c>
      <c r="H93" s="37">
        <f>P.V!H121</f>
        <v>5</v>
      </c>
      <c r="I93" s="36">
        <f>P.V!I121</f>
        <v>9</v>
      </c>
      <c r="J93" s="37">
        <f>P.V!J121</f>
        <v>0</v>
      </c>
      <c r="K93" s="36">
        <f>P.V!K121</f>
        <v>4.833333333333333</v>
      </c>
      <c r="L93" s="37">
        <f>P.V!L121</f>
        <v>0</v>
      </c>
      <c r="M93" s="53">
        <f>P.V!M121</f>
        <v>7.9444444444444438</v>
      </c>
      <c r="N93" s="39">
        <f>P.V!N121</f>
        <v>5</v>
      </c>
      <c r="O93" s="36">
        <f>P.V!O121</f>
        <v>10</v>
      </c>
      <c r="P93" s="37">
        <f>P.V!P121</f>
        <v>3</v>
      </c>
      <c r="Q93" s="36">
        <f>P.V!Q121</f>
        <v>7.5</v>
      </c>
      <c r="R93" s="37">
        <f>P.V!R121</f>
        <v>0</v>
      </c>
      <c r="S93" s="36">
        <f>P.V!S121</f>
        <v>10</v>
      </c>
      <c r="T93" s="37">
        <f>P.V!T121</f>
        <v>3</v>
      </c>
      <c r="U93" s="53">
        <f>P.V!U121</f>
        <v>9.1666666666666661</v>
      </c>
      <c r="V93" s="39">
        <f>P.V!V121</f>
        <v>6</v>
      </c>
      <c r="W93" s="36">
        <f>P.V!W121</f>
        <v>5.5</v>
      </c>
      <c r="X93" s="37">
        <f>P.V!X121</f>
        <v>0</v>
      </c>
      <c r="Y93" s="36">
        <f>P.V!Y121</f>
        <v>3</v>
      </c>
      <c r="Z93" s="37">
        <f>P.V!Z121</f>
        <v>0</v>
      </c>
      <c r="AA93" s="36">
        <f>P.V!AA121</f>
        <v>12.5</v>
      </c>
      <c r="AB93" s="37">
        <f>P.V!AB121</f>
        <v>2</v>
      </c>
      <c r="AC93" s="53">
        <f>P.V!AC121</f>
        <v>7</v>
      </c>
      <c r="AD93" s="39">
        <f>P.V!AD121</f>
        <v>2</v>
      </c>
      <c r="AE93" s="138">
        <f>P.V!AE121</f>
        <v>8.1419753086419746</v>
      </c>
      <c r="AF93" s="40">
        <f>P.V!AF121</f>
        <v>13</v>
      </c>
      <c r="AG93" s="73" t="str">
        <f>P.V!AG121</f>
        <v>Rattrapage</v>
      </c>
      <c r="AH93" s="52">
        <f>P.V!AH121</f>
        <v>10.83</v>
      </c>
      <c r="AI93" s="52">
        <f>P.V!AI121</f>
        <v>5</v>
      </c>
      <c r="AJ93" s="52">
        <f>P.V!AJ121</f>
        <v>13.5</v>
      </c>
      <c r="AK93" s="52">
        <f>P.V!AK121</f>
        <v>5</v>
      </c>
      <c r="AL93" s="52">
        <f>P.V!AL121</f>
        <v>11</v>
      </c>
      <c r="AM93" s="75">
        <f>P.V!AM121</f>
        <v>5</v>
      </c>
      <c r="AN93" s="38">
        <f>P.V!AN121</f>
        <v>11.776666666666666</v>
      </c>
      <c r="AO93" s="76">
        <f>P.V!AO121</f>
        <v>15</v>
      </c>
      <c r="AP93" s="167">
        <f>P.V!AP121</f>
        <v>10</v>
      </c>
      <c r="AQ93" s="167">
        <f>P.V!AQ121</f>
        <v>3</v>
      </c>
      <c r="AR93" s="167">
        <f>P.V!AR121</f>
        <v>7.5</v>
      </c>
      <c r="AS93" s="167">
        <f>P.V!AS121</f>
        <v>0</v>
      </c>
      <c r="AT93" s="167">
        <f>P.V!AT121</f>
        <v>10</v>
      </c>
      <c r="AU93" s="75">
        <f>P.V!AU121</f>
        <v>3</v>
      </c>
      <c r="AV93" s="38">
        <f>P.V!AV121</f>
        <v>9.1666666666666661</v>
      </c>
      <c r="AW93" s="76">
        <f>P.V!AW121</f>
        <v>6</v>
      </c>
      <c r="AX93" s="61">
        <f>P.V!AX121</f>
        <v>12.5</v>
      </c>
      <c r="AY93" s="75">
        <f>P.V!AY121</f>
        <v>2</v>
      </c>
      <c r="AZ93" s="61">
        <f>P.V!AZ121</f>
        <v>8.5</v>
      </c>
      <c r="BA93" s="75">
        <f>P.V!BA121</f>
        <v>0</v>
      </c>
      <c r="BB93" s="61">
        <f>P.V!BB121</f>
        <v>11</v>
      </c>
      <c r="BC93" s="75">
        <f>P.V!BC121</f>
        <v>2</v>
      </c>
      <c r="BD93" s="38">
        <f>P.V!BD121</f>
        <v>10.666666666666666</v>
      </c>
      <c r="BE93" s="76">
        <f>P.V!BE121</f>
        <v>6</v>
      </c>
      <c r="BF93" s="54">
        <f>P.V!BF121</f>
        <v>10.66</v>
      </c>
      <c r="BG93" s="55">
        <f>P.V!BG121</f>
        <v>30</v>
      </c>
      <c r="BH93" s="56">
        <f>P.V!BH121</f>
        <v>9.4009876543209874</v>
      </c>
      <c r="BI93" s="55">
        <f>P.V!BI121</f>
        <v>43</v>
      </c>
      <c r="BJ93" s="55">
        <f>P.V!BJ121</f>
        <v>43</v>
      </c>
      <c r="BK93" s="73" t="str">
        <f>P.V!BK121</f>
        <v>Rattrapage</v>
      </c>
    </row>
    <row r="94" spans="1:63" ht="20.25" customHeight="1">
      <c r="A94" s="250">
        <v>84</v>
      </c>
      <c r="B94" s="234" t="str">
        <f>P.V!B122</f>
        <v>11DR0745</v>
      </c>
      <c r="C94" s="234" t="str">
        <f>P.V!C122</f>
        <v>BIZRICHE</v>
      </c>
      <c r="D94" s="234" t="str">
        <f>P.V!D122</f>
        <v>Aissa</v>
      </c>
      <c r="E94" s="234" t="str">
        <f>P.V!E122</f>
        <v>10/06/1989</v>
      </c>
      <c r="F94" s="234" t="str">
        <f>P.V!F122</f>
        <v>Béjaia</v>
      </c>
      <c r="G94" s="134">
        <f>P.V!G122</f>
        <v>10.833333333333334</v>
      </c>
      <c r="H94" s="37">
        <f>P.V!H122</f>
        <v>5</v>
      </c>
      <c r="I94" s="36">
        <f>P.V!I122</f>
        <v>13.666666666666666</v>
      </c>
      <c r="J94" s="37">
        <f>P.V!J122</f>
        <v>5</v>
      </c>
      <c r="K94" s="36">
        <f>P.V!K122</f>
        <v>9</v>
      </c>
      <c r="L94" s="37">
        <f>P.V!L122</f>
        <v>0</v>
      </c>
      <c r="M94" s="53">
        <f>P.V!M122</f>
        <v>11.166666666666666</v>
      </c>
      <c r="N94" s="39">
        <f>P.V!N122</f>
        <v>15</v>
      </c>
      <c r="O94" s="36">
        <f>P.V!O122</f>
        <v>2</v>
      </c>
      <c r="P94" s="37">
        <f>P.V!P122</f>
        <v>0</v>
      </c>
      <c r="Q94" s="36">
        <f>P.V!Q122</f>
        <v>6</v>
      </c>
      <c r="R94" s="37">
        <f>P.V!R122</f>
        <v>0</v>
      </c>
      <c r="S94" s="36">
        <f>P.V!S122</f>
        <v>7.5</v>
      </c>
      <c r="T94" s="37">
        <f>P.V!T122</f>
        <v>0</v>
      </c>
      <c r="U94" s="53">
        <f>P.V!U122</f>
        <v>5.166666666666667</v>
      </c>
      <c r="V94" s="39">
        <f>P.V!V122</f>
        <v>0</v>
      </c>
      <c r="W94" s="36">
        <f>P.V!W122</f>
        <v>10</v>
      </c>
      <c r="X94" s="37">
        <f>P.V!X122</f>
        <v>2</v>
      </c>
      <c r="Y94" s="36">
        <f>P.V!Y122</f>
        <v>9</v>
      </c>
      <c r="Z94" s="37">
        <f>P.V!Z122</f>
        <v>0</v>
      </c>
      <c r="AA94" s="36">
        <f>P.V!AA122</f>
        <v>8.5</v>
      </c>
      <c r="AB94" s="37">
        <f>P.V!AB122</f>
        <v>0</v>
      </c>
      <c r="AC94" s="53">
        <f>P.V!AC122</f>
        <v>9.1666666666666661</v>
      </c>
      <c r="AD94" s="39">
        <f>P.V!AD122</f>
        <v>2</v>
      </c>
      <c r="AE94" s="138">
        <f>P.V!AE122</f>
        <v>8.7222222222222214</v>
      </c>
      <c r="AF94" s="40">
        <f>P.V!AF122</f>
        <v>17</v>
      </c>
      <c r="AG94" s="73" t="str">
        <f>P.V!AG122</f>
        <v>Rattrapage</v>
      </c>
      <c r="AH94" s="52">
        <f>P.V!AH122</f>
        <v>11</v>
      </c>
      <c r="AI94" s="52">
        <f>P.V!AI122</f>
        <v>5</v>
      </c>
      <c r="AJ94" s="52">
        <f>P.V!AJ122</f>
        <v>6.333333333333333</v>
      </c>
      <c r="AK94" s="52">
        <f>P.V!AK122</f>
        <v>0</v>
      </c>
      <c r="AL94" s="52">
        <f>P.V!AL122</f>
        <v>8.6666666666666661</v>
      </c>
      <c r="AM94" s="75">
        <f>P.V!AM122</f>
        <v>0</v>
      </c>
      <c r="AN94" s="38">
        <f>P.V!AN122</f>
        <v>8.6666666666666661</v>
      </c>
      <c r="AO94" s="76">
        <f>P.V!AO122</f>
        <v>5</v>
      </c>
      <c r="AP94" s="167">
        <f>P.V!AP122</f>
        <v>4</v>
      </c>
      <c r="AQ94" s="167">
        <f>P.V!AQ122</f>
        <v>0</v>
      </c>
      <c r="AR94" s="167">
        <f>P.V!AR122</f>
        <v>8</v>
      </c>
      <c r="AS94" s="167">
        <f>P.V!AS122</f>
        <v>0</v>
      </c>
      <c r="AT94" s="167">
        <f>P.V!AT122</f>
        <v>10</v>
      </c>
      <c r="AU94" s="75">
        <f>P.V!AU122</f>
        <v>3</v>
      </c>
      <c r="AV94" s="38">
        <f>P.V!AV122</f>
        <v>7.333333333333333</v>
      </c>
      <c r="AW94" s="76">
        <f>P.V!AW122</f>
        <v>3</v>
      </c>
      <c r="AX94" s="61">
        <f>P.V!AX122</f>
        <v>10</v>
      </c>
      <c r="AY94" s="75">
        <f>P.V!AY122</f>
        <v>2</v>
      </c>
      <c r="AZ94" s="61">
        <f>P.V!AZ122</f>
        <v>11.5</v>
      </c>
      <c r="BA94" s="75">
        <f>P.V!BA122</f>
        <v>2</v>
      </c>
      <c r="BB94" s="61">
        <f>P.V!BB122</f>
        <v>7</v>
      </c>
      <c r="BC94" s="75">
        <f>P.V!BC122</f>
        <v>0</v>
      </c>
      <c r="BD94" s="38">
        <f>P.V!BD122</f>
        <v>9.5</v>
      </c>
      <c r="BE94" s="76">
        <f>P.V!BE122</f>
        <v>4</v>
      </c>
      <c r="BF94" s="54">
        <f>P.V!BF122</f>
        <v>8.4074074074074066</v>
      </c>
      <c r="BG94" s="55">
        <f>P.V!BG122</f>
        <v>12</v>
      </c>
      <c r="BH94" s="56">
        <f>P.V!BH122</f>
        <v>8.5648148148148131</v>
      </c>
      <c r="BI94" s="55">
        <f>P.V!BI122</f>
        <v>29</v>
      </c>
      <c r="BJ94" s="55">
        <f>P.V!BJ122</f>
        <v>29</v>
      </c>
      <c r="BK94" s="73" t="str">
        <f>P.V!BK122</f>
        <v>Rattrapage</v>
      </c>
    </row>
    <row r="95" spans="1:63" ht="20.25" customHeight="1">
      <c r="A95" s="250">
        <v>85</v>
      </c>
      <c r="B95" s="234" t="str">
        <f>P.V!B123</f>
        <v>123001372</v>
      </c>
      <c r="C95" s="234" t="str">
        <f>P.V!C123</f>
        <v>BOUABIDA</v>
      </c>
      <c r="D95" s="234" t="str">
        <f>P.V!D123</f>
        <v>Sihem</v>
      </c>
      <c r="E95" s="234" t="str">
        <f>P.V!E123</f>
        <v>02/07/1992</v>
      </c>
      <c r="F95" s="234" t="str">
        <f>P.V!F123</f>
        <v>bejaia</v>
      </c>
      <c r="G95" s="134">
        <f>P.V!G123</f>
        <v>11.333333333333334</v>
      </c>
      <c r="H95" s="37">
        <f>P.V!H123</f>
        <v>5</v>
      </c>
      <c r="I95" s="36">
        <f>P.V!I123</f>
        <v>8.5</v>
      </c>
      <c r="J95" s="37">
        <f>P.V!J123</f>
        <v>0</v>
      </c>
      <c r="K95" s="36">
        <f>P.V!K123</f>
        <v>10.666666666666666</v>
      </c>
      <c r="L95" s="37">
        <f>P.V!L123</f>
        <v>5</v>
      </c>
      <c r="M95" s="53">
        <f>P.V!M123</f>
        <v>10.166666666666666</v>
      </c>
      <c r="N95" s="39">
        <f>P.V!N123</f>
        <v>15</v>
      </c>
      <c r="O95" s="36">
        <f>P.V!O123</f>
        <v>10.5</v>
      </c>
      <c r="P95" s="37">
        <f>P.V!P123</f>
        <v>3</v>
      </c>
      <c r="Q95" s="36">
        <f>P.V!Q123</f>
        <v>10.5</v>
      </c>
      <c r="R95" s="37">
        <f>P.V!R123</f>
        <v>3</v>
      </c>
      <c r="S95" s="36">
        <f>P.V!S123</f>
        <v>9</v>
      </c>
      <c r="T95" s="37">
        <f>P.V!T123</f>
        <v>0</v>
      </c>
      <c r="U95" s="53">
        <f>P.V!U123</f>
        <v>10</v>
      </c>
      <c r="V95" s="39">
        <f>P.V!V123</f>
        <v>9</v>
      </c>
      <c r="W95" s="36">
        <f>P.V!W123</f>
        <v>4</v>
      </c>
      <c r="X95" s="37">
        <f>P.V!X123</f>
        <v>0</v>
      </c>
      <c r="Y95" s="36">
        <f>P.V!Y123</f>
        <v>10</v>
      </c>
      <c r="Z95" s="37">
        <f>P.V!Z123</f>
        <v>2</v>
      </c>
      <c r="AA95" s="36">
        <f>P.V!AA123</f>
        <v>5.5</v>
      </c>
      <c r="AB95" s="37">
        <f>P.V!AB123</f>
        <v>0</v>
      </c>
      <c r="AC95" s="53">
        <f>P.V!AC123</f>
        <v>6.5</v>
      </c>
      <c r="AD95" s="39">
        <f>P.V!AD123</f>
        <v>2</v>
      </c>
      <c r="AE95" s="138">
        <f>P.V!AE123</f>
        <v>9.2962962962962958</v>
      </c>
      <c r="AF95" s="40">
        <f>P.V!AF123</f>
        <v>26</v>
      </c>
      <c r="AG95" s="73" t="str">
        <f>P.V!AG123</f>
        <v>Rattrapage</v>
      </c>
      <c r="AH95" s="52">
        <f>P.V!AH123</f>
        <v>11.5</v>
      </c>
      <c r="AI95" s="52">
        <f>P.V!AI123</f>
        <v>5</v>
      </c>
      <c r="AJ95" s="52">
        <f>P.V!AJ123</f>
        <v>10</v>
      </c>
      <c r="AK95" s="52">
        <f>P.V!AK123</f>
        <v>5</v>
      </c>
      <c r="AL95" s="52">
        <f>P.V!AL123</f>
        <v>10</v>
      </c>
      <c r="AM95" s="75">
        <f>P.V!AM123</f>
        <v>5</v>
      </c>
      <c r="AN95" s="38">
        <f>P.V!AN123</f>
        <v>10.5</v>
      </c>
      <c r="AO95" s="76">
        <f>P.V!AO123</f>
        <v>15</v>
      </c>
      <c r="AP95" s="167">
        <f>P.V!AP123</f>
        <v>10</v>
      </c>
      <c r="AQ95" s="167">
        <f>P.V!AQ123</f>
        <v>3</v>
      </c>
      <c r="AR95" s="167">
        <f>P.V!AR123</f>
        <v>10</v>
      </c>
      <c r="AS95" s="167">
        <f>P.V!AS123</f>
        <v>3</v>
      </c>
      <c r="AT95" s="167">
        <f>P.V!AT123</f>
        <v>7.5</v>
      </c>
      <c r="AU95" s="75">
        <f>P.V!AU123</f>
        <v>0</v>
      </c>
      <c r="AV95" s="38">
        <f>P.V!AV123</f>
        <v>9.1666666666666661</v>
      </c>
      <c r="AW95" s="76">
        <f>P.V!AW123</f>
        <v>6</v>
      </c>
      <c r="AX95" s="61">
        <f>P.V!AX123</f>
        <v>12</v>
      </c>
      <c r="AY95" s="75">
        <f>P.V!AY123</f>
        <v>2</v>
      </c>
      <c r="AZ95" s="61">
        <f>P.V!AZ123</f>
        <v>13</v>
      </c>
      <c r="BA95" s="75">
        <f>P.V!BA123</f>
        <v>2</v>
      </c>
      <c r="BB95" s="61">
        <f>P.V!BB123</f>
        <v>9</v>
      </c>
      <c r="BC95" s="75">
        <f>P.V!BC123</f>
        <v>0</v>
      </c>
      <c r="BD95" s="38">
        <f>P.V!BD123</f>
        <v>11.333333333333334</v>
      </c>
      <c r="BE95" s="76">
        <f>P.V!BE123</f>
        <v>6</v>
      </c>
      <c r="BF95" s="54">
        <f>P.V!BF123</f>
        <v>10.24074074074074</v>
      </c>
      <c r="BG95" s="55">
        <f>P.V!BG123</f>
        <v>30</v>
      </c>
      <c r="BH95" s="56">
        <f>P.V!BH123</f>
        <v>9.768518518518519</v>
      </c>
      <c r="BI95" s="55">
        <f>P.V!BI123</f>
        <v>56</v>
      </c>
      <c r="BJ95" s="55">
        <f>P.V!BJ123</f>
        <v>56</v>
      </c>
      <c r="BK95" s="73" t="str">
        <f>P.V!BK123</f>
        <v>Rattrapage</v>
      </c>
    </row>
    <row r="96" spans="1:63" ht="20.25" customHeight="1">
      <c r="A96" s="250">
        <v>86</v>
      </c>
      <c r="B96" s="241" t="str">
        <f>P.V!B138</f>
        <v>10DR392</v>
      </c>
      <c r="C96" s="241" t="str">
        <f>P.V!C138</f>
        <v>BOUAFIA</v>
      </c>
      <c r="D96" s="241" t="str">
        <f>P.V!D138</f>
        <v>Louiza</v>
      </c>
      <c r="E96" s="241" t="str">
        <f>P.V!E138</f>
        <v>17/03/1988</v>
      </c>
      <c r="F96" s="241" t="str">
        <f>P.V!F138</f>
        <v>Tazmalt</v>
      </c>
      <c r="G96" s="36">
        <f>P.V!G138</f>
        <v>9.8333333333333339</v>
      </c>
      <c r="H96" s="37">
        <f>P.V!H138</f>
        <v>0</v>
      </c>
      <c r="I96" s="36">
        <f>P.V!I138</f>
        <v>4.333333333333333</v>
      </c>
      <c r="J96" s="37">
        <f>P.V!J138</f>
        <v>0</v>
      </c>
      <c r="K96" s="36">
        <f>P.V!K138</f>
        <v>5.666666666666667</v>
      </c>
      <c r="L96" s="37">
        <f>P.V!L138</f>
        <v>0</v>
      </c>
      <c r="M96" s="53">
        <f>P.V!M138</f>
        <v>6.6111111111111116</v>
      </c>
      <c r="N96" s="39">
        <f>P.V!N138</f>
        <v>0</v>
      </c>
      <c r="O96" s="36">
        <f>P.V!O138</f>
        <v>10</v>
      </c>
      <c r="P96" s="37">
        <f>P.V!P138</f>
        <v>3</v>
      </c>
      <c r="Q96" s="36">
        <f>P.V!Q138</f>
        <v>8</v>
      </c>
      <c r="R96" s="37">
        <f>P.V!R138</f>
        <v>0</v>
      </c>
      <c r="S96" s="36">
        <f>P.V!S138</f>
        <v>5</v>
      </c>
      <c r="T96" s="37">
        <f>P.V!T138</f>
        <v>0</v>
      </c>
      <c r="U96" s="53">
        <f>P.V!U138</f>
        <v>7.666666666666667</v>
      </c>
      <c r="V96" s="39">
        <f>P.V!V138</f>
        <v>3</v>
      </c>
      <c r="W96" s="36">
        <f>P.V!W138</f>
        <v>3.5</v>
      </c>
      <c r="X96" s="37">
        <f>P.V!X138</f>
        <v>0</v>
      </c>
      <c r="Y96" s="36">
        <f>P.V!Y138</f>
        <v>1</v>
      </c>
      <c r="Z96" s="37">
        <f>P.V!Z138</f>
        <v>0</v>
      </c>
      <c r="AA96" s="36">
        <f>P.V!AA138</f>
        <v>4.5</v>
      </c>
      <c r="AB96" s="37">
        <f>P.V!AB138</f>
        <v>0</v>
      </c>
      <c r="AC96" s="53">
        <f>P.V!AC138</f>
        <v>3</v>
      </c>
      <c r="AD96" s="39">
        <f>P.V!AD138</f>
        <v>0</v>
      </c>
      <c r="AE96" s="138">
        <f>P.V!AE138</f>
        <v>6.1604938271604945</v>
      </c>
      <c r="AF96" s="40">
        <f>P.V!AF138</f>
        <v>3</v>
      </c>
      <c r="AG96" s="73" t="str">
        <f>P.V!AG138</f>
        <v>Rattrapage</v>
      </c>
      <c r="AH96" s="52">
        <f>P.V!AH138</f>
        <v>7.166666666666667</v>
      </c>
      <c r="AI96" s="52">
        <f>P.V!AI138</f>
        <v>0</v>
      </c>
      <c r="AJ96" s="52">
        <f>P.V!AJ138</f>
        <v>3.3333333333333335</v>
      </c>
      <c r="AK96" s="52">
        <f>P.V!AK138</f>
        <v>0</v>
      </c>
      <c r="AL96" s="52">
        <f>P.V!AL138</f>
        <v>11</v>
      </c>
      <c r="AM96" s="75">
        <f>P.V!AM138</f>
        <v>5</v>
      </c>
      <c r="AN96" s="38">
        <f>P.V!AN138</f>
        <v>7.166666666666667</v>
      </c>
      <c r="AO96" s="76">
        <f>P.V!AO138</f>
        <v>5</v>
      </c>
      <c r="AP96" s="167">
        <f>P.V!AP138</f>
        <v>5.5</v>
      </c>
      <c r="AQ96" s="167">
        <f>P.V!AQ138</f>
        <v>0</v>
      </c>
      <c r="AR96" s="167">
        <f>P.V!AR138</f>
        <v>2</v>
      </c>
      <c r="AS96" s="167">
        <f>P.V!AS138</f>
        <v>0</v>
      </c>
      <c r="AT96" s="167">
        <f>P.V!AT138</f>
        <v>2</v>
      </c>
      <c r="AU96" s="75">
        <f>P.V!AU138</f>
        <v>0</v>
      </c>
      <c r="AV96" s="38">
        <f>P.V!AV138</f>
        <v>3.1666666666666665</v>
      </c>
      <c r="AW96" s="76">
        <f>P.V!AW138</f>
        <v>0</v>
      </c>
      <c r="AX96" s="61">
        <f>P.V!AX138</f>
        <v>7</v>
      </c>
      <c r="AY96" s="75">
        <f>P.V!AY138</f>
        <v>0</v>
      </c>
      <c r="AZ96" s="61">
        <f>P.V!AZ138</f>
        <v>3</v>
      </c>
      <c r="BA96" s="75">
        <f>P.V!BA138</f>
        <v>0</v>
      </c>
      <c r="BB96" s="61">
        <f>P.V!BB138</f>
        <v>8.5</v>
      </c>
      <c r="BC96" s="75">
        <f>P.V!BC138</f>
        <v>0</v>
      </c>
      <c r="BD96" s="38">
        <f>P.V!BD138</f>
        <v>6.166666666666667</v>
      </c>
      <c r="BE96" s="76">
        <f>P.V!BE138</f>
        <v>0</v>
      </c>
      <c r="BF96" s="59">
        <f>P.V!BF138</f>
        <v>5.6111111111111107</v>
      </c>
      <c r="BG96" s="55">
        <f>P.V!BG138</f>
        <v>5</v>
      </c>
      <c r="BH96" s="56">
        <f>P.V!BH138</f>
        <v>5.8858024691358022</v>
      </c>
      <c r="BI96" s="55">
        <f>P.V!BI138</f>
        <v>8</v>
      </c>
      <c r="BJ96" s="55">
        <f>P.V!BJ138</f>
        <v>8</v>
      </c>
      <c r="BK96" s="73" t="str">
        <f>P.V!BK138</f>
        <v>Rattrapage</v>
      </c>
    </row>
    <row r="97" spans="1:63" ht="20.25" customHeight="1">
      <c r="A97" s="250">
        <v>87</v>
      </c>
      <c r="B97" s="234" t="str">
        <f>P.V!B139</f>
        <v>123005905</v>
      </c>
      <c r="C97" s="234" t="str">
        <f>P.V!C139</f>
        <v>BOUAICHI</v>
      </c>
      <c r="D97" s="234" t="str">
        <f>P.V!D139</f>
        <v>Nassima</v>
      </c>
      <c r="E97" s="234" t="str">
        <f>P.V!E139</f>
        <v>16/12/1991</v>
      </c>
      <c r="F97" s="234" t="str">
        <f>P.V!F139</f>
        <v>Sidi Aich</v>
      </c>
      <c r="G97" s="36">
        <f>P.V!G139</f>
        <v>10.166666666666666</v>
      </c>
      <c r="H97" s="37">
        <f>P.V!H139</f>
        <v>5</v>
      </c>
      <c r="I97" s="36">
        <f>P.V!I139</f>
        <v>8.3333333333333339</v>
      </c>
      <c r="J97" s="37">
        <f>P.V!J139</f>
        <v>0</v>
      </c>
      <c r="K97" s="36">
        <f>P.V!K139</f>
        <v>9.8333333333333339</v>
      </c>
      <c r="L97" s="37">
        <f>P.V!L139</f>
        <v>0</v>
      </c>
      <c r="M97" s="53">
        <f>P.V!M139</f>
        <v>9.4444444444444446</v>
      </c>
      <c r="N97" s="39">
        <f>P.V!N139</f>
        <v>5</v>
      </c>
      <c r="O97" s="36">
        <f>P.V!O139</f>
        <v>14.5</v>
      </c>
      <c r="P97" s="37">
        <f>P.V!P139</f>
        <v>3</v>
      </c>
      <c r="Q97" s="36">
        <f>P.V!Q139</f>
        <v>9</v>
      </c>
      <c r="R97" s="37">
        <f>P.V!R139</f>
        <v>0</v>
      </c>
      <c r="S97" s="36">
        <f>P.V!S139</f>
        <v>13.5</v>
      </c>
      <c r="T97" s="37">
        <f>P.V!T139</f>
        <v>3</v>
      </c>
      <c r="U97" s="53">
        <f>P.V!U139</f>
        <v>12.333333333333334</v>
      </c>
      <c r="V97" s="39">
        <f>P.V!V139</f>
        <v>9</v>
      </c>
      <c r="W97" s="36">
        <f>P.V!W139</f>
        <v>4.5</v>
      </c>
      <c r="X97" s="37">
        <f>P.V!X139</f>
        <v>0</v>
      </c>
      <c r="Y97" s="36">
        <f>P.V!Y139</f>
        <v>9</v>
      </c>
      <c r="Z97" s="37">
        <f>P.V!Z139</f>
        <v>0</v>
      </c>
      <c r="AA97" s="36">
        <f>P.V!AA139</f>
        <v>10</v>
      </c>
      <c r="AB97" s="37">
        <f>P.V!AB139</f>
        <v>2</v>
      </c>
      <c r="AC97" s="53">
        <f>P.V!AC139</f>
        <v>7.833333333333333</v>
      </c>
      <c r="AD97" s="39">
        <f>P.V!AD139</f>
        <v>2</v>
      </c>
      <c r="AE97" s="138">
        <f>P.V!AE139</f>
        <v>10.049382716049385</v>
      </c>
      <c r="AF97" s="40">
        <f>P.V!AF139</f>
        <v>30</v>
      </c>
      <c r="AG97" s="73">
        <f>P.V!AG139</f>
        <v>0</v>
      </c>
      <c r="AH97" s="52">
        <f>P.V!AH139</f>
        <v>11.166666666666666</v>
      </c>
      <c r="AI97" s="52">
        <f>P.V!AI139</f>
        <v>5</v>
      </c>
      <c r="AJ97" s="52">
        <f>P.V!AJ139</f>
        <v>9.1666666666666661</v>
      </c>
      <c r="AK97" s="52">
        <f>P.V!AK139</f>
        <v>0</v>
      </c>
      <c r="AL97" s="52">
        <f>P.V!AL139</f>
        <v>11.333333333333334</v>
      </c>
      <c r="AM97" s="75">
        <f>P.V!AM139</f>
        <v>5</v>
      </c>
      <c r="AN97" s="38">
        <f>P.V!AN139</f>
        <v>10.555555555555555</v>
      </c>
      <c r="AO97" s="76">
        <f>P.V!AO139</f>
        <v>15</v>
      </c>
      <c r="AP97" s="167">
        <f>P.V!AP139</f>
        <v>10</v>
      </c>
      <c r="AQ97" s="167">
        <f>P.V!AQ139</f>
        <v>3</v>
      </c>
      <c r="AR97" s="167">
        <f>P.V!AR139</f>
        <v>12</v>
      </c>
      <c r="AS97" s="167">
        <f>P.V!AS139</f>
        <v>3</v>
      </c>
      <c r="AT97" s="167">
        <f>P.V!AT139</f>
        <v>7.5</v>
      </c>
      <c r="AU97" s="75">
        <f>P.V!AU139</f>
        <v>0</v>
      </c>
      <c r="AV97" s="38">
        <f>P.V!AV139</f>
        <v>9.8333333333333339</v>
      </c>
      <c r="AW97" s="76">
        <f>P.V!AW139</f>
        <v>6</v>
      </c>
      <c r="AX97" s="61">
        <f>P.V!AX139</f>
        <v>10.5</v>
      </c>
      <c r="AY97" s="75">
        <f>P.V!AY139</f>
        <v>2</v>
      </c>
      <c r="AZ97" s="61">
        <f>P.V!AZ139</f>
        <v>9</v>
      </c>
      <c r="BA97" s="75">
        <f>P.V!BA139</f>
        <v>0</v>
      </c>
      <c r="BB97" s="61">
        <f>P.V!BB139</f>
        <v>10</v>
      </c>
      <c r="BC97" s="75">
        <f>P.V!BC139</f>
        <v>2</v>
      </c>
      <c r="BD97" s="38">
        <f>P.V!BD139</f>
        <v>9.8333333333333339</v>
      </c>
      <c r="BE97" s="76">
        <f>P.V!BE139</f>
        <v>4</v>
      </c>
      <c r="BF97" s="59">
        <f>P.V!BF139</f>
        <v>10.154320987654319</v>
      </c>
      <c r="BG97" s="55">
        <f>P.V!BG139</f>
        <v>30</v>
      </c>
      <c r="BH97" s="56">
        <f>P.V!BH139</f>
        <v>10.101851851851851</v>
      </c>
      <c r="BI97" s="55">
        <f>P.V!BI139</f>
        <v>60</v>
      </c>
      <c r="BJ97" s="55">
        <f>P.V!BJ139</f>
        <v>60</v>
      </c>
      <c r="BK97" s="73">
        <f>P.V!BK139</f>
        <v>0</v>
      </c>
    </row>
    <row r="98" spans="1:63" ht="20.25" customHeight="1">
      <c r="A98" s="250">
        <v>88</v>
      </c>
      <c r="B98" s="234" t="str">
        <f>P.V!B140</f>
        <v>123005862</v>
      </c>
      <c r="C98" s="234" t="str">
        <f>P.V!C140</f>
        <v>BOUAICHI</v>
      </c>
      <c r="D98" s="234" t="str">
        <f>P.V!D140</f>
        <v>El-Djoher</v>
      </c>
      <c r="E98" s="234" t="str">
        <f>P.V!E140</f>
        <v>01/07/1991</v>
      </c>
      <c r="F98" s="234" t="str">
        <f>P.V!F140</f>
        <v>Sidi Aich</v>
      </c>
      <c r="G98" s="36">
        <f>P.V!G140</f>
        <v>11.666666666666666</v>
      </c>
      <c r="H98" s="37">
        <f>P.V!H140</f>
        <v>5</v>
      </c>
      <c r="I98" s="36">
        <f>P.V!I140</f>
        <v>12.666666666666666</v>
      </c>
      <c r="J98" s="37">
        <f>P.V!J140</f>
        <v>5</v>
      </c>
      <c r="K98" s="36">
        <f>P.V!K140</f>
        <v>13</v>
      </c>
      <c r="L98" s="37">
        <f>P.V!L140</f>
        <v>5</v>
      </c>
      <c r="M98" s="53">
        <f>P.V!M140</f>
        <v>12.444444444444443</v>
      </c>
      <c r="N98" s="39">
        <f>P.V!N140</f>
        <v>15</v>
      </c>
      <c r="O98" s="36">
        <f>P.V!O140</f>
        <v>14.5</v>
      </c>
      <c r="P98" s="37">
        <f>P.V!P140</f>
        <v>3</v>
      </c>
      <c r="Q98" s="36">
        <f>P.V!Q140</f>
        <v>11</v>
      </c>
      <c r="R98" s="37">
        <f>P.V!R140</f>
        <v>3</v>
      </c>
      <c r="S98" s="36">
        <f>P.V!S140</f>
        <v>11.5</v>
      </c>
      <c r="T98" s="37">
        <f>P.V!T140</f>
        <v>3</v>
      </c>
      <c r="U98" s="53">
        <f>P.V!U140</f>
        <v>12.333333333333334</v>
      </c>
      <c r="V98" s="39">
        <f>P.V!V140</f>
        <v>9</v>
      </c>
      <c r="W98" s="36">
        <f>P.V!W140</f>
        <v>6.5</v>
      </c>
      <c r="X98" s="37">
        <f>P.V!X140</f>
        <v>0</v>
      </c>
      <c r="Y98" s="36">
        <f>P.V!Y140</f>
        <v>10</v>
      </c>
      <c r="Z98" s="37">
        <f>P.V!Z140</f>
        <v>2</v>
      </c>
      <c r="AA98" s="36">
        <f>P.V!AA140</f>
        <v>11.5</v>
      </c>
      <c r="AB98" s="37">
        <f>P.V!AB140</f>
        <v>2</v>
      </c>
      <c r="AC98" s="53">
        <f>P.V!AC140</f>
        <v>9.3333333333333339</v>
      </c>
      <c r="AD98" s="39">
        <f>P.V!AD140</f>
        <v>4</v>
      </c>
      <c r="AE98" s="138">
        <f>P.V!AE140</f>
        <v>11.716049382716049</v>
      </c>
      <c r="AF98" s="40">
        <f>P.V!AF140</f>
        <v>30</v>
      </c>
      <c r="AG98" s="73" t="str">
        <f>P.V!AG140</f>
        <v>Admis(e)</v>
      </c>
      <c r="AH98" s="52">
        <f>P.V!AH140</f>
        <v>15</v>
      </c>
      <c r="AI98" s="52">
        <f>P.V!AI140</f>
        <v>5</v>
      </c>
      <c r="AJ98" s="52">
        <f>P.V!AJ140</f>
        <v>13.166666666666666</v>
      </c>
      <c r="AK98" s="52">
        <f>P.V!AK140</f>
        <v>5</v>
      </c>
      <c r="AL98" s="52">
        <f>P.V!AL140</f>
        <v>13.833333333333334</v>
      </c>
      <c r="AM98" s="75">
        <f>P.V!AM140</f>
        <v>5</v>
      </c>
      <c r="AN98" s="38">
        <f>P.V!AN140</f>
        <v>14</v>
      </c>
      <c r="AO98" s="76">
        <f>P.V!AO140</f>
        <v>15</v>
      </c>
      <c r="AP98" s="167">
        <f>P.V!AP140</f>
        <v>10</v>
      </c>
      <c r="AQ98" s="167">
        <f>P.V!AQ140</f>
        <v>3</v>
      </c>
      <c r="AR98" s="167">
        <f>P.V!AR140</f>
        <v>10.5</v>
      </c>
      <c r="AS98" s="167">
        <f>P.V!AS140</f>
        <v>3</v>
      </c>
      <c r="AT98" s="167">
        <f>P.V!AT140</f>
        <v>5</v>
      </c>
      <c r="AU98" s="75">
        <f>P.V!AU140</f>
        <v>0</v>
      </c>
      <c r="AV98" s="38">
        <f>P.V!AV140</f>
        <v>8.5</v>
      </c>
      <c r="AW98" s="76">
        <f>P.V!AW140</f>
        <v>6</v>
      </c>
      <c r="AX98" s="61">
        <f>P.V!AX140</f>
        <v>11</v>
      </c>
      <c r="AY98" s="75">
        <f>P.V!AY140</f>
        <v>2</v>
      </c>
      <c r="AZ98" s="61">
        <f>P.V!AZ140</f>
        <v>8</v>
      </c>
      <c r="BA98" s="75">
        <f>P.V!BA140</f>
        <v>0</v>
      </c>
      <c r="BB98" s="61">
        <f>P.V!BB140</f>
        <v>12</v>
      </c>
      <c r="BC98" s="75">
        <f>P.V!BC140</f>
        <v>2</v>
      </c>
      <c r="BD98" s="38">
        <f>P.V!BD140</f>
        <v>10.333333333333334</v>
      </c>
      <c r="BE98" s="76">
        <f>P.V!BE140</f>
        <v>6</v>
      </c>
      <c r="BF98" s="59">
        <f>P.V!BF140</f>
        <v>11.351851851851851</v>
      </c>
      <c r="BG98" s="55">
        <f>P.V!BG140</f>
        <v>30</v>
      </c>
      <c r="BH98" s="56">
        <f>P.V!BH140</f>
        <v>11.533950617283949</v>
      </c>
      <c r="BI98" s="55">
        <f>P.V!BI140</f>
        <v>60</v>
      </c>
      <c r="BJ98" s="55">
        <f>P.V!BJ140</f>
        <v>180</v>
      </c>
      <c r="BK98" s="73" t="str">
        <f>P.V!BK140</f>
        <v>Admis(e)</v>
      </c>
    </row>
    <row r="99" spans="1:63" ht="20.25" customHeight="1">
      <c r="A99" s="250">
        <v>89</v>
      </c>
      <c r="B99" s="234" t="str">
        <f>P.V!B141</f>
        <v>123005784</v>
      </c>
      <c r="C99" s="234" t="str">
        <f>P.V!C141</f>
        <v>BOUAICHI</v>
      </c>
      <c r="D99" s="234" t="str">
        <f>P.V!D141</f>
        <v>Kahina</v>
      </c>
      <c r="E99" s="234" t="str">
        <f>P.V!E141</f>
        <v>25/01/1992</v>
      </c>
      <c r="F99" s="234" t="str">
        <f>P.V!F141</f>
        <v>Timezrit</v>
      </c>
      <c r="G99" s="36">
        <f>P.V!G141</f>
        <v>11</v>
      </c>
      <c r="H99" s="37">
        <f>P.V!H141</f>
        <v>5</v>
      </c>
      <c r="I99" s="36">
        <f>P.V!I141</f>
        <v>9.5</v>
      </c>
      <c r="J99" s="37">
        <f>P.V!J141</f>
        <v>0</v>
      </c>
      <c r="K99" s="36">
        <f>P.V!K141</f>
        <v>6</v>
      </c>
      <c r="L99" s="37">
        <f>P.V!L141</f>
        <v>0</v>
      </c>
      <c r="M99" s="53">
        <f>P.V!M141</f>
        <v>8.8333333333333339</v>
      </c>
      <c r="N99" s="39">
        <f>P.V!N141</f>
        <v>5</v>
      </c>
      <c r="O99" s="36">
        <f>P.V!O141</f>
        <v>10.5</v>
      </c>
      <c r="P99" s="37">
        <f>P.V!P141</f>
        <v>3</v>
      </c>
      <c r="Q99" s="36">
        <f>P.V!Q141</f>
        <v>11</v>
      </c>
      <c r="R99" s="37">
        <f>P.V!R141</f>
        <v>3</v>
      </c>
      <c r="S99" s="36">
        <f>P.V!S141</f>
        <v>8</v>
      </c>
      <c r="T99" s="37">
        <f>P.V!T141</f>
        <v>0</v>
      </c>
      <c r="U99" s="53">
        <f>P.V!U141</f>
        <v>9.8333333333333339</v>
      </c>
      <c r="V99" s="39">
        <f>P.V!V141</f>
        <v>6</v>
      </c>
      <c r="W99" s="36">
        <f>P.V!W141</f>
        <v>7.5</v>
      </c>
      <c r="X99" s="37">
        <f>P.V!X141</f>
        <v>0</v>
      </c>
      <c r="Y99" s="36">
        <f>P.V!Y141</f>
        <v>11.5</v>
      </c>
      <c r="Z99" s="37">
        <f>P.V!Z141</f>
        <v>2</v>
      </c>
      <c r="AA99" s="36">
        <f>P.V!AA141</f>
        <v>10</v>
      </c>
      <c r="AB99" s="37">
        <f>P.V!AB141</f>
        <v>2</v>
      </c>
      <c r="AC99" s="53">
        <f>P.V!AC141</f>
        <v>9.6666666666666661</v>
      </c>
      <c r="AD99" s="39">
        <f>P.V!AD141</f>
        <v>4</v>
      </c>
      <c r="AE99" s="138">
        <f>P.V!AE141</f>
        <v>9.3518518518518512</v>
      </c>
      <c r="AF99" s="40">
        <f>P.V!AF141</f>
        <v>15</v>
      </c>
      <c r="AG99" s="73" t="str">
        <f>P.V!AG141</f>
        <v>Rattrapage</v>
      </c>
      <c r="AH99" s="52">
        <f>P.V!AH141</f>
        <v>13.666666666666666</v>
      </c>
      <c r="AI99" s="52">
        <f>P.V!AI141</f>
        <v>5</v>
      </c>
      <c r="AJ99" s="52">
        <f>P.V!AJ141</f>
        <v>13.5</v>
      </c>
      <c r="AK99" s="52">
        <f>P.V!AK141</f>
        <v>5</v>
      </c>
      <c r="AL99" s="52">
        <f>P.V!AL141</f>
        <v>14.833333333333334</v>
      </c>
      <c r="AM99" s="75">
        <f>P.V!AM141</f>
        <v>5</v>
      </c>
      <c r="AN99" s="38">
        <f>P.V!AN141</f>
        <v>14</v>
      </c>
      <c r="AO99" s="76">
        <f>P.V!AO141</f>
        <v>15</v>
      </c>
      <c r="AP99" s="167">
        <f>P.V!AP141</f>
        <v>8</v>
      </c>
      <c r="AQ99" s="167">
        <f>P.V!AQ141</f>
        <v>0</v>
      </c>
      <c r="AR99" s="167">
        <f>P.V!AR141</f>
        <v>10.5</v>
      </c>
      <c r="AS99" s="167">
        <f>P.V!AS141</f>
        <v>3</v>
      </c>
      <c r="AT99" s="167">
        <f>P.V!AT141</f>
        <v>10</v>
      </c>
      <c r="AU99" s="75">
        <f>P.V!AU141</f>
        <v>3</v>
      </c>
      <c r="AV99" s="38">
        <f>P.V!AV141</f>
        <v>9.5</v>
      </c>
      <c r="AW99" s="76">
        <f>P.V!AW141</f>
        <v>6</v>
      </c>
      <c r="AX99" s="61">
        <f>P.V!AX141</f>
        <v>13.5</v>
      </c>
      <c r="AY99" s="75">
        <f>P.V!AY141</f>
        <v>2</v>
      </c>
      <c r="AZ99" s="61">
        <f>P.V!AZ141</f>
        <v>13.5</v>
      </c>
      <c r="BA99" s="75">
        <f>P.V!BA141</f>
        <v>2</v>
      </c>
      <c r="BB99" s="61">
        <f>P.V!BB141</f>
        <v>14</v>
      </c>
      <c r="BC99" s="75">
        <f>P.V!BC141</f>
        <v>2</v>
      </c>
      <c r="BD99" s="38">
        <f>P.V!BD141</f>
        <v>13.666666666666666</v>
      </c>
      <c r="BE99" s="76">
        <f>P.V!BE141</f>
        <v>6</v>
      </c>
      <c r="BF99" s="59">
        <f>P.V!BF141</f>
        <v>12.425925925925926</v>
      </c>
      <c r="BG99" s="55">
        <f>P.V!BG141</f>
        <v>30</v>
      </c>
      <c r="BH99" s="56">
        <f>P.V!BH141</f>
        <v>10.888888888888889</v>
      </c>
      <c r="BI99" s="55">
        <f>P.V!BI141</f>
        <v>60</v>
      </c>
      <c r="BJ99" s="55">
        <f>P.V!BJ141</f>
        <v>180</v>
      </c>
      <c r="BK99" s="73" t="str">
        <f>P.V!BK141</f>
        <v>Admis(e)</v>
      </c>
    </row>
    <row r="100" spans="1:63" ht="20.25" customHeight="1">
      <c r="A100" s="250">
        <v>90</v>
      </c>
      <c r="B100" s="234" t="str">
        <f>P.V!B142</f>
        <v>083053413</v>
      </c>
      <c r="C100" s="234" t="str">
        <f>P.V!C142</f>
        <v>BOUANDEL</v>
      </c>
      <c r="D100" s="234" t="str">
        <f>P.V!D142</f>
        <v>Yassine</v>
      </c>
      <c r="E100" s="234" t="str">
        <f>P.V!E142</f>
        <v>25/07/1984</v>
      </c>
      <c r="F100" s="234" t="str">
        <f>P.V!F142</f>
        <v>El-milia</v>
      </c>
      <c r="G100" s="36">
        <f>P.V!G142</f>
        <v>11.833333333333334</v>
      </c>
      <c r="H100" s="37">
        <f>P.V!H142</f>
        <v>5</v>
      </c>
      <c r="I100" s="36">
        <f>P.V!I142</f>
        <v>8</v>
      </c>
      <c r="J100" s="37">
        <f>P.V!J142</f>
        <v>0</v>
      </c>
      <c r="K100" s="36">
        <f>P.V!K142</f>
        <v>11</v>
      </c>
      <c r="L100" s="37">
        <f>P.V!L142</f>
        <v>5</v>
      </c>
      <c r="M100" s="53">
        <f>P.V!M142</f>
        <v>10.277777777777779</v>
      </c>
      <c r="N100" s="39">
        <f>P.V!N142</f>
        <v>15</v>
      </c>
      <c r="O100" s="36">
        <f>P.V!O142</f>
        <v>10</v>
      </c>
      <c r="P100" s="37">
        <f>P.V!P142</f>
        <v>3</v>
      </c>
      <c r="Q100" s="36">
        <f>P.V!Q142</f>
        <v>10</v>
      </c>
      <c r="R100" s="37">
        <f>P.V!R142</f>
        <v>3</v>
      </c>
      <c r="S100" s="36">
        <f>P.V!S142</f>
        <v>8.5</v>
      </c>
      <c r="T100" s="37">
        <f>P.V!T142</f>
        <v>0</v>
      </c>
      <c r="U100" s="53">
        <f>P.V!U142</f>
        <v>9.5</v>
      </c>
      <c r="V100" s="39">
        <f>P.V!V142</f>
        <v>6</v>
      </c>
      <c r="W100" s="36">
        <f>P.V!W142</f>
        <v>2</v>
      </c>
      <c r="X100" s="37">
        <f>P.V!X142</f>
        <v>0</v>
      </c>
      <c r="Y100" s="36">
        <f>P.V!Y142</f>
        <v>0</v>
      </c>
      <c r="Z100" s="37">
        <f>P.V!Z142</f>
        <v>0</v>
      </c>
      <c r="AA100" s="36">
        <f>P.V!AA142</f>
        <v>8</v>
      </c>
      <c r="AB100" s="37">
        <f>P.V!AB142</f>
        <v>0</v>
      </c>
      <c r="AC100" s="53">
        <f>P.V!AC142</f>
        <v>3.3333333333333335</v>
      </c>
      <c r="AD100" s="39">
        <f>P.V!AD142</f>
        <v>0</v>
      </c>
      <c r="AE100" s="138">
        <f>P.V!AE142</f>
        <v>8.4753086419753085</v>
      </c>
      <c r="AF100" s="40">
        <f>P.V!AF142</f>
        <v>21</v>
      </c>
      <c r="AG100" s="73" t="str">
        <f>P.V!AG142</f>
        <v>Rattrapage</v>
      </c>
      <c r="AH100" s="52">
        <f>P.V!AH142</f>
        <v>8.6666666666666661</v>
      </c>
      <c r="AI100" s="52">
        <f>P.V!AI142</f>
        <v>0</v>
      </c>
      <c r="AJ100" s="52">
        <f>P.V!AJ142</f>
        <v>10.333333333333334</v>
      </c>
      <c r="AK100" s="52">
        <f>P.V!AK142</f>
        <v>5</v>
      </c>
      <c r="AL100" s="52">
        <f>P.V!AL142</f>
        <v>11</v>
      </c>
      <c r="AM100" s="75">
        <f>P.V!AM142</f>
        <v>5</v>
      </c>
      <c r="AN100" s="38">
        <f>P.V!AN142</f>
        <v>10</v>
      </c>
      <c r="AO100" s="76">
        <f>P.V!AO142</f>
        <v>15</v>
      </c>
      <c r="AP100" s="167">
        <f>P.V!AP142</f>
        <v>4.5</v>
      </c>
      <c r="AQ100" s="167">
        <f>P.V!AQ142</f>
        <v>0</v>
      </c>
      <c r="AR100" s="167">
        <f>P.V!AR142</f>
        <v>9</v>
      </c>
      <c r="AS100" s="167">
        <f>P.V!AS142</f>
        <v>0</v>
      </c>
      <c r="AT100" s="167">
        <f>P.V!AT142</f>
        <v>3</v>
      </c>
      <c r="AU100" s="75">
        <f>P.V!AU142</f>
        <v>0</v>
      </c>
      <c r="AV100" s="38">
        <f>P.V!AV142</f>
        <v>5.5</v>
      </c>
      <c r="AW100" s="76">
        <f>P.V!AW142</f>
        <v>0</v>
      </c>
      <c r="AX100" s="61">
        <f>P.V!AX142</f>
        <v>12</v>
      </c>
      <c r="AY100" s="75">
        <f>P.V!AY142</f>
        <v>2</v>
      </c>
      <c r="AZ100" s="61">
        <f>P.V!AZ142</f>
        <v>6</v>
      </c>
      <c r="BA100" s="75">
        <f>P.V!BA142</f>
        <v>0</v>
      </c>
      <c r="BB100" s="61">
        <f>P.V!BB142</f>
        <v>11</v>
      </c>
      <c r="BC100" s="75">
        <f>P.V!BC142</f>
        <v>2</v>
      </c>
      <c r="BD100" s="38">
        <f>P.V!BD142</f>
        <v>9.6666666666666661</v>
      </c>
      <c r="BE100" s="76">
        <f>P.V!BE142</f>
        <v>4</v>
      </c>
      <c r="BF100" s="59">
        <f>P.V!BF142</f>
        <v>8.4259259259259256</v>
      </c>
      <c r="BG100" s="55">
        <f>P.V!BG142</f>
        <v>19</v>
      </c>
      <c r="BH100" s="56">
        <f>P.V!BH142</f>
        <v>8.4506172839506171</v>
      </c>
      <c r="BI100" s="55">
        <f>P.V!BI142</f>
        <v>40</v>
      </c>
      <c r="BJ100" s="55">
        <f>P.V!BJ142</f>
        <v>40</v>
      </c>
      <c r="BK100" s="73" t="str">
        <f>P.V!BK142</f>
        <v>Rattrapage</v>
      </c>
    </row>
    <row r="101" spans="1:63" ht="20.25" customHeight="1">
      <c r="A101" s="250">
        <v>91</v>
      </c>
      <c r="B101" s="234" t="str">
        <f>P.V!B143</f>
        <v>123000283</v>
      </c>
      <c r="C101" s="234" t="str">
        <f>P.V!C143</f>
        <v>BOUAOUDIA</v>
      </c>
      <c r="D101" s="234" t="str">
        <f>P.V!D143</f>
        <v>Lynda</v>
      </c>
      <c r="E101" s="234" t="str">
        <f>P.V!E143</f>
        <v>23/12/1994</v>
      </c>
      <c r="F101" s="234" t="str">
        <f>P.V!F143</f>
        <v>bejaia</v>
      </c>
      <c r="G101" s="36">
        <f>P.V!G143</f>
        <v>16</v>
      </c>
      <c r="H101" s="37">
        <f>P.V!H143</f>
        <v>5</v>
      </c>
      <c r="I101" s="36">
        <f>P.V!I143</f>
        <v>16.666666666666668</v>
      </c>
      <c r="J101" s="37">
        <f>P.V!J143</f>
        <v>5</v>
      </c>
      <c r="K101" s="36">
        <f>P.V!K143</f>
        <v>14.166666666666666</v>
      </c>
      <c r="L101" s="37">
        <f>P.V!L143</f>
        <v>5</v>
      </c>
      <c r="M101" s="53">
        <f>P.V!M143</f>
        <v>15.611111111111112</v>
      </c>
      <c r="N101" s="39">
        <f>P.V!N143</f>
        <v>15</v>
      </c>
      <c r="O101" s="36">
        <f>P.V!O143</f>
        <v>12.5</v>
      </c>
      <c r="P101" s="37">
        <f>P.V!P143</f>
        <v>3</v>
      </c>
      <c r="Q101" s="36">
        <f>P.V!Q143</f>
        <v>13</v>
      </c>
      <c r="R101" s="37">
        <f>P.V!R143</f>
        <v>3</v>
      </c>
      <c r="S101" s="36">
        <f>P.V!S143</f>
        <v>15.5</v>
      </c>
      <c r="T101" s="37">
        <f>P.V!T143</f>
        <v>3</v>
      </c>
      <c r="U101" s="53">
        <f>P.V!U143</f>
        <v>13.666666666666666</v>
      </c>
      <c r="V101" s="39">
        <f>P.V!V143</f>
        <v>9</v>
      </c>
      <c r="W101" s="36">
        <f>P.V!W143</f>
        <v>14</v>
      </c>
      <c r="X101" s="37">
        <f>P.V!X143</f>
        <v>2</v>
      </c>
      <c r="Y101" s="36">
        <f>P.V!Y143</f>
        <v>12.5</v>
      </c>
      <c r="Z101" s="37">
        <f>P.V!Z143</f>
        <v>2</v>
      </c>
      <c r="AA101" s="36">
        <f>P.V!AA143</f>
        <v>15</v>
      </c>
      <c r="AB101" s="37">
        <f>P.V!AB143</f>
        <v>2</v>
      </c>
      <c r="AC101" s="53">
        <f>P.V!AC143</f>
        <v>13.833333333333334</v>
      </c>
      <c r="AD101" s="39">
        <f>P.V!AD143</f>
        <v>6</v>
      </c>
      <c r="AE101" s="138">
        <f>P.V!AE143</f>
        <v>14.567901234567902</v>
      </c>
      <c r="AF101" s="40">
        <f>P.V!AF143</f>
        <v>30</v>
      </c>
      <c r="AG101" s="73" t="str">
        <f>P.V!AG143</f>
        <v>Admis(e)</v>
      </c>
      <c r="AH101" s="52">
        <f>P.V!AH143</f>
        <v>15.666666666666666</v>
      </c>
      <c r="AI101" s="52">
        <f>P.V!AI143</f>
        <v>5</v>
      </c>
      <c r="AJ101" s="52">
        <f>P.V!AJ143</f>
        <v>16.666666666666668</v>
      </c>
      <c r="AK101" s="52">
        <f>P.V!AK143</f>
        <v>5</v>
      </c>
      <c r="AL101" s="52">
        <f>P.V!AL143</f>
        <v>15.166666666666666</v>
      </c>
      <c r="AM101" s="75">
        <f>P.V!AM143</f>
        <v>5</v>
      </c>
      <c r="AN101" s="38">
        <f>P.V!AN143</f>
        <v>15.833333333333334</v>
      </c>
      <c r="AO101" s="76">
        <f>P.V!AO143</f>
        <v>15</v>
      </c>
      <c r="AP101" s="167">
        <f>P.V!AP143</f>
        <v>11</v>
      </c>
      <c r="AQ101" s="167">
        <f>P.V!AQ143</f>
        <v>3</v>
      </c>
      <c r="AR101" s="167">
        <f>P.V!AR143</f>
        <v>15</v>
      </c>
      <c r="AS101" s="167">
        <f>P.V!AS143</f>
        <v>3</v>
      </c>
      <c r="AT101" s="167">
        <f>P.V!AT143</f>
        <v>17</v>
      </c>
      <c r="AU101" s="75">
        <f>P.V!AU143</f>
        <v>3</v>
      </c>
      <c r="AV101" s="38">
        <f>P.V!AV143</f>
        <v>14.333333333333334</v>
      </c>
      <c r="AW101" s="76">
        <f>P.V!AW143</f>
        <v>9</v>
      </c>
      <c r="AX101" s="61">
        <f>P.V!AX143</f>
        <v>15.5</v>
      </c>
      <c r="AY101" s="75">
        <f>P.V!AY143</f>
        <v>2</v>
      </c>
      <c r="AZ101" s="61">
        <f>P.V!AZ143</f>
        <v>17</v>
      </c>
      <c r="BA101" s="75">
        <f>P.V!BA143</f>
        <v>2</v>
      </c>
      <c r="BB101" s="61">
        <f>P.V!BB143</f>
        <v>17</v>
      </c>
      <c r="BC101" s="75">
        <f>P.V!BC143</f>
        <v>2</v>
      </c>
      <c r="BD101" s="38">
        <f>P.V!BD143</f>
        <v>16.5</v>
      </c>
      <c r="BE101" s="76">
        <f>P.V!BE143</f>
        <v>6</v>
      </c>
      <c r="BF101" s="59">
        <f>P.V!BF143</f>
        <v>15.481481481481481</v>
      </c>
      <c r="BG101" s="55">
        <f>P.V!BG143</f>
        <v>30</v>
      </c>
      <c r="BH101" s="56">
        <f>P.V!BH143</f>
        <v>15.024691358024691</v>
      </c>
      <c r="BI101" s="55">
        <f>P.V!BI143</f>
        <v>60</v>
      </c>
      <c r="BJ101" s="55">
        <f>P.V!BJ143</f>
        <v>180</v>
      </c>
      <c r="BK101" s="73" t="str">
        <f>P.V!BK143</f>
        <v>Admis(e)</v>
      </c>
    </row>
    <row r="102" spans="1:63" ht="20.25" customHeight="1">
      <c r="A102" s="250">
        <v>92</v>
      </c>
      <c r="B102" s="234" t="str">
        <f>P.V!B144</f>
        <v>113005436</v>
      </c>
      <c r="C102" s="234" t="str">
        <f>P.V!C144</f>
        <v>BOUAZIZ</v>
      </c>
      <c r="D102" s="234" t="str">
        <f>P.V!D144</f>
        <v>Rabah</v>
      </c>
      <c r="E102" s="234" t="str">
        <f>P.V!E144</f>
        <v>13/11/1989</v>
      </c>
      <c r="F102" s="234" t="str">
        <f>P.V!F144</f>
        <v>Sidi aich</v>
      </c>
      <c r="G102" s="36">
        <f>P.V!G144</f>
        <v>9</v>
      </c>
      <c r="H102" s="37">
        <f>P.V!H144</f>
        <v>0</v>
      </c>
      <c r="I102" s="36">
        <f>P.V!I144</f>
        <v>8.5</v>
      </c>
      <c r="J102" s="37">
        <f>P.V!J144</f>
        <v>0</v>
      </c>
      <c r="K102" s="36">
        <f>P.V!K144</f>
        <v>13.333333333333334</v>
      </c>
      <c r="L102" s="37">
        <f>P.V!L144</f>
        <v>5</v>
      </c>
      <c r="M102" s="53">
        <f>P.V!M144</f>
        <v>10.277777777777779</v>
      </c>
      <c r="N102" s="39">
        <f>P.V!N144</f>
        <v>15</v>
      </c>
      <c r="O102" s="36">
        <f>P.V!O144</f>
        <v>5.5</v>
      </c>
      <c r="P102" s="37">
        <f>P.V!P144</f>
        <v>0</v>
      </c>
      <c r="Q102" s="36">
        <f>P.V!Q144</f>
        <v>11.5</v>
      </c>
      <c r="R102" s="37">
        <f>P.V!R144</f>
        <v>3</v>
      </c>
      <c r="S102" s="36">
        <f>P.V!S144</f>
        <v>10</v>
      </c>
      <c r="T102" s="37">
        <f>P.V!T144</f>
        <v>3</v>
      </c>
      <c r="U102" s="53">
        <f>P.V!U144</f>
        <v>9</v>
      </c>
      <c r="V102" s="39">
        <f>P.V!V144</f>
        <v>6</v>
      </c>
      <c r="W102" s="36">
        <f>P.V!W144</f>
        <v>5.5</v>
      </c>
      <c r="X102" s="37">
        <f>P.V!X144</f>
        <v>0</v>
      </c>
      <c r="Y102" s="36">
        <f>P.V!Y144</f>
        <v>7</v>
      </c>
      <c r="Z102" s="37">
        <f>P.V!Z144</f>
        <v>0</v>
      </c>
      <c r="AA102" s="36">
        <f>P.V!AA144</f>
        <v>4</v>
      </c>
      <c r="AB102" s="37">
        <f>P.V!AB144</f>
        <v>0</v>
      </c>
      <c r="AC102" s="53">
        <f>P.V!AC144</f>
        <v>5.5</v>
      </c>
      <c r="AD102" s="39">
        <f>P.V!AD144</f>
        <v>0</v>
      </c>
      <c r="AE102" s="138">
        <f>P.V!AE144</f>
        <v>8.7901234567901234</v>
      </c>
      <c r="AF102" s="40">
        <f>P.V!AF144</f>
        <v>21</v>
      </c>
      <c r="AG102" s="73" t="str">
        <f>P.V!AG144</f>
        <v>Rattrapage</v>
      </c>
      <c r="AH102" s="52">
        <f>P.V!AH144</f>
        <v>10.5</v>
      </c>
      <c r="AI102" s="52">
        <f>P.V!AI144</f>
        <v>5</v>
      </c>
      <c r="AJ102" s="52">
        <f>P.V!AJ144</f>
        <v>13.166666666666666</v>
      </c>
      <c r="AK102" s="52">
        <f>P.V!AK144</f>
        <v>5</v>
      </c>
      <c r="AL102" s="52">
        <f>P.V!AL144</f>
        <v>8.3333333333333339</v>
      </c>
      <c r="AM102" s="75">
        <f>P.V!AM144</f>
        <v>0</v>
      </c>
      <c r="AN102" s="38">
        <f>P.V!AN144</f>
        <v>10.666666666666666</v>
      </c>
      <c r="AO102" s="76">
        <f>P.V!AO144</f>
        <v>15</v>
      </c>
      <c r="AP102" s="167">
        <f>P.V!AP144</f>
        <v>7.5</v>
      </c>
      <c r="AQ102" s="167">
        <f>P.V!AQ144</f>
        <v>0</v>
      </c>
      <c r="AR102" s="167">
        <f>P.V!AR144</f>
        <v>8</v>
      </c>
      <c r="AS102" s="167">
        <f>P.V!AS144</f>
        <v>0</v>
      </c>
      <c r="AT102" s="167">
        <f>P.V!AT144</f>
        <v>12</v>
      </c>
      <c r="AU102" s="75">
        <f>P.V!AU144</f>
        <v>3</v>
      </c>
      <c r="AV102" s="38">
        <f>P.V!AV144</f>
        <v>9.1666666666666661</v>
      </c>
      <c r="AW102" s="76">
        <f>P.V!AW144</f>
        <v>3</v>
      </c>
      <c r="AX102" s="61">
        <f>P.V!AX144</f>
        <v>13</v>
      </c>
      <c r="AY102" s="75">
        <f>P.V!AY144</f>
        <v>2</v>
      </c>
      <c r="AZ102" s="61">
        <f>P.V!AZ144</f>
        <v>3</v>
      </c>
      <c r="BA102" s="75">
        <f>P.V!BA144</f>
        <v>0</v>
      </c>
      <c r="BB102" s="61">
        <f>P.V!BB144</f>
        <v>14</v>
      </c>
      <c r="BC102" s="75">
        <f>P.V!BC144</f>
        <v>2</v>
      </c>
      <c r="BD102" s="38">
        <f>P.V!BD144</f>
        <v>10</v>
      </c>
      <c r="BE102" s="76">
        <f>P.V!BE144</f>
        <v>6</v>
      </c>
      <c r="BF102" s="59">
        <f>P.V!BF144</f>
        <v>10.018518518518519</v>
      </c>
      <c r="BG102" s="55">
        <f>P.V!BG144</f>
        <v>30</v>
      </c>
      <c r="BH102" s="56">
        <f>P.V!BH144</f>
        <v>9.4043209876543212</v>
      </c>
      <c r="BI102" s="55">
        <f>P.V!BI144</f>
        <v>51</v>
      </c>
      <c r="BJ102" s="55">
        <f>P.V!BJ144</f>
        <v>51</v>
      </c>
      <c r="BK102" s="73" t="str">
        <f>P.V!BK144</f>
        <v>Rattrapage</v>
      </c>
    </row>
    <row r="103" spans="1:63" ht="20.25" customHeight="1">
      <c r="A103" s="250">
        <v>93</v>
      </c>
      <c r="B103" s="234" t="str">
        <f>P.V!B145</f>
        <v>10DR356</v>
      </c>
      <c r="C103" s="234" t="str">
        <f>P.V!C145</f>
        <v>BOUBALOU</v>
      </c>
      <c r="D103" s="234" t="str">
        <f>P.V!D145</f>
        <v>Nabil</v>
      </c>
      <c r="E103" s="234" t="str">
        <f>P.V!E145</f>
        <v>15/04/1991</v>
      </c>
      <c r="F103" s="234" t="str">
        <f>P.V!F145</f>
        <v>Bejaia</v>
      </c>
      <c r="G103" s="36">
        <f>P.V!G145</f>
        <v>10.333333333333334</v>
      </c>
      <c r="H103" s="37">
        <f>P.V!H145</f>
        <v>5</v>
      </c>
      <c r="I103" s="36">
        <f>P.V!I145</f>
        <v>6</v>
      </c>
      <c r="J103" s="37">
        <f>P.V!J145</f>
        <v>0</v>
      </c>
      <c r="K103" s="36">
        <f>P.V!K145</f>
        <v>3.8333333333333335</v>
      </c>
      <c r="L103" s="37">
        <f>P.V!L145</f>
        <v>0</v>
      </c>
      <c r="M103" s="53">
        <f>P.V!M145</f>
        <v>6.7222222222222223</v>
      </c>
      <c r="N103" s="39">
        <f>P.V!N145</f>
        <v>5</v>
      </c>
      <c r="O103" s="36">
        <f>P.V!O145</f>
        <v>5</v>
      </c>
      <c r="P103" s="37">
        <f>P.V!P145</f>
        <v>0</v>
      </c>
      <c r="Q103" s="36">
        <f>P.V!Q145</f>
        <v>10</v>
      </c>
      <c r="R103" s="37">
        <f>P.V!R145</f>
        <v>3</v>
      </c>
      <c r="S103" s="36">
        <f>P.V!S145</f>
        <v>7.5</v>
      </c>
      <c r="T103" s="37">
        <f>P.V!T145</f>
        <v>0</v>
      </c>
      <c r="U103" s="53">
        <f>P.V!U145</f>
        <v>7.5</v>
      </c>
      <c r="V103" s="39">
        <f>P.V!V145</f>
        <v>3</v>
      </c>
      <c r="W103" s="36">
        <f>P.V!W145</f>
        <v>1</v>
      </c>
      <c r="X103" s="37">
        <f>P.V!X145</f>
        <v>0</v>
      </c>
      <c r="Y103" s="36">
        <f>P.V!Y145</f>
        <v>10.5</v>
      </c>
      <c r="Z103" s="37">
        <f>P.V!Z145</f>
        <v>2</v>
      </c>
      <c r="AA103" s="36">
        <f>P.V!AA145</f>
        <v>5.5</v>
      </c>
      <c r="AB103" s="37">
        <f>P.V!AB145</f>
        <v>0</v>
      </c>
      <c r="AC103" s="53">
        <f>P.V!AC145</f>
        <v>5.666666666666667</v>
      </c>
      <c r="AD103" s="39">
        <f>P.V!AD145</f>
        <v>2</v>
      </c>
      <c r="AE103" s="138">
        <f>P.V!AE145</f>
        <v>6.7469135802469147</v>
      </c>
      <c r="AF103" s="40">
        <f>P.V!AF145</f>
        <v>10</v>
      </c>
      <c r="AG103" s="73" t="str">
        <f>P.V!AG145</f>
        <v>Rattrapage</v>
      </c>
      <c r="AH103" s="52">
        <f>P.V!AH145</f>
        <v>10</v>
      </c>
      <c r="AI103" s="52">
        <f>P.V!AI145</f>
        <v>5</v>
      </c>
      <c r="AJ103" s="52">
        <f>P.V!AJ145</f>
        <v>7</v>
      </c>
      <c r="AK103" s="52">
        <f>P.V!AK145</f>
        <v>0</v>
      </c>
      <c r="AL103" s="52">
        <f>P.V!AL145</f>
        <v>12.333333333333334</v>
      </c>
      <c r="AM103" s="75">
        <f>P.V!AM145</f>
        <v>5</v>
      </c>
      <c r="AN103" s="38">
        <f>P.V!AN145</f>
        <v>9.7777777777777786</v>
      </c>
      <c r="AO103" s="76">
        <f>P.V!AO145</f>
        <v>10</v>
      </c>
      <c r="AP103" s="167">
        <f>P.V!AP145</f>
        <v>7.5</v>
      </c>
      <c r="AQ103" s="167">
        <f>P.V!AQ145</f>
        <v>0</v>
      </c>
      <c r="AR103" s="167">
        <f>P.V!AR145</f>
        <v>1.5</v>
      </c>
      <c r="AS103" s="167">
        <f>P.V!AS145</f>
        <v>0</v>
      </c>
      <c r="AT103" s="167">
        <f>P.V!AT145</f>
        <v>7</v>
      </c>
      <c r="AU103" s="75">
        <f>P.V!AU145</f>
        <v>0</v>
      </c>
      <c r="AV103" s="38">
        <f>P.V!AV145</f>
        <v>5.333333333333333</v>
      </c>
      <c r="AW103" s="76">
        <f>P.V!AW145</f>
        <v>0</v>
      </c>
      <c r="AX103" s="61">
        <f>P.V!AX145</f>
        <v>10</v>
      </c>
      <c r="AY103" s="75">
        <f>P.V!AY145</f>
        <v>2</v>
      </c>
      <c r="AZ103" s="61">
        <f>P.V!AZ145</f>
        <v>0</v>
      </c>
      <c r="BA103" s="75">
        <f>P.V!BA145</f>
        <v>0</v>
      </c>
      <c r="BB103" s="61">
        <f>P.V!BB145</f>
        <v>14.5</v>
      </c>
      <c r="BC103" s="75">
        <f>P.V!BC145</f>
        <v>2</v>
      </c>
      <c r="BD103" s="38">
        <f>P.V!BD145</f>
        <v>8.1666666666666661</v>
      </c>
      <c r="BE103" s="76">
        <f>P.V!BE145</f>
        <v>4</v>
      </c>
      <c r="BF103" s="59">
        <f>P.V!BF145</f>
        <v>7.9382716049382722</v>
      </c>
      <c r="BG103" s="55">
        <f>P.V!BG145</f>
        <v>14</v>
      </c>
      <c r="BH103" s="56">
        <f>P.V!BH145</f>
        <v>7.3425925925925934</v>
      </c>
      <c r="BI103" s="55">
        <f>P.V!BI145</f>
        <v>24</v>
      </c>
      <c r="BJ103" s="55">
        <f>P.V!BJ145</f>
        <v>24</v>
      </c>
      <c r="BK103" s="73" t="str">
        <f>P.V!BK145</f>
        <v>Rattrapage</v>
      </c>
    </row>
    <row r="104" spans="1:63" ht="20.25" customHeight="1">
      <c r="A104" s="250">
        <v>94</v>
      </c>
      <c r="B104" s="234" t="str">
        <f>P.V!B146</f>
        <v>123017470</v>
      </c>
      <c r="C104" s="234" t="str">
        <f>P.V!C146</f>
        <v>BOUCHAMA</v>
      </c>
      <c r="D104" s="234" t="str">
        <f>P.V!D146</f>
        <v>Mehamed</v>
      </c>
      <c r="E104" s="234" t="str">
        <f>P.V!E146</f>
        <v>11/08/1988</v>
      </c>
      <c r="F104" s="234" t="str">
        <f>P.V!F146</f>
        <v>BEJAIA</v>
      </c>
      <c r="G104" s="36">
        <f>P.V!G146</f>
        <v>12</v>
      </c>
      <c r="H104" s="37">
        <f>P.V!H146</f>
        <v>5</v>
      </c>
      <c r="I104" s="36">
        <f>P.V!I146</f>
        <v>14</v>
      </c>
      <c r="J104" s="37">
        <f>P.V!J146</f>
        <v>5</v>
      </c>
      <c r="K104" s="36">
        <f>P.V!K146</f>
        <v>4.833333333333333</v>
      </c>
      <c r="L104" s="37">
        <f>P.V!L146</f>
        <v>0</v>
      </c>
      <c r="M104" s="53">
        <f>P.V!M146</f>
        <v>10.277777777777777</v>
      </c>
      <c r="N104" s="39">
        <f>P.V!N146</f>
        <v>15</v>
      </c>
      <c r="O104" s="36">
        <f>P.V!O146</f>
        <v>6</v>
      </c>
      <c r="P104" s="37">
        <f>P.V!P146</f>
        <v>0</v>
      </c>
      <c r="Q104" s="36">
        <f>P.V!Q146</f>
        <v>7</v>
      </c>
      <c r="R104" s="37">
        <f>P.V!R146</f>
        <v>0</v>
      </c>
      <c r="S104" s="36">
        <f>P.V!S146</f>
        <v>5.5</v>
      </c>
      <c r="T104" s="37">
        <f>P.V!T146</f>
        <v>0</v>
      </c>
      <c r="U104" s="53">
        <f>P.V!U146</f>
        <v>6.166666666666667</v>
      </c>
      <c r="V104" s="39">
        <f>P.V!V146</f>
        <v>0</v>
      </c>
      <c r="W104" s="36">
        <f>P.V!W146</f>
        <v>6</v>
      </c>
      <c r="X104" s="37">
        <f>P.V!X146</f>
        <v>0</v>
      </c>
      <c r="Y104" s="36">
        <f>P.V!Y146</f>
        <v>4.5</v>
      </c>
      <c r="Z104" s="37">
        <f>P.V!Z146</f>
        <v>0</v>
      </c>
      <c r="AA104" s="36">
        <f>P.V!AA146</f>
        <v>6</v>
      </c>
      <c r="AB104" s="37">
        <f>P.V!AB146</f>
        <v>0</v>
      </c>
      <c r="AC104" s="53">
        <f>P.V!AC146</f>
        <v>5.5</v>
      </c>
      <c r="AD104" s="39">
        <f>P.V!AD146</f>
        <v>0</v>
      </c>
      <c r="AE104" s="138">
        <f>P.V!AE146</f>
        <v>7.8456790123456779</v>
      </c>
      <c r="AF104" s="40">
        <f>P.V!AF146</f>
        <v>15</v>
      </c>
      <c r="AG104" s="73" t="str">
        <f>P.V!AG146</f>
        <v>Rattrapage</v>
      </c>
      <c r="AH104" s="52">
        <f>P.V!AH146</f>
        <v>10.333333333333334</v>
      </c>
      <c r="AI104" s="52">
        <f>P.V!AI146</f>
        <v>5</v>
      </c>
      <c r="AJ104" s="52">
        <f>P.V!AJ146</f>
        <v>9.8333333333333339</v>
      </c>
      <c r="AK104" s="52">
        <f>P.V!AK146</f>
        <v>0</v>
      </c>
      <c r="AL104" s="52">
        <f>P.V!AL146</f>
        <v>11.666666666666666</v>
      </c>
      <c r="AM104" s="75">
        <f>P.V!AM146</f>
        <v>5</v>
      </c>
      <c r="AN104" s="38">
        <f>P.V!AN146</f>
        <v>10.611111111111112</v>
      </c>
      <c r="AO104" s="76">
        <f>P.V!AO146</f>
        <v>15</v>
      </c>
      <c r="AP104" s="167">
        <f>P.V!AP146</f>
        <v>7</v>
      </c>
      <c r="AQ104" s="167">
        <f>P.V!AQ146</f>
        <v>0</v>
      </c>
      <c r="AR104" s="167">
        <f>P.V!AR146</f>
        <v>5</v>
      </c>
      <c r="AS104" s="167">
        <f>P.V!AS146</f>
        <v>0</v>
      </c>
      <c r="AT104" s="167">
        <f>P.V!AT146</f>
        <v>6.5</v>
      </c>
      <c r="AU104" s="75">
        <f>P.V!AU146</f>
        <v>0</v>
      </c>
      <c r="AV104" s="38">
        <f>P.V!AV146</f>
        <v>6.166666666666667</v>
      </c>
      <c r="AW104" s="76">
        <f>P.V!AW146</f>
        <v>0</v>
      </c>
      <c r="AX104" s="61">
        <f>P.V!AX146</f>
        <v>12.5</v>
      </c>
      <c r="AY104" s="75">
        <f>P.V!AY146</f>
        <v>2</v>
      </c>
      <c r="AZ104" s="61">
        <f>P.V!AZ146</f>
        <v>3</v>
      </c>
      <c r="BA104" s="75">
        <f>P.V!BA146</f>
        <v>0</v>
      </c>
      <c r="BB104" s="61">
        <f>P.V!BB146</f>
        <v>14</v>
      </c>
      <c r="BC104" s="75">
        <f>P.V!BC146</f>
        <v>2</v>
      </c>
      <c r="BD104" s="38">
        <f>P.V!BD146</f>
        <v>9.8333333333333339</v>
      </c>
      <c r="BE104" s="76">
        <f>P.V!BE146</f>
        <v>4</v>
      </c>
      <c r="BF104" s="59">
        <f>P.V!BF146</f>
        <v>8.9567901234567913</v>
      </c>
      <c r="BG104" s="55">
        <f>P.V!BG146</f>
        <v>19</v>
      </c>
      <c r="BH104" s="56">
        <f>P.V!BH146</f>
        <v>8.4012345679012341</v>
      </c>
      <c r="BI104" s="55">
        <f>P.V!BI146</f>
        <v>34</v>
      </c>
      <c r="BJ104" s="55">
        <f>P.V!BJ146</f>
        <v>34</v>
      </c>
      <c r="BK104" s="73" t="str">
        <f>P.V!BK146</f>
        <v>Rattrapage</v>
      </c>
    </row>
    <row r="105" spans="1:63" ht="20.25" customHeight="1">
      <c r="A105" s="250">
        <v>95</v>
      </c>
      <c r="B105" s="234" t="str">
        <f>P.V!B147</f>
        <v>113000499</v>
      </c>
      <c r="C105" s="234" t="str">
        <f>P.V!C147</f>
        <v>BOUCHAMA</v>
      </c>
      <c r="D105" s="234" t="str">
        <f>P.V!D147</f>
        <v>fahem</v>
      </c>
      <c r="E105" s="234" t="str">
        <f>P.V!E147</f>
        <v>08/05/1990</v>
      </c>
      <c r="F105" s="234" t="str">
        <f>P.V!F147</f>
        <v>bejaia</v>
      </c>
      <c r="G105" s="36">
        <f>P.V!G147</f>
        <v>7</v>
      </c>
      <c r="H105" s="37">
        <f>P.V!H147</f>
        <v>0</v>
      </c>
      <c r="I105" s="36">
        <f>P.V!I147</f>
        <v>10.166666666666666</v>
      </c>
      <c r="J105" s="37">
        <f>P.V!J147</f>
        <v>5</v>
      </c>
      <c r="K105" s="36">
        <f>P.V!K147</f>
        <v>5.666666666666667</v>
      </c>
      <c r="L105" s="37">
        <f>P.V!L147</f>
        <v>0</v>
      </c>
      <c r="M105" s="53">
        <f>P.V!M147</f>
        <v>7.6111111111111107</v>
      </c>
      <c r="N105" s="39">
        <f>P.V!N147</f>
        <v>5</v>
      </c>
      <c r="O105" s="36">
        <f>P.V!O147</f>
        <v>10</v>
      </c>
      <c r="P105" s="37">
        <f>P.V!P147</f>
        <v>3</v>
      </c>
      <c r="Q105" s="36">
        <f>P.V!Q147</f>
        <v>10</v>
      </c>
      <c r="R105" s="37">
        <f>P.V!R147</f>
        <v>3</v>
      </c>
      <c r="S105" s="36">
        <f>P.V!S147</f>
        <v>5</v>
      </c>
      <c r="T105" s="37">
        <f>P.V!T147</f>
        <v>0</v>
      </c>
      <c r="U105" s="53">
        <f>P.V!U147</f>
        <v>8.3333333333333339</v>
      </c>
      <c r="V105" s="39">
        <f>P.V!V147</f>
        <v>6</v>
      </c>
      <c r="W105" s="36">
        <f>P.V!W147</f>
        <v>1</v>
      </c>
      <c r="X105" s="37">
        <f>P.V!X147</f>
        <v>0</v>
      </c>
      <c r="Y105" s="36">
        <f>P.V!Y147</f>
        <v>5</v>
      </c>
      <c r="Z105" s="37">
        <f>P.V!Z147</f>
        <v>0</v>
      </c>
      <c r="AA105" s="36">
        <f>P.V!AA147</f>
        <v>5</v>
      </c>
      <c r="AB105" s="37">
        <f>P.V!AB147</f>
        <v>0</v>
      </c>
      <c r="AC105" s="53">
        <f>P.V!AC147</f>
        <v>3.6666666666666665</v>
      </c>
      <c r="AD105" s="39">
        <f>P.V!AD147</f>
        <v>0</v>
      </c>
      <c r="AE105" s="138">
        <f>P.V!AE147</f>
        <v>6.9753086419753076</v>
      </c>
      <c r="AF105" s="40">
        <f>P.V!AF147</f>
        <v>11</v>
      </c>
      <c r="AG105" s="73" t="str">
        <f>P.V!AG147</f>
        <v>Rattrapage</v>
      </c>
      <c r="AH105" s="52">
        <f>P.V!AH147</f>
        <v>9</v>
      </c>
      <c r="AI105" s="52">
        <f>P.V!AI147</f>
        <v>0</v>
      </c>
      <c r="AJ105" s="52">
        <f>P.V!AJ147</f>
        <v>7</v>
      </c>
      <c r="AK105" s="52">
        <f>P.V!AK147</f>
        <v>0</v>
      </c>
      <c r="AL105" s="52">
        <f>P.V!AL147</f>
        <v>11.666666666666666</v>
      </c>
      <c r="AM105" s="75">
        <f>P.V!AM147</f>
        <v>5</v>
      </c>
      <c r="AN105" s="38">
        <f>P.V!AN147</f>
        <v>9.2222222222222214</v>
      </c>
      <c r="AO105" s="76">
        <f>P.V!AO147</f>
        <v>5</v>
      </c>
      <c r="AP105" s="167">
        <f>P.V!AP147</f>
        <v>11</v>
      </c>
      <c r="AQ105" s="167">
        <f>P.V!AQ147</f>
        <v>3</v>
      </c>
      <c r="AR105" s="167">
        <f>P.V!AR147</f>
        <v>7.5</v>
      </c>
      <c r="AS105" s="167">
        <f>P.V!AS147</f>
        <v>0</v>
      </c>
      <c r="AT105" s="167">
        <f>P.V!AT147</f>
        <v>5</v>
      </c>
      <c r="AU105" s="75">
        <f>P.V!AU147</f>
        <v>0</v>
      </c>
      <c r="AV105" s="38">
        <f>P.V!AV147</f>
        <v>7.833333333333333</v>
      </c>
      <c r="AW105" s="76">
        <f>P.V!AW147</f>
        <v>3</v>
      </c>
      <c r="AX105" s="61">
        <f>P.V!AX147</f>
        <v>10.5</v>
      </c>
      <c r="AY105" s="75">
        <f>P.V!AY147</f>
        <v>2</v>
      </c>
      <c r="AZ105" s="61">
        <f>P.V!AZ147</f>
        <v>10</v>
      </c>
      <c r="BA105" s="75">
        <f>P.V!BA147</f>
        <v>2</v>
      </c>
      <c r="BB105" s="61">
        <f>P.V!BB147</f>
        <v>13.5</v>
      </c>
      <c r="BC105" s="75">
        <f>P.V!BC147</f>
        <v>2</v>
      </c>
      <c r="BD105" s="38">
        <f>P.V!BD147</f>
        <v>11.333333333333334</v>
      </c>
      <c r="BE105" s="76">
        <f>P.V!BE147</f>
        <v>6</v>
      </c>
      <c r="BF105" s="59">
        <f>P.V!BF147</f>
        <v>9.2283950617283939</v>
      </c>
      <c r="BG105" s="55">
        <f>P.V!BG147</f>
        <v>14</v>
      </c>
      <c r="BH105" s="56">
        <f>P.V!BH147</f>
        <v>8.1018518518518512</v>
      </c>
      <c r="BI105" s="55">
        <f>P.V!BI147</f>
        <v>25</v>
      </c>
      <c r="BJ105" s="55">
        <f>P.V!BJ147</f>
        <v>25</v>
      </c>
      <c r="BK105" s="73" t="str">
        <f>P.V!BK147</f>
        <v>Rattrapage</v>
      </c>
    </row>
    <row r="106" spans="1:63" ht="20.25" customHeight="1">
      <c r="A106" s="250">
        <v>96</v>
      </c>
      <c r="B106" s="234" t="str">
        <f>P.V!B148</f>
        <v>123001295</v>
      </c>
      <c r="C106" s="234" t="str">
        <f>P.V!C148</f>
        <v>BOUCHARIKH</v>
      </c>
      <c r="D106" s="234" t="str">
        <f>P.V!D148</f>
        <v>Rebiha</v>
      </c>
      <c r="E106" s="234" t="str">
        <f>P.V!E148</f>
        <v>08/08/1993</v>
      </c>
      <c r="F106" s="234" t="str">
        <f>P.V!F148</f>
        <v>Amizour</v>
      </c>
      <c r="G106" s="36">
        <f>P.V!G148</f>
        <v>11.666666666666666</v>
      </c>
      <c r="H106" s="37">
        <f>P.V!H148</f>
        <v>5</v>
      </c>
      <c r="I106" s="36">
        <f>P.V!I148</f>
        <v>7.333333333333333</v>
      </c>
      <c r="J106" s="37">
        <f>P.V!J148</f>
        <v>0</v>
      </c>
      <c r="K106" s="36">
        <f>P.V!K148</f>
        <v>5</v>
      </c>
      <c r="L106" s="37">
        <f>P.V!L148</f>
        <v>0</v>
      </c>
      <c r="M106" s="53">
        <f>P.V!M148</f>
        <v>8</v>
      </c>
      <c r="N106" s="39">
        <f>P.V!N148</f>
        <v>5</v>
      </c>
      <c r="O106" s="36">
        <f>P.V!O148</f>
        <v>11</v>
      </c>
      <c r="P106" s="37">
        <f>P.V!P148</f>
        <v>3</v>
      </c>
      <c r="Q106" s="36">
        <f>P.V!Q148</f>
        <v>7</v>
      </c>
      <c r="R106" s="37">
        <f>P.V!R148</f>
        <v>0</v>
      </c>
      <c r="S106" s="36">
        <f>P.V!S148</f>
        <v>10</v>
      </c>
      <c r="T106" s="37">
        <f>P.V!T148</f>
        <v>3</v>
      </c>
      <c r="U106" s="53">
        <f>P.V!U148</f>
        <v>9.3333333333333339</v>
      </c>
      <c r="V106" s="39">
        <f>P.V!V148</f>
        <v>6</v>
      </c>
      <c r="W106" s="36">
        <f>P.V!W148</f>
        <v>12</v>
      </c>
      <c r="X106" s="37">
        <f>P.V!X148</f>
        <v>2</v>
      </c>
      <c r="Y106" s="36">
        <f>P.V!Y148</f>
        <v>8.5</v>
      </c>
      <c r="Z106" s="37">
        <f>P.V!Z148</f>
        <v>0</v>
      </c>
      <c r="AA106" s="36">
        <f>P.V!AA148</f>
        <v>7.5</v>
      </c>
      <c r="AB106" s="37">
        <f>P.V!AB148</f>
        <v>0</v>
      </c>
      <c r="AC106" s="53">
        <f>P.V!AC148</f>
        <v>9.3333333333333339</v>
      </c>
      <c r="AD106" s="39">
        <f>P.V!AD148</f>
        <v>2</v>
      </c>
      <c r="AE106" s="138">
        <f>P.V!AE148</f>
        <v>8.7407407407407405</v>
      </c>
      <c r="AF106" s="40">
        <f>P.V!AF148</f>
        <v>13</v>
      </c>
      <c r="AG106" s="73" t="str">
        <f>P.V!AG148</f>
        <v>Rattrapage</v>
      </c>
      <c r="AH106" s="52">
        <f>P.V!AH148</f>
        <v>7.833333333333333</v>
      </c>
      <c r="AI106" s="52">
        <f>P.V!AI148</f>
        <v>0</v>
      </c>
      <c r="AJ106" s="52">
        <f>P.V!AJ148</f>
        <v>13.666666666666666</v>
      </c>
      <c r="AK106" s="52">
        <f>P.V!AK148</f>
        <v>5</v>
      </c>
      <c r="AL106" s="52">
        <f>P.V!AL148</f>
        <v>11.166666666666666</v>
      </c>
      <c r="AM106" s="75">
        <f>P.V!AM148</f>
        <v>5</v>
      </c>
      <c r="AN106" s="38">
        <f>P.V!AN148</f>
        <v>10.888888888888888</v>
      </c>
      <c r="AO106" s="76">
        <f>P.V!AO148</f>
        <v>15</v>
      </c>
      <c r="AP106" s="167">
        <f>P.V!AP148</f>
        <v>10</v>
      </c>
      <c r="AQ106" s="167">
        <f>P.V!AQ148</f>
        <v>3</v>
      </c>
      <c r="AR106" s="167">
        <f>P.V!AR148</f>
        <v>12</v>
      </c>
      <c r="AS106" s="167">
        <f>P.V!AS148</f>
        <v>3</v>
      </c>
      <c r="AT106" s="167">
        <f>P.V!AT148</f>
        <v>5</v>
      </c>
      <c r="AU106" s="75">
        <f>P.V!AU148</f>
        <v>0</v>
      </c>
      <c r="AV106" s="38">
        <f>P.V!AV148</f>
        <v>9</v>
      </c>
      <c r="AW106" s="76">
        <f>P.V!AW148</f>
        <v>6</v>
      </c>
      <c r="AX106" s="61">
        <f>P.V!AX148</f>
        <v>10.5</v>
      </c>
      <c r="AY106" s="75">
        <f>P.V!AY148</f>
        <v>2</v>
      </c>
      <c r="AZ106" s="61">
        <f>P.V!AZ148</f>
        <v>11</v>
      </c>
      <c r="BA106" s="75">
        <f>P.V!BA148</f>
        <v>2</v>
      </c>
      <c r="BB106" s="61">
        <f>P.V!BB148</f>
        <v>10.5</v>
      </c>
      <c r="BC106" s="75">
        <f>P.V!BC148</f>
        <v>2</v>
      </c>
      <c r="BD106" s="38">
        <f>P.V!BD148</f>
        <v>10.666666666666666</v>
      </c>
      <c r="BE106" s="76">
        <f>P.V!BE148</f>
        <v>6</v>
      </c>
      <c r="BF106" s="59">
        <f>P.V!BF148</f>
        <v>10.209876543209875</v>
      </c>
      <c r="BG106" s="55">
        <f>P.V!BG148</f>
        <v>30</v>
      </c>
      <c r="BH106" s="56">
        <f>P.V!BH148</f>
        <v>9.4753086419753068</v>
      </c>
      <c r="BI106" s="55">
        <f>P.V!BI148</f>
        <v>43</v>
      </c>
      <c r="BJ106" s="55">
        <f>P.V!BJ148</f>
        <v>43</v>
      </c>
      <c r="BK106" s="73" t="str">
        <f>P.V!BK148</f>
        <v>Rattrapage</v>
      </c>
    </row>
    <row r="107" spans="1:63" ht="20.25" customHeight="1">
      <c r="A107" s="250">
        <v>97</v>
      </c>
      <c r="B107" s="234" t="str">
        <f>P.V!B149</f>
        <v>09DR0733</v>
      </c>
      <c r="C107" s="234" t="str">
        <f>P.V!C149</f>
        <v>BOUCHETAOUI</v>
      </c>
      <c r="D107" s="234" t="str">
        <f>P.V!D149</f>
        <v>Soraya</v>
      </c>
      <c r="E107" s="234" t="str">
        <f>P.V!E149</f>
        <v>01/11/1988</v>
      </c>
      <c r="F107" s="234" t="str">
        <f>P.V!F149</f>
        <v>Sidi aich</v>
      </c>
      <c r="G107" s="36">
        <f>P.V!G149</f>
        <v>10.33</v>
      </c>
      <c r="H107" s="37">
        <f>P.V!H149</f>
        <v>5</v>
      </c>
      <c r="I107" s="36">
        <f>P.V!I149</f>
        <v>6.833333333333333</v>
      </c>
      <c r="J107" s="37">
        <f>P.V!J149</f>
        <v>0</v>
      </c>
      <c r="K107" s="36">
        <f>P.V!K149</f>
        <v>3.6666666666666665</v>
      </c>
      <c r="L107" s="37">
        <f>P.V!L149</f>
        <v>0</v>
      </c>
      <c r="M107" s="53">
        <f>P.V!M149</f>
        <v>6.9433333333333342</v>
      </c>
      <c r="N107" s="39">
        <f>P.V!N149</f>
        <v>5</v>
      </c>
      <c r="O107" s="36">
        <f>P.V!O149</f>
        <v>10</v>
      </c>
      <c r="P107" s="37">
        <f>P.V!P149</f>
        <v>3</v>
      </c>
      <c r="Q107" s="36">
        <f>P.V!Q149</f>
        <v>2</v>
      </c>
      <c r="R107" s="37">
        <f>P.V!R149</f>
        <v>0</v>
      </c>
      <c r="S107" s="36">
        <f>P.V!S149</f>
        <v>12</v>
      </c>
      <c r="T107" s="37">
        <f>P.V!T149</f>
        <v>3</v>
      </c>
      <c r="U107" s="53">
        <f>P.V!U149</f>
        <v>8</v>
      </c>
      <c r="V107" s="39">
        <f>P.V!V149</f>
        <v>6</v>
      </c>
      <c r="W107" s="36">
        <f>P.V!W149</f>
        <v>12</v>
      </c>
      <c r="X107" s="37">
        <f>P.V!X149</f>
        <v>2</v>
      </c>
      <c r="Y107" s="36">
        <f>P.V!Y149</f>
        <v>3</v>
      </c>
      <c r="Z107" s="37">
        <f>P.V!Z149</f>
        <v>0</v>
      </c>
      <c r="AA107" s="36">
        <f>P.V!AA149</f>
        <v>7</v>
      </c>
      <c r="AB107" s="37">
        <f>P.V!AB149</f>
        <v>0</v>
      </c>
      <c r="AC107" s="53">
        <f>P.V!AC149</f>
        <v>7.333333333333333</v>
      </c>
      <c r="AD107" s="39">
        <f>P.V!AD149</f>
        <v>2</v>
      </c>
      <c r="AE107" s="138">
        <f>P.V!AE149</f>
        <v>7.3822222222222216</v>
      </c>
      <c r="AF107" s="40">
        <f>P.V!AF149</f>
        <v>13</v>
      </c>
      <c r="AG107" s="73" t="str">
        <f>P.V!AG149</f>
        <v>Rattrapage</v>
      </c>
      <c r="AH107" s="52">
        <f>P.V!AH149</f>
        <v>8.33</v>
      </c>
      <c r="AI107" s="52">
        <f>P.V!AI149</f>
        <v>0</v>
      </c>
      <c r="AJ107" s="52">
        <f>P.V!AJ149</f>
        <v>11</v>
      </c>
      <c r="AK107" s="52">
        <f>P.V!AK149</f>
        <v>5</v>
      </c>
      <c r="AL107" s="52">
        <f>P.V!AL149</f>
        <v>12.17</v>
      </c>
      <c r="AM107" s="75">
        <f>P.V!AM149</f>
        <v>5</v>
      </c>
      <c r="AN107" s="38">
        <f>P.V!AN149</f>
        <v>10.5</v>
      </c>
      <c r="AO107" s="76">
        <f>P.V!AO149</f>
        <v>15</v>
      </c>
      <c r="AP107" s="167">
        <f>P.V!AP149</f>
        <v>5</v>
      </c>
      <c r="AQ107" s="167">
        <f>P.V!AQ149</f>
        <v>0</v>
      </c>
      <c r="AR107" s="167">
        <f>P.V!AR149</f>
        <v>1.5</v>
      </c>
      <c r="AS107" s="167">
        <f>P.V!AS149</f>
        <v>0</v>
      </c>
      <c r="AT107" s="167">
        <f>P.V!AT149</f>
        <v>13.5</v>
      </c>
      <c r="AU107" s="75">
        <f>P.V!AU149</f>
        <v>3</v>
      </c>
      <c r="AV107" s="38">
        <f>P.V!AV149</f>
        <v>6.666666666666667</v>
      </c>
      <c r="AW107" s="76">
        <f>P.V!AW149</f>
        <v>3</v>
      </c>
      <c r="AX107" s="61">
        <f>P.V!AX149</f>
        <v>10</v>
      </c>
      <c r="AY107" s="75">
        <f>P.V!AY149</f>
        <v>2</v>
      </c>
      <c r="AZ107" s="61">
        <f>P.V!AZ149</f>
        <v>10.5</v>
      </c>
      <c r="BA107" s="75">
        <f>P.V!BA149</f>
        <v>2</v>
      </c>
      <c r="BB107" s="61">
        <f>P.V!BB149</f>
        <v>8.5</v>
      </c>
      <c r="BC107" s="75">
        <f>P.V!BC149</f>
        <v>0</v>
      </c>
      <c r="BD107" s="38">
        <f>P.V!BD149</f>
        <v>9.6666666666666661</v>
      </c>
      <c r="BE107" s="76">
        <f>P.V!BE149</f>
        <v>4</v>
      </c>
      <c r="BF107" s="59">
        <f>P.V!BF149</f>
        <v>9.0370370370370363</v>
      </c>
      <c r="BG107" s="55">
        <f>P.V!BG149</f>
        <v>22</v>
      </c>
      <c r="BH107" s="56">
        <f>P.V!BH149</f>
        <v>8.2096296296296281</v>
      </c>
      <c r="BI107" s="55">
        <f>P.V!BI149</f>
        <v>35</v>
      </c>
      <c r="BJ107" s="55">
        <f>P.V!BJ149</f>
        <v>35</v>
      </c>
      <c r="BK107" s="73" t="str">
        <f>P.V!BK149</f>
        <v>Rattrapage</v>
      </c>
    </row>
    <row r="108" spans="1:63" ht="20.25" customHeight="1">
      <c r="A108" s="250">
        <v>98</v>
      </c>
      <c r="B108" s="234" t="str">
        <f>P.V!B150</f>
        <v>09DR0848</v>
      </c>
      <c r="C108" s="234" t="str">
        <f>P.V!C150</f>
        <v>BOUCHICHE</v>
      </c>
      <c r="D108" s="234" t="str">
        <f>P.V!D150</f>
        <v>Aicha</v>
      </c>
      <c r="E108" s="234" t="str">
        <f>P.V!E150</f>
        <v>01/04/1986</v>
      </c>
      <c r="F108" s="234" t="str">
        <f>P.V!F150</f>
        <v>Ighrem</v>
      </c>
      <c r="G108" s="36">
        <f>P.V!G150</f>
        <v>10.67</v>
      </c>
      <c r="H108" s="37">
        <f>P.V!H150</f>
        <v>5</v>
      </c>
      <c r="I108" s="36">
        <f>P.V!I150</f>
        <v>6</v>
      </c>
      <c r="J108" s="37">
        <f>P.V!J150</f>
        <v>0</v>
      </c>
      <c r="K108" s="36">
        <f>P.V!K150</f>
        <v>8.6666666666666661</v>
      </c>
      <c r="L108" s="37">
        <f>P.V!L150</f>
        <v>0</v>
      </c>
      <c r="M108" s="53">
        <f>P.V!M150</f>
        <v>8.4455555555555559</v>
      </c>
      <c r="N108" s="39">
        <f>P.V!N150</f>
        <v>5</v>
      </c>
      <c r="O108" s="36">
        <f>P.V!O150</f>
        <v>11</v>
      </c>
      <c r="P108" s="37">
        <f>P.V!P150</f>
        <v>3</v>
      </c>
      <c r="Q108" s="36">
        <f>P.V!Q150</f>
        <v>11</v>
      </c>
      <c r="R108" s="37">
        <f>P.V!R150</f>
        <v>3</v>
      </c>
      <c r="S108" s="36">
        <f>P.V!S150</f>
        <v>8</v>
      </c>
      <c r="T108" s="37">
        <f>P.V!T150</f>
        <v>0</v>
      </c>
      <c r="U108" s="53">
        <f>P.V!U150</f>
        <v>10</v>
      </c>
      <c r="V108" s="39">
        <f>P.V!V150</f>
        <v>9</v>
      </c>
      <c r="W108" s="36">
        <f>P.V!W150</f>
        <v>10</v>
      </c>
      <c r="X108" s="37">
        <f>P.V!X150</f>
        <v>2</v>
      </c>
      <c r="Y108" s="36">
        <f>P.V!Y150</f>
        <v>13</v>
      </c>
      <c r="Z108" s="37">
        <f>P.V!Z150</f>
        <v>2</v>
      </c>
      <c r="AA108" s="36">
        <f>P.V!AA150</f>
        <v>9</v>
      </c>
      <c r="AB108" s="37">
        <f>P.V!AB150</f>
        <v>0</v>
      </c>
      <c r="AC108" s="53">
        <f>P.V!AC150</f>
        <v>10.666666666666666</v>
      </c>
      <c r="AD108" s="39">
        <f>P.V!AD150</f>
        <v>6</v>
      </c>
      <c r="AE108" s="138">
        <f>P.V!AE150</f>
        <v>9.457283950617283</v>
      </c>
      <c r="AF108" s="40">
        <f>P.V!AF150</f>
        <v>20</v>
      </c>
      <c r="AG108" s="73" t="str">
        <f>P.V!AG150</f>
        <v>Rattrapage</v>
      </c>
      <c r="AH108" s="52">
        <f>P.V!AH150</f>
        <v>7.5</v>
      </c>
      <c r="AI108" s="52">
        <f>P.V!AI150</f>
        <v>0</v>
      </c>
      <c r="AJ108" s="52">
        <f>P.V!AJ150</f>
        <v>12.33</v>
      </c>
      <c r="AK108" s="52">
        <f>P.V!AK150</f>
        <v>5</v>
      </c>
      <c r="AL108" s="52">
        <f>P.V!AL150</f>
        <v>11.67</v>
      </c>
      <c r="AM108" s="75">
        <f>P.V!AM150</f>
        <v>5</v>
      </c>
      <c r="AN108" s="38">
        <f>P.V!AN150</f>
        <v>10.5</v>
      </c>
      <c r="AO108" s="76">
        <f>P.V!AO150</f>
        <v>15</v>
      </c>
      <c r="AP108" s="167">
        <f>P.V!AP150</f>
        <v>8</v>
      </c>
      <c r="AQ108" s="167">
        <f>P.V!AQ150</f>
        <v>0</v>
      </c>
      <c r="AR108" s="167">
        <f>P.V!AR150</f>
        <v>11</v>
      </c>
      <c r="AS108" s="167">
        <f>P.V!AS150</f>
        <v>3</v>
      </c>
      <c r="AT108" s="167">
        <f>P.V!AT150</f>
        <v>5.5</v>
      </c>
      <c r="AU108" s="75">
        <f>P.V!AU150</f>
        <v>0</v>
      </c>
      <c r="AV108" s="38">
        <f>P.V!AV150</f>
        <v>8.1666666666666661</v>
      </c>
      <c r="AW108" s="76">
        <f>P.V!AW150</f>
        <v>3</v>
      </c>
      <c r="AX108" s="61">
        <f>P.V!AX150</f>
        <v>10.5</v>
      </c>
      <c r="AY108" s="75">
        <f>P.V!AY150</f>
        <v>2</v>
      </c>
      <c r="AZ108" s="61">
        <f>P.V!AZ150</f>
        <v>7</v>
      </c>
      <c r="BA108" s="75">
        <f>P.V!BA150</f>
        <v>0</v>
      </c>
      <c r="BB108" s="61">
        <f>P.V!BB150</f>
        <v>13.5</v>
      </c>
      <c r="BC108" s="75">
        <f>P.V!BC150</f>
        <v>2</v>
      </c>
      <c r="BD108" s="38">
        <f>P.V!BD150</f>
        <v>10.333333333333334</v>
      </c>
      <c r="BE108" s="76">
        <f>P.V!BE150</f>
        <v>6</v>
      </c>
      <c r="BF108" s="59">
        <f>P.V!BF150</f>
        <v>9.6851851851851851</v>
      </c>
      <c r="BG108" s="55">
        <f>P.V!BG150</f>
        <v>24</v>
      </c>
      <c r="BH108" s="56">
        <f>P.V!BH150</f>
        <v>9.5712345679012341</v>
      </c>
      <c r="BI108" s="55">
        <f>P.V!BI150</f>
        <v>44</v>
      </c>
      <c r="BJ108" s="55">
        <f>P.V!BJ150</f>
        <v>44</v>
      </c>
      <c r="BK108" s="73" t="str">
        <f>P.V!BK150</f>
        <v>Rattrapage</v>
      </c>
    </row>
    <row r="109" spans="1:63" ht="20.25" customHeight="1">
      <c r="A109" s="250">
        <v>99</v>
      </c>
      <c r="B109" s="234" t="str">
        <f>P.V!B151</f>
        <v>09DR0332</v>
      </c>
      <c r="C109" s="234" t="str">
        <f>P.V!C151</f>
        <v>BOUCHOUCHA</v>
      </c>
      <c r="D109" s="234" t="str">
        <f>P.V!D151</f>
        <v>Sonia</v>
      </c>
      <c r="E109" s="234" t="str">
        <f>P.V!E151</f>
        <v>15/09/1990</v>
      </c>
      <c r="F109" s="234" t="str">
        <f>P.V!F151</f>
        <v>Bejaia</v>
      </c>
      <c r="G109" s="36">
        <f>P.V!G151</f>
        <v>11.5</v>
      </c>
      <c r="H109" s="37">
        <f>P.V!H151</f>
        <v>5</v>
      </c>
      <c r="I109" s="36">
        <f>P.V!I151</f>
        <v>8.83</v>
      </c>
      <c r="J109" s="37">
        <f>P.V!J151</f>
        <v>0</v>
      </c>
      <c r="K109" s="36">
        <f>P.V!K151</f>
        <v>10.17</v>
      </c>
      <c r="L109" s="37">
        <f>P.V!L151</f>
        <v>5</v>
      </c>
      <c r="M109" s="53">
        <f>P.V!M151</f>
        <v>10.166666666666666</v>
      </c>
      <c r="N109" s="39">
        <f>P.V!N151</f>
        <v>15</v>
      </c>
      <c r="O109" s="36">
        <f>P.V!O151</f>
        <v>10</v>
      </c>
      <c r="P109" s="37">
        <f>P.V!P151</f>
        <v>3</v>
      </c>
      <c r="Q109" s="36">
        <f>P.V!Q151</f>
        <v>7.5</v>
      </c>
      <c r="R109" s="37">
        <f>P.V!R151</f>
        <v>0</v>
      </c>
      <c r="S109" s="36">
        <f>P.V!S151</f>
        <v>14.5</v>
      </c>
      <c r="T109" s="37">
        <f>P.V!T151</f>
        <v>3</v>
      </c>
      <c r="U109" s="53">
        <f>P.V!U151</f>
        <v>10.666666666666666</v>
      </c>
      <c r="V109" s="39">
        <f>P.V!V151</f>
        <v>9</v>
      </c>
      <c r="W109" s="36">
        <f>P.V!W151</f>
        <v>5</v>
      </c>
      <c r="X109" s="37">
        <f>P.V!X151</f>
        <v>0</v>
      </c>
      <c r="Y109" s="36">
        <f>P.V!Y151</f>
        <v>11</v>
      </c>
      <c r="Z109" s="37">
        <f>P.V!Z151</f>
        <v>2</v>
      </c>
      <c r="AA109" s="36">
        <f>P.V!AA151</f>
        <v>10</v>
      </c>
      <c r="AB109" s="37">
        <f>P.V!AB151</f>
        <v>2</v>
      </c>
      <c r="AC109" s="53">
        <f>P.V!AC151</f>
        <v>8.6666666666666661</v>
      </c>
      <c r="AD109" s="39">
        <f>P.V!AD151</f>
        <v>4</v>
      </c>
      <c r="AE109" s="138">
        <f>P.V!AE151</f>
        <v>10</v>
      </c>
      <c r="AF109" s="40">
        <f>P.V!AF151</f>
        <v>30</v>
      </c>
      <c r="AG109" s="73" t="str">
        <f>P.V!AG151</f>
        <v>Admis(e)</v>
      </c>
      <c r="AH109" s="52">
        <f>P.V!AH151</f>
        <v>10</v>
      </c>
      <c r="AI109" s="52">
        <f>P.V!AI151</f>
        <v>5</v>
      </c>
      <c r="AJ109" s="52">
        <f>P.V!AJ151</f>
        <v>6</v>
      </c>
      <c r="AK109" s="52">
        <f>P.V!AK151</f>
        <v>0</v>
      </c>
      <c r="AL109" s="52">
        <f>P.V!AL151</f>
        <v>14.17</v>
      </c>
      <c r="AM109" s="75">
        <f>P.V!AM151</f>
        <v>5</v>
      </c>
      <c r="AN109" s="38">
        <f>P.V!AN151</f>
        <v>10.056666666666667</v>
      </c>
      <c r="AO109" s="76">
        <f>P.V!AO151</f>
        <v>15</v>
      </c>
      <c r="AP109" s="167">
        <f>P.V!AP151</f>
        <v>12</v>
      </c>
      <c r="AQ109" s="167">
        <f>P.V!AQ151</f>
        <v>3</v>
      </c>
      <c r="AR109" s="167">
        <f>P.V!AR151</f>
        <v>10.5</v>
      </c>
      <c r="AS109" s="167">
        <f>P.V!AS151</f>
        <v>3</v>
      </c>
      <c r="AT109" s="167">
        <f>P.V!AT151</f>
        <v>10</v>
      </c>
      <c r="AU109" s="75">
        <f>P.V!AU151</f>
        <v>3</v>
      </c>
      <c r="AV109" s="38">
        <f>P.V!AV151</f>
        <v>10.833333333333334</v>
      </c>
      <c r="AW109" s="76">
        <f>P.V!AW151</f>
        <v>9</v>
      </c>
      <c r="AX109" s="61">
        <f>P.V!AX151</f>
        <v>7</v>
      </c>
      <c r="AY109" s="75">
        <f>P.V!AY151</f>
        <v>0</v>
      </c>
      <c r="AZ109" s="61">
        <f>P.V!AZ151</f>
        <v>10</v>
      </c>
      <c r="BA109" s="75">
        <f>P.V!BA151</f>
        <v>2</v>
      </c>
      <c r="BB109" s="61">
        <f>P.V!BB151</f>
        <v>14</v>
      </c>
      <c r="BC109" s="75">
        <f>P.V!BC151</f>
        <v>2</v>
      </c>
      <c r="BD109" s="38">
        <f>P.V!BD151</f>
        <v>10.333333333333334</v>
      </c>
      <c r="BE109" s="76">
        <f>P.V!BE151</f>
        <v>6</v>
      </c>
      <c r="BF109" s="59">
        <f>P.V!BF151</f>
        <v>10.377037037037038</v>
      </c>
      <c r="BG109" s="55">
        <f>P.V!BG151</f>
        <v>30</v>
      </c>
      <c r="BH109" s="56">
        <f>P.V!BH151</f>
        <v>10.188518518518519</v>
      </c>
      <c r="BI109" s="55">
        <f>P.V!BI151</f>
        <v>60</v>
      </c>
      <c r="BJ109" s="55">
        <f>P.V!BJ151</f>
        <v>180</v>
      </c>
      <c r="BK109" s="73" t="str">
        <f>P.V!BK151</f>
        <v>Admis(e)</v>
      </c>
    </row>
    <row r="110" spans="1:63" ht="20.25" customHeight="1">
      <c r="A110" s="250">
        <v>100</v>
      </c>
      <c r="B110" s="234" t="str">
        <f>P.V!B152</f>
        <v>10DR113</v>
      </c>
      <c r="C110" s="234" t="str">
        <f>P.V!C152</f>
        <v>BOUDAOUD</v>
      </c>
      <c r="D110" s="234" t="str">
        <f>P.V!D152</f>
        <v>Fatah</v>
      </c>
      <c r="E110" s="234" t="str">
        <f>P.V!E152</f>
        <v>15/06/1988</v>
      </c>
      <c r="F110" s="234" t="str">
        <f>P.V!F152</f>
        <v>Akbou</v>
      </c>
      <c r="G110" s="36">
        <f>P.V!G152</f>
        <v>11</v>
      </c>
      <c r="H110" s="37">
        <f>P.V!H152</f>
        <v>5</v>
      </c>
      <c r="I110" s="36">
        <f>P.V!I152</f>
        <v>4.666666666666667</v>
      </c>
      <c r="J110" s="37">
        <f>P.V!J152</f>
        <v>0</v>
      </c>
      <c r="K110" s="36">
        <f>P.V!K152</f>
        <v>4.833333333333333</v>
      </c>
      <c r="L110" s="37">
        <f>P.V!L152</f>
        <v>0</v>
      </c>
      <c r="M110" s="53">
        <f>P.V!M152</f>
        <v>6.833333333333333</v>
      </c>
      <c r="N110" s="39">
        <f>P.V!N152</f>
        <v>5</v>
      </c>
      <c r="O110" s="36">
        <f>P.V!O152</f>
        <v>6.5</v>
      </c>
      <c r="P110" s="37">
        <f>P.V!P152</f>
        <v>0</v>
      </c>
      <c r="Q110" s="36">
        <f>P.V!Q152</f>
        <v>10</v>
      </c>
      <c r="R110" s="37">
        <f>P.V!R152</f>
        <v>3</v>
      </c>
      <c r="S110" s="36">
        <f>P.V!S152</f>
        <v>3</v>
      </c>
      <c r="T110" s="37">
        <f>P.V!T152</f>
        <v>0</v>
      </c>
      <c r="U110" s="53">
        <f>P.V!U152</f>
        <v>6.5</v>
      </c>
      <c r="V110" s="39">
        <f>P.V!V152</f>
        <v>3</v>
      </c>
      <c r="W110" s="36">
        <f>P.V!W152</f>
        <v>0</v>
      </c>
      <c r="X110" s="37">
        <f>P.V!X152</f>
        <v>0</v>
      </c>
      <c r="Y110" s="36">
        <f>P.V!Y152</f>
        <v>13.5</v>
      </c>
      <c r="Z110" s="37">
        <f>P.V!Z152</f>
        <v>2</v>
      </c>
      <c r="AA110" s="36">
        <f>P.V!AA152</f>
        <v>5</v>
      </c>
      <c r="AB110" s="37">
        <f>P.V!AB152</f>
        <v>0</v>
      </c>
      <c r="AC110" s="53">
        <f>P.V!AC152</f>
        <v>6.166666666666667</v>
      </c>
      <c r="AD110" s="39">
        <f>P.V!AD152</f>
        <v>2</v>
      </c>
      <c r="AE110" s="138">
        <f>P.V!AE152</f>
        <v>6.5740740740740744</v>
      </c>
      <c r="AF110" s="40">
        <f>P.V!AF152</f>
        <v>10</v>
      </c>
      <c r="AG110" s="73" t="str">
        <f>P.V!AG152</f>
        <v>Rattrapage</v>
      </c>
      <c r="AH110" s="52">
        <f>P.V!AH152</f>
        <v>8</v>
      </c>
      <c r="AI110" s="52">
        <f>P.V!AI152</f>
        <v>0</v>
      </c>
      <c r="AJ110" s="52">
        <f>P.V!AJ152</f>
        <v>4</v>
      </c>
      <c r="AK110" s="52">
        <f>P.V!AK152</f>
        <v>0</v>
      </c>
      <c r="AL110" s="52">
        <f>P.V!AL152</f>
        <v>8.3333333333333339</v>
      </c>
      <c r="AM110" s="75">
        <f>P.V!AM152</f>
        <v>0</v>
      </c>
      <c r="AN110" s="38">
        <f>P.V!AN152</f>
        <v>6.7777777777777786</v>
      </c>
      <c r="AO110" s="76">
        <f>P.V!AO152</f>
        <v>0</v>
      </c>
      <c r="AP110" s="167">
        <f>P.V!AP152</f>
        <v>4.5</v>
      </c>
      <c r="AQ110" s="167">
        <f>P.V!AQ152</f>
        <v>0</v>
      </c>
      <c r="AR110" s="167">
        <f>P.V!AR152</f>
        <v>3</v>
      </c>
      <c r="AS110" s="167">
        <f>P.V!AS152</f>
        <v>0</v>
      </c>
      <c r="AT110" s="167">
        <f>P.V!AT152</f>
        <v>2</v>
      </c>
      <c r="AU110" s="75">
        <f>P.V!AU152</f>
        <v>0</v>
      </c>
      <c r="AV110" s="38">
        <f>P.V!AV152</f>
        <v>3.1666666666666665</v>
      </c>
      <c r="AW110" s="76">
        <f>P.V!AW152</f>
        <v>0</v>
      </c>
      <c r="AX110" s="61">
        <f>P.V!AX152</f>
        <v>6</v>
      </c>
      <c r="AY110" s="75">
        <f>P.V!AY152</f>
        <v>0</v>
      </c>
      <c r="AZ110" s="61">
        <f>P.V!AZ152</f>
        <v>2</v>
      </c>
      <c r="BA110" s="75">
        <f>P.V!BA152</f>
        <v>0</v>
      </c>
      <c r="BB110" s="61">
        <f>P.V!BB152</f>
        <v>5</v>
      </c>
      <c r="BC110" s="75">
        <f>P.V!BC152</f>
        <v>0</v>
      </c>
      <c r="BD110" s="38">
        <f>P.V!BD152</f>
        <v>4.333333333333333</v>
      </c>
      <c r="BE110" s="76">
        <f>P.V!BE152</f>
        <v>0</v>
      </c>
      <c r="BF110" s="59">
        <f>P.V!BF152</f>
        <v>5.0308641975308648</v>
      </c>
      <c r="BG110" s="55">
        <f>P.V!BG152</f>
        <v>0</v>
      </c>
      <c r="BH110" s="56">
        <f>P.V!BH152</f>
        <v>5.80246913580247</v>
      </c>
      <c r="BI110" s="55">
        <f>P.V!BI152</f>
        <v>10</v>
      </c>
      <c r="BJ110" s="55">
        <f>P.V!BJ152</f>
        <v>10</v>
      </c>
      <c r="BK110" s="73" t="str">
        <f>P.V!BK152</f>
        <v>Rattrapage</v>
      </c>
    </row>
    <row r="111" spans="1:63" ht="20.25" customHeight="1">
      <c r="A111" s="250">
        <v>101</v>
      </c>
      <c r="B111" s="234" t="str">
        <f>P.V!B153</f>
        <v>10DR330</v>
      </c>
      <c r="C111" s="234" t="str">
        <f>P.V!C153</f>
        <v>BOUDJEMA</v>
      </c>
      <c r="D111" s="234" t="str">
        <f>P.V!D153</f>
        <v>Zineb</v>
      </c>
      <c r="E111" s="234" t="str">
        <f>P.V!E153</f>
        <v>15/05/1988</v>
      </c>
      <c r="F111" s="234" t="str">
        <f>P.V!F153</f>
        <v>Bejaia</v>
      </c>
      <c r="G111" s="36">
        <f>P.V!G153</f>
        <v>10.5</v>
      </c>
      <c r="H111" s="37">
        <f>P.V!H153</f>
        <v>5</v>
      </c>
      <c r="I111" s="36">
        <f>P.V!I153</f>
        <v>7.166666666666667</v>
      </c>
      <c r="J111" s="37">
        <f>P.V!J153</f>
        <v>0</v>
      </c>
      <c r="K111" s="36">
        <f>P.V!K153</f>
        <v>4.333333333333333</v>
      </c>
      <c r="L111" s="37">
        <f>P.V!L153</f>
        <v>0</v>
      </c>
      <c r="M111" s="53">
        <f>P.V!M153</f>
        <v>7.333333333333333</v>
      </c>
      <c r="N111" s="39">
        <f>P.V!N153</f>
        <v>5</v>
      </c>
      <c r="O111" s="36">
        <f>P.V!O153</f>
        <v>4</v>
      </c>
      <c r="P111" s="37">
        <f>P.V!P153</f>
        <v>0</v>
      </c>
      <c r="Q111" s="36">
        <f>P.V!Q153</f>
        <v>10.5</v>
      </c>
      <c r="R111" s="37">
        <f>P.V!R153</f>
        <v>3</v>
      </c>
      <c r="S111" s="36">
        <f>P.V!S153</f>
        <v>7</v>
      </c>
      <c r="T111" s="37">
        <f>P.V!T153</f>
        <v>0</v>
      </c>
      <c r="U111" s="53">
        <f>P.V!U153</f>
        <v>7.166666666666667</v>
      </c>
      <c r="V111" s="39">
        <f>P.V!V153</f>
        <v>3</v>
      </c>
      <c r="W111" s="36">
        <f>P.V!W153</f>
        <v>6.5</v>
      </c>
      <c r="X111" s="37">
        <f>P.V!X153</f>
        <v>0</v>
      </c>
      <c r="Y111" s="36">
        <f>P.V!Y153</f>
        <v>0</v>
      </c>
      <c r="Z111" s="37">
        <f>P.V!Z153</f>
        <v>0</v>
      </c>
      <c r="AA111" s="36">
        <f>P.V!AA153</f>
        <v>10</v>
      </c>
      <c r="AB111" s="37">
        <f>P.V!AB153</f>
        <v>2</v>
      </c>
      <c r="AC111" s="53">
        <f>P.V!AC153</f>
        <v>5.5</v>
      </c>
      <c r="AD111" s="39">
        <f>P.V!AD153</f>
        <v>2</v>
      </c>
      <c r="AE111" s="138">
        <f>P.V!AE153</f>
        <v>6.8703703703703702</v>
      </c>
      <c r="AF111" s="40">
        <f>P.V!AF153</f>
        <v>10</v>
      </c>
      <c r="AG111" s="73" t="str">
        <f>P.V!AG153</f>
        <v>Rattrapage</v>
      </c>
      <c r="AH111" s="52">
        <f>P.V!AH153</f>
        <v>8.83</v>
      </c>
      <c r="AI111" s="52">
        <f>P.V!AI153</f>
        <v>0</v>
      </c>
      <c r="AJ111" s="52">
        <f>P.V!AJ153</f>
        <v>8.33</v>
      </c>
      <c r="AK111" s="52">
        <f>P.V!AK153</f>
        <v>0</v>
      </c>
      <c r="AL111" s="52">
        <f>P.V!AL153</f>
        <v>14.67</v>
      </c>
      <c r="AM111" s="75">
        <f>P.V!AM153</f>
        <v>5</v>
      </c>
      <c r="AN111" s="38">
        <f>P.V!AN153</f>
        <v>10.61</v>
      </c>
      <c r="AO111" s="76">
        <f>P.V!AO153</f>
        <v>15</v>
      </c>
      <c r="AP111" s="167">
        <f>P.V!AP153</f>
        <v>5</v>
      </c>
      <c r="AQ111" s="167">
        <f>P.V!AQ153</f>
        <v>0</v>
      </c>
      <c r="AR111" s="167">
        <f>P.V!AR153</f>
        <v>10</v>
      </c>
      <c r="AS111" s="167">
        <f>P.V!AS153</f>
        <v>3</v>
      </c>
      <c r="AT111" s="167">
        <f>P.V!AT153</f>
        <v>11</v>
      </c>
      <c r="AU111" s="75">
        <f>P.V!AU153</f>
        <v>3</v>
      </c>
      <c r="AV111" s="38">
        <f>P.V!AV153</f>
        <v>8.6666666666666661</v>
      </c>
      <c r="AW111" s="76">
        <f>P.V!AW153</f>
        <v>6</v>
      </c>
      <c r="AX111" s="61">
        <f>P.V!AX153</f>
        <v>11</v>
      </c>
      <c r="AY111" s="75">
        <f>P.V!AY153</f>
        <v>2</v>
      </c>
      <c r="AZ111" s="61">
        <f>P.V!AZ153</f>
        <v>1</v>
      </c>
      <c r="BA111" s="75">
        <f>P.V!BA153</f>
        <v>0</v>
      </c>
      <c r="BB111" s="61" t="str">
        <f>P.V!BB153</f>
        <v>ABS</v>
      </c>
      <c r="BC111" s="75">
        <f>P.V!BC153</f>
        <v>2</v>
      </c>
      <c r="BD111" s="38" t="e">
        <f>P.V!BD153</f>
        <v>#VALUE!</v>
      </c>
      <c r="BE111" s="76" t="e">
        <f>P.V!BE153</f>
        <v>#VALUE!</v>
      </c>
      <c r="BF111" s="59" t="e">
        <f>P.V!BF153</f>
        <v>#VALUE!</v>
      </c>
      <c r="BG111" s="55" t="e">
        <f>P.V!BG153</f>
        <v>#VALUE!</v>
      </c>
      <c r="BH111" s="56" t="e">
        <f>P.V!BH153</f>
        <v>#VALUE!</v>
      </c>
      <c r="BI111" s="55" t="e">
        <f>P.V!BI153</f>
        <v>#VALUE!</v>
      </c>
      <c r="BJ111" s="55" t="e">
        <f>P.V!BJ153</f>
        <v>#VALUE!</v>
      </c>
      <c r="BK111" s="73" t="str">
        <f>P.V!BK153</f>
        <v>Rattrapage</v>
      </c>
    </row>
    <row r="112" spans="1:63" ht="20.25" customHeight="1">
      <c r="A112" s="250">
        <v>102</v>
      </c>
      <c r="B112" s="234" t="str">
        <f>P.V!B154</f>
        <v>123000121</v>
      </c>
      <c r="C112" s="234" t="str">
        <f>P.V!C154</f>
        <v>BOUDJEMA</v>
      </c>
      <c r="D112" s="234" t="str">
        <f>P.V!D154</f>
        <v>Kahina</v>
      </c>
      <c r="E112" s="234" t="str">
        <f>P.V!E154</f>
        <v>04/07/1993</v>
      </c>
      <c r="F112" s="234" t="str">
        <f>P.V!F154</f>
        <v>Bejaia</v>
      </c>
      <c r="G112" s="36">
        <f>P.V!G154</f>
        <v>9.3333333333333339</v>
      </c>
      <c r="H112" s="37">
        <f>P.V!H154</f>
        <v>0</v>
      </c>
      <c r="I112" s="36">
        <f>P.V!I154</f>
        <v>9.3333333333333339</v>
      </c>
      <c r="J112" s="37">
        <f>P.V!J154</f>
        <v>0</v>
      </c>
      <c r="K112" s="36">
        <f>P.V!K154</f>
        <v>10.333333333333334</v>
      </c>
      <c r="L112" s="37">
        <f>P.V!L154</f>
        <v>5</v>
      </c>
      <c r="M112" s="53">
        <f>P.V!M154</f>
        <v>9.6666666666666661</v>
      </c>
      <c r="N112" s="39">
        <f>P.V!N154</f>
        <v>5</v>
      </c>
      <c r="O112" s="36">
        <f>P.V!O154</f>
        <v>6</v>
      </c>
      <c r="P112" s="37">
        <f>P.V!P154</f>
        <v>0</v>
      </c>
      <c r="Q112" s="36">
        <f>P.V!Q154</f>
        <v>6</v>
      </c>
      <c r="R112" s="37">
        <f>P.V!R154</f>
        <v>0</v>
      </c>
      <c r="S112" s="36">
        <f>P.V!S154</f>
        <v>7</v>
      </c>
      <c r="T112" s="37">
        <f>P.V!T154</f>
        <v>0</v>
      </c>
      <c r="U112" s="53">
        <f>P.V!U154</f>
        <v>6.333333333333333</v>
      </c>
      <c r="V112" s="39">
        <f>P.V!V154</f>
        <v>0</v>
      </c>
      <c r="W112" s="36">
        <f>P.V!W154</f>
        <v>14</v>
      </c>
      <c r="X112" s="37">
        <f>P.V!X154</f>
        <v>2</v>
      </c>
      <c r="Y112" s="36">
        <f>P.V!Y154</f>
        <v>6.5</v>
      </c>
      <c r="Z112" s="37">
        <f>P.V!Z154</f>
        <v>0</v>
      </c>
      <c r="AA112" s="36">
        <f>P.V!AA154</f>
        <v>10</v>
      </c>
      <c r="AB112" s="37">
        <f>P.V!AB154</f>
        <v>2</v>
      </c>
      <c r="AC112" s="53">
        <f>P.V!AC154</f>
        <v>10.166666666666666</v>
      </c>
      <c r="AD112" s="39">
        <f>P.V!AD154</f>
        <v>6</v>
      </c>
      <c r="AE112" s="138">
        <f>P.V!AE154</f>
        <v>8.6666666666666661</v>
      </c>
      <c r="AF112" s="40">
        <f>P.V!AF154</f>
        <v>11</v>
      </c>
      <c r="AG112" s="73" t="str">
        <f>P.V!AG154</f>
        <v>Rattrapage</v>
      </c>
      <c r="AH112" s="52">
        <f>P.V!AH154</f>
        <v>13</v>
      </c>
      <c r="AI112" s="52">
        <f>P.V!AI154</f>
        <v>5</v>
      </c>
      <c r="AJ112" s="52">
        <f>P.V!AJ154</f>
        <v>13.833333333333334</v>
      </c>
      <c r="AK112" s="52">
        <f>P.V!AK154</f>
        <v>5</v>
      </c>
      <c r="AL112" s="52">
        <f>P.V!AL154</f>
        <v>12.333333333333334</v>
      </c>
      <c r="AM112" s="75">
        <f>P.V!AM154</f>
        <v>5</v>
      </c>
      <c r="AN112" s="38">
        <f>P.V!AN154</f>
        <v>13.055555555555557</v>
      </c>
      <c r="AO112" s="76">
        <f>P.V!AO154</f>
        <v>15</v>
      </c>
      <c r="AP112" s="167">
        <f>P.V!AP154</f>
        <v>11.5</v>
      </c>
      <c r="AQ112" s="167">
        <f>P.V!AQ154</f>
        <v>3</v>
      </c>
      <c r="AR112" s="167">
        <f>P.V!AR154</f>
        <v>9</v>
      </c>
      <c r="AS112" s="167">
        <f>P.V!AS154</f>
        <v>0</v>
      </c>
      <c r="AT112" s="167">
        <f>P.V!AT154</f>
        <v>10</v>
      </c>
      <c r="AU112" s="75">
        <f>P.V!AU154</f>
        <v>3</v>
      </c>
      <c r="AV112" s="38">
        <f>P.V!AV154</f>
        <v>10.166666666666666</v>
      </c>
      <c r="AW112" s="76">
        <f>P.V!AW154</f>
        <v>9</v>
      </c>
      <c r="AX112" s="61">
        <f>P.V!AX154</f>
        <v>12.5</v>
      </c>
      <c r="AY112" s="75">
        <f>P.V!AY154</f>
        <v>2</v>
      </c>
      <c r="AZ112" s="61">
        <f>P.V!AZ154</f>
        <v>10</v>
      </c>
      <c r="BA112" s="75">
        <f>P.V!BA154</f>
        <v>2</v>
      </c>
      <c r="BB112" s="61">
        <f>P.V!BB154</f>
        <v>13.5</v>
      </c>
      <c r="BC112" s="75">
        <f>P.V!BC154</f>
        <v>2</v>
      </c>
      <c r="BD112" s="38">
        <f>P.V!BD154</f>
        <v>12</v>
      </c>
      <c r="BE112" s="76">
        <f>P.V!BE154</f>
        <v>6</v>
      </c>
      <c r="BF112" s="59">
        <f>P.V!BF154</f>
        <v>11.858024691358025</v>
      </c>
      <c r="BG112" s="55">
        <f>P.V!BG154</f>
        <v>30</v>
      </c>
      <c r="BH112" s="56">
        <f>P.V!BH154</f>
        <v>10.262345679012345</v>
      </c>
      <c r="BI112" s="55">
        <f>P.V!BI154</f>
        <v>60</v>
      </c>
      <c r="BJ112" s="55">
        <f>P.V!BJ154</f>
        <v>180</v>
      </c>
      <c r="BK112" s="73" t="str">
        <f>P.V!BK154</f>
        <v>Admis(e)</v>
      </c>
    </row>
    <row r="113" spans="1:63" ht="20.25" customHeight="1">
      <c r="A113" s="250">
        <v>103</v>
      </c>
      <c r="B113" s="234" t="str">
        <f>P.V!B155</f>
        <v>113004124</v>
      </c>
      <c r="C113" s="234" t="str">
        <f>P.V!C155</f>
        <v>BOUDRIOUA</v>
      </c>
      <c r="D113" s="234" t="str">
        <f>P.V!D155</f>
        <v>Rida</v>
      </c>
      <c r="E113" s="234" t="str">
        <f>P.V!E155</f>
        <v>16/11/1988</v>
      </c>
      <c r="F113" s="234" t="str">
        <f>P.V!F155</f>
        <v>Bejaia</v>
      </c>
      <c r="G113" s="36">
        <f>P.V!G155</f>
        <v>7.666666666666667</v>
      </c>
      <c r="H113" s="37">
        <f>P.V!H155</f>
        <v>0</v>
      </c>
      <c r="I113" s="36">
        <f>P.V!I155</f>
        <v>8</v>
      </c>
      <c r="J113" s="37">
        <f>P.V!J155</f>
        <v>0</v>
      </c>
      <c r="K113" s="36">
        <f>P.V!K155</f>
        <v>4</v>
      </c>
      <c r="L113" s="37">
        <f>P.V!L155</f>
        <v>0</v>
      </c>
      <c r="M113" s="53">
        <f>P.V!M155</f>
        <v>6.5555555555555562</v>
      </c>
      <c r="N113" s="39">
        <f>P.V!N155</f>
        <v>0</v>
      </c>
      <c r="O113" s="36">
        <f>P.V!O155</f>
        <v>8</v>
      </c>
      <c r="P113" s="37">
        <f>P.V!P155</f>
        <v>0</v>
      </c>
      <c r="Q113" s="36">
        <f>P.V!Q155</f>
        <v>5.5</v>
      </c>
      <c r="R113" s="37">
        <f>P.V!R155</f>
        <v>0</v>
      </c>
      <c r="S113" s="36">
        <f>P.V!S155</f>
        <v>5</v>
      </c>
      <c r="T113" s="37">
        <f>P.V!T155</f>
        <v>0</v>
      </c>
      <c r="U113" s="53">
        <f>P.V!U155</f>
        <v>6.166666666666667</v>
      </c>
      <c r="V113" s="39">
        <f>P.V!V155</f>
        <v>0</v>
      </c>
      <c r="W113" s="36">
        <f>P.V!W155</f>
        <v>15</v>
      </c>
      <c r="X113" s="37">
        <f>P.V!X155</f>
        <v>2</v>
      </c>
      <c r="Y113" s="36">
        <f>P.V!Y155</f>
        <v>10</v>
      </c>
      <c r="Z113" s="37">
        <f>P.V!Z155</f>
        <v>2</v>
      </c>
      <c r="AA113" s="36">
        <f>P.V!AA155</f>
        <v>3.5</v>
      </c>
      <c r="AB113" s="37">
        <f>P.V!AB155</f>
        <v>0</v>
      </c>
      <c r="AC113" s="53">
        <f>P.V!AC155</f>
        <v>9.5</v>
      </c>
      <c r="AD113" s="39">
        <f>P.V!AD155</f>
        <v>4</v>
      </c>
      <c r="AE113" s="138">
        <f>P.V!AE155</f>
        <v>7.0802469135802477</v>
      </c>
      <c r="AF113" s="40">
        <f>P.V!AF155</f>
        <v>4</v>
      </c>
      <c r="AG113" s="73" t="str">
        <f>P.V!AG155</f>
        <v>Rattrapage</v>
      </c>
      <c r="AH113" s="52">
        <f>P.V!AH155</f>
        <v>10.333333333333334</v>
      </c>
      <c r="AI113" s="52">
        <f>P.V!AI155</f>
        <v>5</v>
      </c>
      <c r="AJ113" s="52">
        <f>P.V!AJ155</f>
        <v>7.333333333333333</v>
      </c>
      <c r="AK113" s="52">
        <f>P.V!AK155</f>
        <v>0</v>
      </c>
      <c r="AL113" s="52">
        <f>P.V!AL155</f>
        <v>12.67</v>
      </c>
      <c r="AM113" s="75">
        <f>P.V!AM155</f>
        <v>5</v>
      </c>
      <c r="AN113" s="38">
        <f>P.V!AN155</f>
        <v>10.112222222222222</v>
      </c>
      <c r="AO113" s="76">
        <f>P.V!AO155</f>
        <v>15</v>
      </c>
      <c r="AP113" s="167">
        <f>P.V!AP155</f>
        <v>7</v>
      </c>
      <c r="AQ113" s="167">
        <f>P.V!AQ155</f>
        <v>0</v>
      </c>
      <c r="AR113" s="167">
        <f>P.V!AR155</f>
        <v>13</v>
      </c>
      <c r="AS113" s="167">
        <f>P.V!AS155</f>
        <v>3</v>
      </c>
      <c r="AT113" s="167">
        <f>P.V!AT155</f>
        <v>5</v>
      </c>
      <c r="AU113" s="75">
        <f>P.V!AU155</f>
        <v>0</v>
      </c>
      <c r="AV113" s="38">
        <f>P.V!AV155</f>
        <v>8.3333333333333339</v>
      </c>
      <c r="AW113" s="76">
        <f>P.V!AW155</f>
        <v>3</v>
      </c>
      <c r="AX113" s="61">
        <f>P.V!AX155</f>
        <v>10</v>
      </c>
      <c r="AY113" s="75">
        <f>P.V!AY155</f>
        <v>2</v>
      </c>
      <c r="AZ113" s="61">
        <f>P.V!AZ155</f>
        <v>14</v>
      </c>
      <c r="BA113" s="75">
        <f>P.V!BA155</f>
        <v>2</v>
      </c>
      <c r="BB113" s="61">
        <f>P.V!BB155</f>
        <v>3.5</v>
      </c>
      <c r="BC113" s="75">
        <f>P.V!BC155</f>
        <v>0</v>
      </c>
      <c r="BD113" s="38">
        <f>P.V!BD155</f>
        <v>9.1666666666666661</v>
      </c>
      <c r="BE113" s="76">
        <f>P.V!BE155</f>
        <v>4</v>
      </c>
      <c r="BF113" s="59">
        <f>P.V!BF155</f>
        <v>9.309135802469136</v>
      </c>
      <c r="BG113" s="55">
        <f>P.V!BG155</f>
        <v>22</v>
      </c>
      <c r="BH113" s="56">
        <f>P.V!BH155</f>
        <v>8.1946913580246914</v>
      </c>
      <c r="BI113" s="55">
        <f>P.V!BI155</f>
        <v>26</v>
      </c>
      <c r="BJ113" s="55">
        <f>P.V!BJ155</f>
        <v>26</v>
      </c>
      <c r="BK113" s="73" t="str">
        <f>P.V!BK155</f>
        <v>Rattrapage</v>
      </c>
    </row>
    <row r="114" spans="1:63" ht="20.25" customHeight="1">
      <c r="A114" s="250">
        <v>104</v>
      </c>
      <c r="B114" s="234" t="str">
        <f>P.V!B156</f>
        <v>11DR0279</v>
      </c>
      <c r="C114" s="234" t="str">
        <f>P.V!C156</f>
        <v>BOUGHANEM</v>
      </c>
      <c r="D114" s="234" t="str">
        <f>P.V!D156</f>
        <v>Fatima</v>
      </c>
      <c r="E114" s="234" t="str">
        <f>P.V!E156</f>
        <v>27/11/1988</v>
      </c>
      <c r="F114" s="234" t="str">
        <f>P.V!F156</f>
        <v>Sidi aich</v>
      </c>
      <c r="G114" s="36">
        <f>P.V!G156</f>
        <v>11.166666666666666</v>
      </c>
      <c r="H114" s="37">
        <f>P.V!H156</f>
        <v>5</v>
      </c>
      <c r="I114" s="36">
        <f>P.V!I156</f>
        <v>6.5</v>
      </c>
      <c r="J114" s="37">
        <f>P.V!J156</f>
        <v>0</v>
      </c>
      <c r="K114" s="36">
        <f>P.V!K156</f>
        <v>10.83</v>
      </c>
      <c r="L114" s="37">
        <f>P.V!L156</f>
        <v>5</v>
      </c>
      <c r="M114" s="53">
        <f>P.V!M156</f>
        <v>9.4988888888888869</v>
      </c>
      <c r="N114" s="39">
        <f>P.V!N156</f>
        <v>10</v>
      </c>
      <c r="O114" s="36">
        <f>P.V!O156</f>
        <v>13</v>
      </c>
      <c r="P114" s="37">
        <f>P.V!P156</f>
        <v>3</v>
      </c>
      <c r="Q114" s="36">
        <f>P.V!Q156</f>
        <v>6</v>
      </c>
      <c r="R114" s="37">
        <f>P.V!R156</f>
        <v>0</v>
      </c>
      <c r="S114" s="36">
        <f>P.V!S156</f>
        <v>10</v>
      </c>
      <c r="T114" s="37">
        <f>P.V!T156</f>
        <v>3</v>
      </c>
      <c r="U114" s="53">
        <f>P.V!U156</f>
        <v>9.6666666666666661</v>
      </c>
      <c r="V114" s="39">
        <f>P.V!V156</f>
        <v>6</v>
      </c>
      <c r="W114" s="36">
        <f>P.V!W156</f>
        <v>0</v>
      </c>
      <c r="X114" s="37">
        <f>P.V!X156</f>
        <v>0</v>
      </c>
      <c r="Y114" s="36">
        <f>P.V!Y156</f>
        <v>8.5</v>
      </c>
      <c r="Z114" s="37">
        <f>P.V!Z156</f>
        <v>0</v>
      </c>
      <c r="AA114" s="36">
        <f>P.V!AA156</f>
        <v>4</v>
      </c>
      <c r="AB114" s="37">
        <f>P.V!AB156</f>
        <v>0</v>
      </c>
      <c r="AC114" s="53">
        <f>P.V!AC156</f>
        <v>4.166666666666667</v>
      </c>
      <c r="AD114" s="39">
        <f>P.V!AD156</f>
        <v>0</v>
      </c>
      <c r="AE114" s="138">
        <f>P.V!AE156</f>
        <v>8.3698765432098767</v>
      </c>
      <c r="AF114" s="40">
        <f>P.V!AF156</f>
        <v>16</v>
      </c>
      <c r="AG114" s="73" t="str">
        <f>P.V!AG156</f>
        <v>Rattrapage</v>
      </c>
      <c r="AH114" s="52">
        <f>P.V!AH156</f>
        <v>7.330000000000001</v>
      </c>
      <c r="AI114" s="52">
        <f>P.V!AI156</f>
        <v>0</v>
      </c>
      <c r="AJ114" s="52">
        <f>P.V!AJ156</f>
        <v>10.67</v>
      </c>
      <c r="AK114" s="52">
        <f>P.V!AK156</f>
        <v>5</v>
      </c>
      <c r="AL114" s="52">
        <f>P.V!AL156</f>
        <v>12.17</v>
      </c>
      <c r="AM114" s="75">
        <f>P.V!AM156</f>
        <v>5</v>
      </c>
      <c r="AN114" s="38">
        <f>P.V!AN156</f>
        <v>10.056666666666667</v>
      </c>
      <c r="AO114" s="76">
        <f>P.V!AO156</f>
        <v>15</v>
      </c>
      <c r="AP114" s="167">
        <f>P.V!AP156</f>
        <v>7</v>
      </c>
      <c r="AQ114" s="167">
        <f>P.V!AQ156</f>
        <v>0</v>
      </c>
      <c r="AR114" s="167">
        <f>P.V!AR156</f>
        <v>4</v>
      </c>
      <c r="AS114" s="167">
        <f>P.V!AS156</f>
        <v>0</v>
      </c>
      <c r="AT114" s="167">
        <f>P.V!AT156</f>
        <v>10</v>
      </c>
      <c r="AU114" s="75">
        <f>P.V!AU156</f>
        <v>3</v>
      </c>
      <c r="AV114" s="38">
        <f>P.V!AV156</f>
        <v>7</v>
      </c>
      <c r="AW114" s="76">
        <f>P.V!AW156</f>
        <v>3</v>
      </c>
      <c r="AX114" s="61">
        <f>P.V!AX156</f>
        <v>12</v>
      </c>
      <c r="AY114" s="75">
        <f>P.V!AY156</f>
        <v>2</v>
      </c>
      <c r="AZ114" s="61">
        <f>P.V!AZ156</f>
        <v>2</v>
      </c>
      <c r="BA114" s="75">
        <f>P.V!BA156</f>
        <v>0</v>
      </c>
      <c r="BB114" s="61">
        <f>P.V!BB156</f>
        <v>10</v>
      </c>
      <c r="BC114" s="75">
        <f>P.V!BC156</f>
        <v>2</v>
      </c>
      <c r="BD114" s="38">
        <f>P.V!BD156</f>
        <v>8</v>
      </c>
      <c r="BE114" s="76">
        <f>P.V!BE156</f>
        <v>4</v>
      </c>
      <c r="BF114" s="59">
        <f>P.V!BF156</f>
        <v>8.5807407407407403</v>
      </c>
      <c r="BG114" s="55">
        <f>P.V!BG156</f>
        <v>22</v>
      </c>
      <c r="BH114" s="56">
        <f>P.V!BH156</f>
        <v>8.4753086419753085</v>
      </c>
      <c r="BI114" s="55">
        <f>P.V!BI156</f>
        <v>38</v>
      </c>
      <c r="BJ114" s="55">
        <f>P.V!BJ156</f>
        <v>38</v>
      </c>
      <c r="BK114" s="73" t="str">
        <f>P.V!BK156</f>
        <v>Rattrapage</v>
      </c>
    </row>
    <row r="115" spans="1:63" ht="20.25" customHeight="1">
      <c r="A115" s="250">
        <v>105</v>
      </c>
      <c r="B115" s="234" t="str">
        <f>P.V!B157</f>
        <v>123001452</v>
      </c>
      <c r="C115" s="234" t="str">
        <f>P.V!C157</f>
        <v>BOUHADJI</v>
      </c>
      <c r="D115" s="234" t="str">
        <f>P.V!D157</f>
        <v>Fahima</v>
      </c>
      <c r="E115" s="234" t="str">
        <f>P.V!E157</f>
        <v>10/10/1990</v>
      </c>
      <c r="F115" s="234" t="str">
        <f>P.V!F157</f>
        <v>barbacha</v>
      </c>
      <c r="G115" s="36">
        <f>P.V!G157</f>
        <v>9.1666666666666661</v>
      </c>
      <c r="H115" s="37">
        <f>P.V!H157</f>
        <v>0</v>
      </c>
      <c r="I115" s="36">
        <f>P.V!I157</f>
        <v>14</v>
      </c>
      <c r="J115" s="37">
        <f>P.V!J157</f>
        <v>5</v>
      </c>
      <c r="K115" s="36">
        <f>P.V!K157</f>
        <v>6.166666666666667</v>
      </c>
      <c r="L115" s="37">
        <f>P.V!L157</f>
        <v>0</v>
      </c>
      <c r="M115" s="53">
        <f>P.V!M157</f>
        <v>9.7777777777777768</v>
      </c>
      <c r="N115" s="39">
        <f>P.V!N157</f>
        <v>5</v>
      </c>
      <c r="O115" s="36">
        <f>P.V!O157</f>
        <v>8</v>
      </c>
      <c r="P115" s="37">
        <f>P.V!P157</f>
        <v>0</v>
      </c>
      <c r="Q115" s="36">
        <f>P.V!Q157</f>
        <v>8.5</v>
      </c>
      <c r="R115" s="37">
        <f>P.V!R157</f>
        <v>0</v>
      </c>
      <c r="S115" s="36">
        <f>P.V!S157</f>
        <v>5</v>
      </c>
      <c r="T115" s="37">
        <f>P.V!T157</f>
        <v>0</v>
      </c>
      <c r="U115" s="53">
        <f>P.V!U157</f>
        <v>7.166666666666667</v>
      </c>
      <c r="V115" s="39">
        <f>P.V!V157</f>
        <v>0</v>
      </c>
      <c r="W115" s="36">
        <f>P.V!W157</f>
        <v>1</v>
      </c>
      <c r="X115" s="37">
        <f>P.V!X157</f>
        <v>0</v>
      </c>
      <c r="Y115" s="36">
        <f>P.V!Y157</f>
        <v>5</v>
      </c>
      <c r="Z115" s="37">
        <f>P.V!Z157</f>
        <v>0</v>
      </c>
      <c r="AA115" s="36">
        <f>P.V!AA157</f>
        <v>5.5</v>
      </c>
      <c r="AB115" s="37">
        <f>P.V!AB157</f>
        <v>0</v>
      </c>
      <c r="AC115" s="53">
        <f>P.V!AC157</f>
        <v>3.8333333333333335</v>
      </c>
      <c r="AD115" s="39">
        <f>P.V!AD157</f>
        <v>0</v>
      </c>
      <c r="AE115" s="138">
        <f>P.V!AE157</f>
        <v>7.5864197530864192</v>
      </c>
      <c r="AF115" s="40">
        <f>P.V!AF157</f>
        <v>5</v>
      </c>
      <c r="AG115" s="73" t="str">
        <f>P.V!AG157</f>
        <v>Rattrapage</v>
      </c>
      <c r="AH115" s="52">
        <f>P.V!AH157</f>
        <v>9.1666666666666661</v>
      </c>
      <c r="AI115" s="52">
        <f>P.V!AI157</f>
        <v>0</v>
      </c>
      <c r="AJ115" s="52">
        <f>P.V!AJ157</f>
        <v>5.666666666666667</v>
      </c>
      <c r="AK115" s="52">
        <f>P.V!AK157</f>
        <v>0</v>
      </c>
      <c r="AL115" s="52">
        <f>P.V!AL157</f>
        <v>12</v>
      </c>
      <c r="AM115" s="75">
        <f>P.V!AM157</f>
        <v>5</v>
      </c>
      <c r="AN115" s="38">
        <f>P.V!AN157</f>
        <v>8.9444444444444446</v>
      </c>
      <c r="AO115" s="76">
        <f>P.V!AO157</f>
        <v>5</v>
      </c>
      <c r="AP115" s="167">
        <f>P.V!AP157</f>
        <v>6.5</v>
      </c>
      <c r="AQ115" s="167">
        <f>P.V!AQ157</f>
        <v>0</v>
      </c>
      <c r="AR115" s="167">
        <f>P.V!AR157</f>
        <v>5.5</v>
      </c>
      <c r="AS115" s="167">
        <f>P.V!AS157</f>
        <v>0</v>
      </c>
      <c r="AT115" s="167">
        <f>P.V!AT157</f>
        <v>5.5</v>
      </c>
      <c r="AU115" s="75">
        <f>P.V!AU157</f>
        <v>0</v>
      </c>
      <c r="AV115" s="38">
        <f>P.V!AV157</f>
        <v>5.833333333333333</v>
      </c>
      <c r="AW115" s="76">
        <f>P.V!AW157</f>
        <v>0</v>
      </c>
      <c r="AX115" s="61">
        <f>P.V!AX157</f>
        <v>14</v>
      </c>
      <c r="AY115" s="75">
        <f>P.V!AY157</f>
        <v>2</v>
      </c>
      <c r="AZ115" s="61">
        <f>P.V!AZ157</f>
        <v>12</v>
      </c>
      <c r="BA115" s="75">
        <f>P.V!BA157</f>
        <v>2</v>
      </c>
      <c r="BB115" s="61">
        <f>P.V!BB157</f>
        <v>8.5</v>
      </c>
      <c r="BC115" s="75">
        <f>P.V!BC157</f>
        <v>0</v>
      </c>
      <c r="BD115" s="38">
        <f>P.V!BD157</f>
        <v>11.5</v>
      </c>
      <c r="BE115" s="76">
        <f>P.V!BE157</f>
        <v>6</v>
      </c>
      <c r="BF115" s="59">
        <f>P.V!BF157</f>
        <v>8.4753086419753085</v>
      </c>
      <c r="BG115" s="55">
        <f>P.V!BG157</f>
        <v>11</v>
      </c>
      <c r="BH115" s="56">
        <f>P.V!BH157</f>
        <v>8.0308641975308639</v>
      </c>
      <c r="BI115" s="55">
        <f>P.V!BI157</f>
        <v>16</v>
      </c>
      <c r="BJ115" s="55">
        <f>P.V!BJ157</f>
        <v>16</v>
      </c>
      <c r="BK115" s="73" t="str">
        <f>P.V!BK157</f>
        <v>Rattrapage</v>
      </c>
    </row>
    <row r="116" spans="1:63" ht="20.25" customHeight="1">
      <c r="A116" s="250">
        <v>106</v>
      </c>
      <c r="B116" s="234" t="str">
        <f>P.V!B158</f>
        <v>123007714</v>
      </c>
      <c r="C116" s="234" t="str">
        <f>P.V!C158</f>
        <v>BOUHARRAT</v>
      </c>
      <c r="D116" s="234" t="str">
        <f>P.V!D158</f>
        <v>Fatiha</v>
      </c>
      <c r="E116" s="234" t="str">
        <f>P.V!E158</f>
        <v>08/07/1992</v>
      </c>
      <c r="F116" s="234" t="str">
        <f>P.V!F158</f>
        <v>Souk El Tenine</v>
      </c>
      <c r="G116" s="36">
        <f>P.V!G158</f>
        <v>8</v>
      </c>
      <c r="H116" s="37">
        <f>P.V!H158</f>
        <v>0</v>
      </c>
      <c r="I116" s="36">
        <f>P.V!I158</f>
        <v>5</v>
      </c>
      <c r="J116" s="37">
        <f>P.V!J158</f>
        <v>0</v>
      </c>
      <c r="K116" s="36">
        <f>P.V!K158</f>
        <v>3.3333333333333335</v>
      </c>
      <c r="L116" s="37">
        <f>P.V!L158</f>
        <v>0</v>
      </c>
      <c r="M116" s="53">
        <f>P.V!M158</f>
        <v>5.4444444444444438</v>
      </c>
      <c r="N116" s="39">
        <f>P.V!N158</f>
        <v>0</v>
      </c>
      <c r="O116" s="36" t="str">
        <f>P.V!O158</f>
        <v>\</v>
      </c>
      <c r="P116" s="37">
        <f>P.V!P158</f>
        <v>3</v>
      </c>
      <c r="Q116" s="36">
        <f>P.V!Q158</f>
        <v>3</v>
      </c>
      <c r="R116" s="37">
        <f>P.V!R158</f>
        <v>0</v>
      </c>
      <c r="S116" s="36">
        <f>P.V!S158</f>
        <v>5</v>
      </c>
      <c r="T116" s="37">
        <f>P.V!T158</f>
        <v>0</v>
      </c>
      <c r="U116" s="53" t="e">
        <f>P.V!U158</f>
        <v>#VALUE!</v>
      </c>
      <c r="V116" s="39" t="e">
        <f>P.V!V158</f>
        <v>#VALUE!</v>
      </c>
      <c r="W116" s="36">
        <f>P.V!W158</f>
        <v>0</v>
      </c>
      <c r="X116" s="37">
        <f>P.V!X158</f>
        <v>0</v>
      </c>
      <c r="Y116" s="36">
        <f>P.V!Y158</f>
        <v>4.5</v>
      </c>
      <c r="Z116" s="37">
        <f>P.V!Z158</f>
        <v>0</v>
      </c>
      <c r="AA116" s="36">
        <f>P.V!AA158</f>
        <v>8.5</v>
      </c>
      <c r="AB116" s="37">
        <f>P.V!AB158</f>
        <v>0</v>
      </c>
      <c r="AC116" s="53">
        <f>P.V!AC158</f>
        <v>4.333333333333333</v>
      </c>
      <c r="AD116" s="39">
        <f>P.V!AD158</f>
        <v>0</v>
      </c>
      <c r="AE116" s="138" t="e">
        <f>P.V!AE158</f>
        <v>#VALUE!</v>
      </c>
      <c r="AF116" s="40" t="e">
        <f>P.V!AF158</f>
        <v>#VALUE!</v>
      </c>
      <c r="AG116" s="73" t="str">
        <f>P.V!AG158</f>
        <v>Rattrapage</v>
      </c>
      <c r="AH116" s="52">
        <f>P.V!AH158</f>
        <v>8</v>
      </c>
      <c r="AI116" s="52">
        <f>P.V!AI158</f>
        <v>0</v>
      </c>
      <c r="AJ116" s="52">
        <f>P.V!AJ158</f>
        <v>3.8333333333333335</v>
      </c>
      <c r="AK116" s="52">
        <f>P.V!AK158</f>
        <v>0</v>
      </c>
      <c r="AL116" s="52">
        <f>P.V!AL158</f>
        <v>11.166666666666666</v>
      </c>
      <c r="AM116" s="75">
        <f>P.V!AM158</f>
        <v>5</v>
      </c>
      <c r="AN116" s="38">
        <f>P.V!AN158</f>
        <v>7.666666666666667</v>
      </c>
      <c r="AO116" s="76">
        <f>P.V!AO158</f>
        <v>5</v>
      </c>
      <c r="AP116" s="167">
        <f>P.V!AP158</f>
        <v>7.5</v>
      </c>
      <c r="AQ116" s="167">
        <f>P.V!AQ158</f>
        <v>0</v>
      </c>
      <c r="AR116" s="167">
        <f>P.V!AR158</f>
        <v>5.5</v>
      </c>
      <c r="AS116" s="167">
        <f>P.V!AS158</f>
        <v>0</v>
      </c>
      <c r="AT116" s="167">
        <f>P.V!AT158</f>
        <v>8.5</v>
      </c>
      <c r="AU116" s="75">
        <f>P.V!AU158</f>
        <v>0</v>
      </c>
      <c r="AV116" s="38">
        <f>P.V!AV158</f>
        <v>7.166666666666667</v>
      </c>
      <c r="AW116" s="76">
        <f>P.V!AW158</f>
        <v>0</v>
      </c>
      <c r="AX116" s="61">
        <f>P.V!AX158</f>
        <v>10.5</v>
      </c>
      <c r="AY116" s="75">
        <f>P.V!AY158</f>
        <v>2</v>
      </c>
      <c r="AZ116" s="61">
        <f>P.V!AZ158</f>
        <v>13.5</v>
      </c>
      <c r="BA116" s="75">
        <f>P.V!BA158</f>
        <v>2</v>
      </c>
      <c r="BB116" s="61">
        <f>P.V!BB158</f>
        <v>12</v>
      </c>
      <c r="BC116" s="75">
        <f>P.V!BC158</f>
        <v>2</v>
      </c>
      <c r="BD116" s="38">
        <f>P.V!BD158</f>
        <v>12</v>
      </c>
      <c r="BE116" s="76">
        <f>P.V!BE158</f>
        <v>6</v>
      </c>
      <c r="BF116" s="59">
        <f>P.V!BF158</f>
        <v>8.4629629629629637</v>
      </c>
      <c r="BG116" s="55">
        <f>P.V!BG158</f>
        <v>11</v>
      </c>
      <c r="BH116" s="56" t="e">
        <f>P.V!BH158</f>
        <v>#VALUE!</v>
      </c>
      <c r="BI116" s="55" t="e">
        <f>P.V!BI158</f>
        <v>#VALUE!</v>
      </c>
      <c r="BJ116" s="55" t="e">
        <f>P.V!BJ158</f>
        <v>#VALUE!</v>
      </c>
      <c r="BK116" s="73" t="str">
        <f>P.V!BK158</f>
        <v>Rattrapage</v>
      </c>
    </row>
    <row r="117" spans="1:63" ht="20.25" customHeight="1">
      <c r="A117" s="250">
        <v>107</v>
      </c>
      <c r="B117" s="234" t="str">
        <f>P.V!B159</f>
        <v>10DR560</v>
      </c>
      <c r="C117" s="234" t="str">
        <f>P.V!C159</f>
        <v>BOUHDOU</v>
      </c>
      <c r="D117" s="234" t="str">
        <f>P.V!D159</f>
        <v>Redouane</v>
      </c>
      <c r="E117" s="234" t="str">
        <f>P.V!E159</f>
        <v>27/08/1989</v>
      </c>
      <c r="F117" s="234" t="str">
        <f>P.V!F159</f>
        <v>Bejaia</v>
      </c>
      <c r="G117" s="36">
        <f>P.V!G159</f>
        <v>10.67</v>
      </c>
      <c r="H117" s="37">
        <f>P.V!H159</f>
        <v>5</v>
      </c>
      <c r="I117" s="36">
        <f>P.V!I159</f>
        <v>10.5</v>
      </c>
      <c r="J117" s="37">
        <f>P.V!J159</f>
        <v>5</v>
      </c>
      <c r="K117" s="36">
        <f>P.V!K159</f>
        <v>8.83</v>
      </c>
      <c r="L117" s="37">
        <f>P.V!L159</f>
        <v>0</v>
      </c>
      <c r="M117" s="53">
        <f>P.V!M159</f>
        <v>10</v>
      </c>
      <c r="N117" s="39">
        <f>P.V!N159</f>
        <v>15</v>
      </c>
      <c r="O117" s="36">
        <f>P.V!O159</f>
        <v>12</v>
      </c>
      <c r="P117" s="37">
        <f>P.V!P159</f>
        <v>3</v>
      </c>
      <c r="Q117" s="36">
        <f>P.V!Q159</f>
        <v>10</v>
      </c>
      <c r="R117" s="37">
        <f>P.V!R159</f>
        <v>3</v>
      </c>
      <c r="S117" s="36">
        <f>P.V!S159</f>
        <v>10</v>
      </c>
      <c r="T117" s="37">
        <f>P.V!T159</f>
        <v>3</v>
      </c>
      <c r="U117" s="53">
        <f>P.V!U159</f>
        <v>10.666666666666666</v>
      </c>
      <c r="V117" s="39">
        <f>P.V!V159</f>
        <v>9</v>
      </c>
      <c r="W117" s="36">
        <f>P.V!W159</f>
        <v>11.5</v>
      </c>
      <c r="X117" s="37">
        <f>P.V!X159</f>
        <v>2</v>
      </c>
      <c r="Y117" s="36">
        <f>P.V!Y159</f>
        <v>5.5</v>
      </c>
      <c r="Z117" s="37">
        <f>P.V!Z159</f>
        <v>0</v>
      </c>
      <c r="AA117" s="36">
        <f>P.V!AA159</f>
        <v>7</v>
      </c>
      <c r="AB117" s="37">
        <f>P.V!AB159</f>
        <v>0</v>
      </c>
      <c r="AC117" s="53">
        <f>P.V!AC159</f>
        <v>8</v>
      </c>
      <c r="AD117" s="39">
        <f>P.V!AD159</f>
        <v>2</v>
      </c>
      <c r="AE117" s="138">
        <f>P.V!AE159</f>
        <v>9.7777777777777786</v>
      </c>
      <c r="AF117" s="40">
        <f>P.V!AF159</f>
        <v>26</v>
      </c>
      <c r="AG117" s="73" t="str">
        <f>P.V!AG159</f>
        <v>Rattrapage</v>
      </c>
      <c r="AH117" s="52">
        <f>P.V!AH159</f>
        <v>12.833333333333334</v>
      </c>
      <c r="AI117" s="52">
        <f>P.V!AI159</f>
        <v>5</v>
      </c>
      <c r="AJ117" s="52">
        <f>P.V!AJ159</f>
        <v>10.666666666666666</v>
      </c>
      <c r="AK117" s="52">
        <f>P.V!AK159</f>
        <v>5</v>
      </c>
      <c r="AL117" s="52">
        <f>P.V!AL159</f>
        <v>12</v>
      </c>
      <c r="AM117" s="75">
        <f>P.V!AM159</f>
        <v>5</v>
      </c>
      <c r="AN117" s="38">
        <f>P.V!AN159</f>
        <v>11.833333333333334</v>
      </c>
      <c r="AO117" s="76">
        <f>P.V!AO159</f>
        <v>15</v>
      </c>
      <c r="AP117" s="167">
        <f>P.V!AP159</f>
        <v>10</v>
      </c>
      <c r="AQ117" s="167">
        <f>P.V!AQ159</f>
        <v>3</v>
      </c>
      <c r="AR117" s="167">
        <f>P.V!AR159</f>
        <v>9</v>
      </c>
      <c r="AS117" s="167">
        <f>P.V!AS159</f>
        <v>0</v>
      </c>
      <c r="AT117" s="167">
        <f>P.V!AT159</f>
        <v>14.5</v>
      </c>
      <c r="AU117" s="75">
        <f>P.V!AU159</f>
        <v>3</v>
      </c>
      <c r="AV117" s="38">
        <f>P.V!AV159</f>
        <v>11.166666666666666</v>
      </c>
      <c r="AW117" s="76">
        <f>P.V!AW159</f>
        <v>9</v>
      </c>
      <c r="AX117" s="61">
        <f>P.V!AX159</f>
        <v>10</v>
      </c>
      <c r="AY117" s="75">
        <f>P.V!AY159</f>
        <v>2</v>
      </c>
      <c r="AZ117" s="61">
        <f>P.V!AZ159</f>
        <v>14</v>
      </c>
      <c r="BA117" s="75">
        <f>P.V!BA159</f>
        <v>2</v>
      </c>
      <c r="BB117" s="61">
        <f>P.V!BB159</f>
        <v>3.5</v>
      </c>
      <c r="BC117" s="75">
        <f>P.V!BC159</f>
        <v>0</v>
      </c>
      <c r="BD117" s="38">
        <f>P.V!BD159</f>
        <v>9.1666666666666661</v>
      </c>
      <c r="BE117" s="76">
        <f>P.V!BE159</f>
        <v>4</v>
      </c>
      <c r="BF117" s="59">
        <f>P.V!BF159</f>
        <v>11.018518518518519</v>
      </c>
      <c r="BG117" s="55">
        <f>P.V!BG159</f>
        <v>30</v>
      </c>
      <c r="BH117" s="56">
        <f>P.V!BH159</f>
        <v>10.398148148148149</v>
      </c>
      <c r="BI117" s="55">
        <f>P.V!BI159</f>
        <v>60</v>
      </c>
      <c r="BJ117" s="55">
        <f>P.V!BJ159</f>
        <v>60</v>
      </c>
      <c r="BK117" s="73">
        <f>P.V!BK159</f>
        <v>0</v>
      </c>
    </row>
    <row r="118" spans="1:63" ht="20.25" customHeight="1">
      <c r="A118" s="250">
        <v>108</v>
      </c>
      <c r="B118" s="234" t="str">
        <f>P.V!B160</f>
        <v>11DR0737</v>
      </c>
      <c r="C118" s="234" t="str">
        <f>P.V!C160</f>
        <v>BOUHITEM</v>
      </c>
      <c r="D118" s="234" t="str">
        <f>P.V!D160</f>
        <v>Aicha</v>
      </c>
      <c r="E118" s="234" t="str">
        <f>P.V!E160</f>
        <v>05/03/1989</v>
      </c>
      <c r="F118" s="234" t="str">
        <f>P.V!F160</f>
        <v>Bouhitem</v>
      </c>
      <c r="G118" s="36">
        <f>P.V!G160</f>
        <v>9.1666666666666661</v>
      </c>
      <c r="H118" s="37">
        <f>P.V!H160</f>
        <v>0</v>
      </c>
      <c r="I118" s="36">
        <f>P.V!I160</f>
        <v>5.333333333333333</v>
      </c>
      <c r="J118" s="37">
        <f>P.V!J160</f>
        <v>0</v>
      </c>
      <c r="K118" s="36">
        <f>P.V!K160</f>
        <v>5.333333333333333</v>
      </c>
      <c r="L118" s="37">
        <f>P.V!L160</f>
        <v>0</v>
      </c>
      <c r="M118" s="53">
        <f>P.V!M160</f>
        <v>6.6111111111111107</v>
      </c>
      <c r="N118" s="39">
        <f>P.V!N160</f>
        <v>0</v>
      </c>
      <c r="O118" s="36">
        <f>P.V!O160</f>
        <v>8.5</v>
      </c>
      <c r="P118" s="37">
        <f>P.V!P160</f>
        <v>0</v>
      </c>
      <c r="Q118" s="36">
        <f>P.V!Q160</f>
        <v>10</v>
      </c>
      <c r="R118" s="37">
        <f>P.V!R160</f>
        <v>3</v>
      </c>
      <c r="S118" s="36">
        <f>P.V!S160</f>
        <v>3</v>
      </c>
      <c r="T118" s="37">
        <f>P.V!T160</f>
        <v>0</v>
      </c>
      <c r="U118" s="53">
        <f>P.V!U160</f>
        <v>7.166666666666667</v>
      </c>
      <c r="V118" s="39">
        <f>P.V!V160</f>
        <v>3</v>
      </c>
      <c r="W118" s="36">
        <f>P.V!W160</f>
        <v>2.5</v>
      </c>
      <c r="X118" s="37">
        <f>P.V!X160</f>
        <v>0</v>
      </c>
      <c r="Y118" s="36">
        <f>P.V!Y160</f>
        <v>9</v>
      </c>
      <c r="Z118" s="37">
        <f>P.V!Z160</f>
        <v>0</v>
      </c>
      <c r="AA118" s="36">
        <f>P.V!AA160</f>
        <v>2</v>
      </c>
      <c r="AB118" s="37">
        <f>P.V!AB160</f>
        <v>0</v>
      </c>
      <c r="AC118" s="53">
        <f>P.V!AC160</f>
        <v>4.5</v>
      </c>
      <c r="AD118" s="39">
        <f>P.V!AD160</f>
        <v>0</v>
      </c>
      <c r="AE118" s="138">
        <f>P.V!AE160</f>
        <v>6.3271604938271597</v>
      </c>
      <c r="AF118" s="40">
        <f>P.V!AF160</f>
        <v>3</v>
      </c>
      <c r="AG118" s="73" t="str">
        <f>P.V!AG160</f>
        <v>Rattrapage</v>
      </c>
      <c r="AH118" s="52">
        <f>P.V!AH160</f>
        <v>10.166666666666666</v>
      </c>
      <c r="AI118" s="52">
        <f>P.V!AI160</f>
        <v>5</v>
      </c>
      <c r="AJ118" s="52">
        <f>P.V!AJ160</f>
        <v>7.166666666666667</v>
      </c>
      <c r="AK118" s="52">
        <f>P.V!AK160</f>
        <v>0</v>
      </c>
      <c r="AL118" s="52">
        <f>P.V!AL160</f>
        <v>9.3333333333333339</v>
      </c>
      <c r="AM118" s="75">
        <f>P.V!AM160</f>
        <v>0</v>
      </c>
      <c r="AN118" s="38">
        <f>P.V!AN160</f>
        <v>8.8888888888888875</v>
      </c>
      <c r="AO118" s="76">
        <f>P.V!AO160</f>
        <v>5</v>
      </c>
      <c r="AP118" s="167">
        <f>P.V!AP160</f>
        <v>7</v>
      </c>
      <c r="AQ118" s="167">
        <f>P.V!AQ160</f>
        <v>0</v>
      </c>
      <c r="AR118" s="167">
        <f>P.V!AR160</f>
        <v>4.5</v>
      </c>
      <c r="AS118" s="167">
        <f>P.V!AS160</f>
        <v>0</v>
      </c>
      <c r="AT118" s="167">
        <f>P.V!AT160</f>
        <v>3</v>
      </c>
      <c r="AU118" s="75">
        <f>P.V!AU160</f>
        <v>0</v>
      </c>
      <c r="AV118" s="38">
        <f>P.V!AV160</f>
        <v>4.833333333333333</v>
      </c>
      <c r="AW118" s="76">
        <f>P.V!AW160</f>
        <v>0</v>
      </c>
      <c r="AX118" s="61">
        <f>P.V!AX160</f>
        <v>10</v>
      </c>
      <c r="AY118" s="75">
        <f>P.V!AY160</f>
        <v>2</v>
      </c>
      <c r="AZ118" s="61">
        <f>P.V!AZ160</f>
        <v>7</v>
      </c>
      <c r="BA118" s="75">
        <f>P.V!BA160</f>
        <v>0</v>
      </c>
      <c r="BB118" s="61">
        <f>P.V!BB160</f>
        <v>4.5</v>
      </c>
      <c r="BC118" s="75">
        <f>P.V!BC160</f>
        <v>0</v>
      </c>
      <c r="BD118" s="38">
        <f>P.V!BD160</f>
        <v>7.166666666666667</v>
      </c>
      <c r="BE118" s="76">
        <f>P.V!BE160</f>
        <v>2</v>
      </c>
      <c r="BF118" s="59">
        <f>P.V!BF160</f>
        <v>7.1543209876543203</v>
      </c>
      <c r="BG118" s="55">
        <f>P.V!BG160</f>
        <v>7</v>
      </c>
      <c r="BH118" s="56">
        <f>P.V!BH160</f>
        <v>6.7407407407407405</v>
      </c>
      <c r="BI118" s="55">
        <f>P.V!BI160</f>
        <v>10</v>
      </c>
      <c r="BJ118" s="55">
        <f>P.V!BJ160</f>
        <v>10</v>
      </c>
      <c r="BK118" s="73" t="str">
        <f>P.V!BK160</f>
        <v>Rattrapage</v>
      </c>
    </row>
    <row r="119" spans="1:63" ht="20.25" customHeight="1">
      <c r="A119" s="250">
        <v>109</v>
      </c>
      <c r="B119" s="234" t="str">
        <f>P.V!B161</f>
        <v>113014874</v>
      </c>
      <c r="C119" s="234" t="str">
        <f>P.V!C161</f>
        <v>BOUKARI</v>
      </c>
      <c r="D119" s="234" t="str">
        <f>P.V!D161</f>
        <v>lilia</v>
      </c>
      <c r="E119" s="234" t="str">
        <f>P.V!E161</f>
        <v>28/07/1992</v>
      </c>
      <c r="F119" s="234" t="str">
        <f>P.V!F161</f>
        <v>sidi aich</v>
      </c>
      <c r="G119" s="36">
        <f>P.V!G161</f>
        <v>10.5</v>
      </c>
      <c r="H119" s="37">
        <f>P.V!H161</f>
        <v>5</v>
      </c>
      <c r="I119" s="36">
        <f>P.V!I161</f>
        <v>8.3333333333333339</v>
      </c>
      <c r="J119" s="37">
        <f>P.V!J161</f>
        <v>0</v>
      </c>
      <c r="K119" s="36">
        <f>P.V!K161</f>
        <v>11.17</v>
      </c>
      <c r="L119" s="37">
        <f>P.V!L161</f>
        <v>5</v>
      </c>
      <c r="M119" s="53">
        <f>P.V!M161</f>
        <v>10.001111111111113</v>
      </c>
      <c r="N119" s="39">
        <f>P.V!N161</f>
        <v>15</v>
      </c>
      <c r="O119" s="36">
        <f>P.V!O161</f>
        <v>10</v>
      </c>
      <c r="P119" s="37">
        <f>P.V!P161</f>
        <v>3</v>
      </c>
      <c r="Q119" s="36">
        <f>P.V!Q161</f>
        <v>7.5</v>
      </c>
      <c r="R119" s="37">
        <f>P.V!R161</f>
        <v>0</v>
      </c>
      <c r="S119" s="36">
        <f>P.V!S161</f>
        <v>10</v>
      </c>
      <c r="T119" s="37">
        <f>P.V!T161</f>
        <v>3</v>
      </c>
      <c r="U119" s="53">
        <f>P.V!U161</f>
        <v>9.1666666666666661</v>
      </c>
      <c r="V119" s="39">
        <f>P.V!V161</f>
        <v>6</v>
      </c>
      <c r="W119" s="36">
        <f>P.V!W161</f>
        <v>11</v>
      </c>
      <c r="X119" s="37">
        <f>P.V!X161</f>
        <v>2</v>
      </c>
      <c r="Y119" s="36">
        <f>P.V!Y161</f>
        <v>8.5</v>
      </c>
      <c r="Z119" s="37">
        <f>P.V!Z161</f>
        <v>0</v>
      </c>
      <c r="AA119" s="36">
        <f>P.V!AA161</f>
        <v>4.5</v>
      </c>
      <c r="AB119" s="37">
        <f>P.V!AB161</f>
        <v>0</v>
      </c>
      <c r="AC119" s="53">
        <f>P.V!AC161</f>
        <v>8</v>
      </c>
      <c r="AD119" s="39">
        <f>P.V!AD161</f>
        <v>2</v>
      </c>
      <c r="AE119" s="138">
        <f>P.V!AE161</f>
        <v>9.2782716049382721</v>
      </c>
      <c r="AF119" s="40">
        <f>P.V!AF161</f>
        <v>23</v>
      </c>
      <c r="AG119" s="73" t="str">
        <f>P.V!AG161</f>
        <v>Rattrapage</v>
      </c>
      <c r="AH119" s="52">
        <f>P.V!AH161</f>
        <v>9</v>
      </c>
      <c r="AI119" s="52">
        <f>P.V!AI161</f>
        <v>0</v>
      </c>
      <c r="AJ119" s="52">
        <f>P.V!AJ161</f>
        <v>10.33</v>
      </c>
      <c r="AK119" s="52">
        <f>P.V!AK161</f>
        <v>5</v>
      </c>
      <c r="AL119" s="52">
        <f>P.V!AL161</f>
        <v>11</v>
      </c>
      <c r="AM119" s="75">
        <f>P.V!AM161</f>
        <v>5</v>
      </c>
      <c r="AN119" s="38">
        <f>P.V!AN161</f>
        <v>10.11</v>
      </c>
      <c r="AO119" s="76">
        <f>P.V!AO161</f>
        <v>15</v>
      </c>
      <c r="AP119" s="167">
        <f>P.V!AP161</f>
        <v>10</v>
      </c>
      <c r="AQ119" s="167">
        <f>P.V!AQ161</f>
        <v>3</v>
      </c>
      <c r="AR119" s="167">
        <f>P.V!AR161</f>
        <v>7</v>
      </c>
      <c r="AS119" s="167">
        <f>P.V!AS161</f>
        <v>0</v>
      </c>
      <c r="AT119" s="167">
        <f>P.V!AT161</f>
        <v>15</v>
      </c>
      <c r="AU119" s="75">
        <f>P.V!AU161</f>
        <v>3</v>
      </c>
      <c r="AV119" s="38">
        <f>P.V!AV161</f>
        <v>10.666666666666666</v>
      </c>
      <c r="AW119" s="76">
        <f>P.V!AW161</f>
        <v>9</v>
      </c>
      <c r="AX119" s="61">
        <f>P.V!AX161</f>
        <v>10</v>
      </c>
      <c r="AY119" s="75">
        <f>P.V!AY161</f>
        <v>2</v>
      </c>
      <c r="AZ119" s="61">
        <f>P.V!AZ161</f>
        <v>10</v>
      </c>
      <c r="BA119" s="75">
        <f>P.V!BA161</f>
        <v>2</v>
      </c>
      <c r="BB119" s="61">
        <f>P.V!BB161</f>
        <v>12</v>
      </c>
      <c r="BC119" s="75">
        <f>P.V!BC161</f>
        <v>2</v>
      </c>
      <c r="BD119" s="38">
        <f>P.V!BD161</f>
        <v>10.666666666666666</v>
      </c>
      <c r="BE119" s="76">
        <f>P.V!BE161</f>
        <v>6</v>
      </c>
      <c r="BF119" s="59">
        <f>P.V!BF161</f>
        <v>10.41925925925926</v>
      </c>
      <c r="BG119" s="55">
        <f>P.V!BG161</f>
        <v>30</v>
      </c>
      <c r="BH119" s="56">
        <f>P.V!BH161</f>
        <v>9.8487654320987659</v>
      </c>
      <c r="BI119" s="55">
        <f>P.V!BI161</f>
        <v>53</v>
      </c>
      <c r="BJ119" s="55">
        <f>P.V!BJ161</f>
        <v>53</v>
      </c>
      <c r="BK119" s="73" t="str">
        <f>P.V!BK161</f>
        <v>Rattrapage</v>
      </c>
    </row>
    <row r="120" spans="1:63" ht="20.25" customHeight="1">
      <c r="A120" s="250">
        <v>110</v>
      </c>
      <c r="B120" s="234" t="str">
        <f>P.V!B162</f>
        <v>123001711</v>
      </c>
      <c r="C120" s="234" t="str">
        <f>P.V!C162</f>
        <v>BOUKEMOUCHE</v>
      </c>
      <c r="D120" s="234" t="str">
        <f>P.V!D162</f>
        <v>Celia</v>
      </c>
      <c r="E120" s="234" t="str">
        <f>P.V!E162</f>
        <v>30/04/1993</v>
      </c>
      <c r="F120" s="234" t="str">
        <f>P.V!F162</f>
        <v>Bejaia</v>
      </c>
      <c r="G120" s="36">
        <f>P.V!G162</f>
        <v>13.333333333333334</v>
      </c>
      <c r="H120" s="37">
        <f>P.V!H162</f>
        <v>5</v>
      </c>
      <c r="I120" s="36">
        <f>P.V!I162</f>
        <v>11.333333333333334</v>
      </c>
      <c r="J120" s="37">
        <f>P.V!J162</f>
        <v>5</v>
      </c>
      <c r="K120" s="36">
        <f>P.V!K162</f>
        <v>11.333333333333334</v>
      </c>
      <c r="L120" s="37">
        <f>P.V!L162</f>
        <v>5</v>
      </c>
      <c r="M120" s="53">
        <f>P.V!M162</f>
        <v>12</v>
      </c>
      <c r="N120" s="39">
        <f>P.V!N162</f>
        <v>15</v>
      </c>
      <c r="O120" s="36">
        <f>P.V!O162</f>
        <v>10</v>
      </c>
      <c r="P120" s="37">
        <f>P.V!P162</f>
        <v>3</v>
      </c>
      <c r="Q120" s="36">
        <f>P.V!Q162</f>
        <v>9</v>
      </c>
      <c r="R120" s="37">
        <f>P.V!R162</f>
        <v>0</v>
      </c>
      <c r="S120" s="36">
        <f>P.V!S162</f>
        <v>15.5</v>
      </c>
      <c r="T120" s="37">
        <f>P.V!T162</f>
        <v>3</v>
      </c>
      <c r="U120" s="53">
        <f>P.V!U162</f>
        <v>11.5</v>
      </c>
      <c r="V120" s="39">
        <f>P.V!V162</f>
        <v>9</v>
      </c>
      <c r="W120" s="36">
        <f>P.V!W162</f>
        <v>6.5</v>
      </c>
      <c r="X120" s="37">
        <f>P.V!X162</f>
        <v>0</v>
      </c>
      <c r="Y120" s="36">
        <f>P.V!Y162</f>
        <v>14.5</v>
      </c>
      <c r="Z120" s="37">
        <f>P.V!Z162</f>
        <v>2</v>
      </c>
      <c r="AA120" s="36">
        <f>P.V!AA162</f>
        <v>10</v>
      </c>
      <c r="AB120" s="37">
        <f>P.V!AB162</f>
        <v>2</v>
      </c>
      <c r="AC120" s="53">
        <f>P.V!AC162</f>
        <v>10.333333333333334</v>
      </c>
      <c r="AD120" s="39">
        <f>P.V!AD162</f>
        <v>6</v>
      </c>
      <c r="AE120" s="138">
        <f>P.V!AE162</f>
        <v>11.462962962962964</v>
      </c>
      <c r="AF120" s="40">
        <f>P.V!AF162</f>
        <v>30</v>
      </c>
      <c r="AG120" s="73" t="str">
        <f>P.V!AG162</f>
        <v>Admis(e)</v>
      </c>
      <c r="AH120" s="52">
        <f>P.V!AH162</f>
        <v>13</v>
      </c>
      <c r="AI120" s="52">
        <f>P.V!AI162</f>
        <v>5</v>
      </c>
      <c r="AJ120" s="52">
        <f>P.V!AJ162</f>
        <v>13.833333333333334</v>
      </c>
      <c r="AK120" s="52">
        <f>P.V!AK162</f>
        <v>5</v>
      </c>
      <c r="AL120" s="52">
        <f>P.V!AL162</f>
        <v>13.833333333333334</v>
      </c>
      <c r="AM120" s="75">
        <f>P.V!AM162</f>
        <v>5</v>
      </c>
      <c r="AN120" s="38">
        <f>P.V!AN162</f>
        <v>13.555555555555557</v>
      </c>
      <c r="AO120" s="76">
        <f>P.V!AO162</f>
        <v>15</v>
      </c>
      <c r="AP120" s="167">
        <f>P.V!AP162</f>
        <v>10</v>
      </c>
      <c r="AQ120" s="167">
        <f>P.V!AQ162</f>
        <v>3</v>
      </c>
      <c r="AR120" s="167">
        <f>P.V!AR162</f>
        <v>8</v>
      </c>
      <c r="AS120" s="167">
        <f>P.V!AS162</f>
        <v>0</v>
      </c>
      <c r="AT120" s="167">
        <f>P.V!AT162</f>
        <v>11.5</v>
      </c>
      <c r="AU120" s="75">
        <f>P.V!AU162</f>
        <v>3</v>
      </c>
      <c r="AV120" s="38">
        <f>P.V!AV162</f>
        <v>9.8333333333333339</v>
      </c>
      <c r="AW120" s="76">
        <f>P.V!AW162</f>
        <v>6</v>
      </c>
      <c r="AX120" s="61">
        <f>P.V!AX162</f>
        <v>12</v>
      </c>
      <c r="AY120" s="75">
        <f>P.V!AY162</f>
        <v>2</v>
      </c>
      <c r="AZ120" s="61">
        <f>P.V!AZ162</f>
        <v>13.5</v>
      </c>
      <c r="BA120" s="75">
        <f>P.V!BA162</f>
        <v>2</v>
      </c>
      <c r="BB120" s="61">
        <f>P.V!BB162</f>
        <v>15</v>
      </c>
      <c r="BC120" s="75">
        <f>P.V!BC162</f>
        <v>2</v>
      </c>
      <c r="BD120" s="38">
        <f>P.V!BD162</f>
        <v>13.5</v>
      </c>
      <c r="BE120" s="76">
        <f>P.V!BE162</f>
        <v>6</v>
      </c>
      <c r="BF120" s="59">
        <f>P.V!BF162</f>
        <v>12.30246913580247</v>
      </c>
      <c r="BG120" s="55">
        <f>P.V!BG162</f>
        <v>30</v>
      </c>
      <c r="BH120" s="56">
        <f>P.V!BH162</f>
        <v>11.882716049382717</v>
      </c>
      <c r="BI120" s="55">
        <f>P.V!BI162</f>
        <v>60</v>
      </c>
      <c r="BJ120" s="55">
        <f>P.V!BJ162</f>
        <v>180</v>
      </c>
      <c r="BK120" s="73" t="str">
        <f>P.V!BK162</f>
        <v>Admis(e)</v>
      </c>
    </row>
    <row r="121" spans="1:63" ht="20.25" customHeight="1">
      <c r="A121" s="250">
        <v>111</v>
      </c>
      <c r="B121" s="234" t="str">
        <f>P.V!B163</f>
        <v>11DR0752</v>
      </c>
      <c r="C121" s="234" t="str">
        <f>P.V!C163</f>
        <v>BOUKHEMAL</v>
      </c>
      <c r="D121" s="234" t="str">
        <f>P.V!D163</f>
        <v>Dihia</v>
      </c>
      <c r="E121" s="234" t="str">
        <f>P.V!E163</f>
        <v>28/01/1989</v>
      </c>
      <c r="F121" s="234" t="str">
        <f>P.V!F163</f>
        <v>Béjaia</v>
      </c>
      <c r="G121" s="36">
        <f>P.V!G163</f>
        <v>8.8333333333333339</v>
      </c>
      <c r="H121" s="37">
        <f>P.V!H163</f>
        <v>0</v>
      </c>
      <c r="I121" s="36">
        <f>P.V!I163</f>
        <v>4.5</v>
      </c>
      <c r="J121" s="37">
        <f>P.V!J163</f>
        <v>0</v>
      </c>
      <c r="K121" s="36">
        <f>P.V!K163</f>
        <v>6.833333333333333</v>
      </c>
      <c r="L121" s="37">
        <f>P.V!L163</f>
        <v>0</v>
      </c>
      <c r="M121" s="53">
        <f>P.V!M163</f>
        <v>6.7222222222222223</v>
      </c>
      <c r="N121" s="39">
        <f>P.V!N163</f>
        <v>0</v>
      </c>
      <c r="O121" s="36">
        <f>P.V!O163</f>
        <v>8</v>
      </c>
      <c r="P121" s="37">
        <f>P.V!P163</f>
        <v>0</v>
      </c>
      <c r="Q121" s="36">
        <f>P.V!Q163</f>
        <v>11.5</v>
      </c>
      <c r="R121" s="37">
        <f>P.V!R163</f>
        <v>3</v>
      </c>
      <c r="S121" s="36">
        <f>P.V!S163</f>
        <v>6.5</v>
      </c>
      <c r="T121" s="37">
        <f>P.V!T163</f>
        <v>0</v>
      </c>
      <c r="U121" s="53">
        <f>P.V!U163</f>
        <v>8.6666666666666661</v>
      </c>
      <c r="V121" s="39">
        <f>P.V!V163</f>
        <v>3</v>
      </c>
      <c r="W121" s="36">
        <f>P.V!W163</f>
        <v>3</v>
      </c>
      <c r="X121" s="37">
        <f>P.V!X163</f>
        <v>0</v>
      </c>
      <c r="Y121" s="36">
        <f>P.V!Y163</f>
        <v>6.5</v>
      </c>
      <c r="Z121" s="37">
        <f>P.V!Z163</f>
        <v>0</v>
      </c>
      <c r="AA121" s="36">
        <f>P.V!AA163</f>
        <v>7</v>
      </c>
      <c r="AB121" s="37">
        <f>P.V!AB163</f>
        <v>0</v>
      </c>
      <c r="AC121" s="53">
        <f>P.V!AC163</f>
        <v>5.5</v>
      </c>
      <c r="AD121" s="39">
        <f>P.V!AD163</f>
        <v>0</v>
      </c>
      <c r="AE121" s="138">
        <f>P.V!AE163</f>
        <v>7.0987654320987659</v>
      </c>
      <c r="AF121" s="40">
        <f>P.V!AF163</f>
        <v>3</v>
      </c>
      <c r="AG121" s="73" t="str">
        <f>P.V!AG163</f>
        <v>Rattrapage</v>
      </c>
      <c r="AH121" s="52">
        <f>P.V!AH163</f>
        <v>10.333333333333334</v>
      </c>
      <c r="AI121" s="52">
        <f>P.V!AI163</f>
        <v>5</v>
      </c>
      <c r="AJ121" s="52">
        <f>P.V!AJ163</f>
        <v>8.1666666666666661</v>
      </c>
      <c r="AK121" s="52">
        <f>P.V!AK163</f>
        <v>0</v>
      </c>
      <c r="AL121" s="52">
        <f>P.V!AL163</f>
        <v>10.666666666666666</v>
      </c>
      <c r="AM121" s="75">
        <f>P.V!AM163</f>
        <v>5</v>
      </c>
      <c r="AN121" s="38">
        <f>P.V!AN163</f>
        <v>9.7222222222222214</v>
      </c>
      <c r="AO121" s="76">
        <f>P.V!AO163</f>
        <v>10</v>
      </c>
      <c r="AP121" s="167">
        <f>P.V!AP163</f>
        <v>5</v>
      </c>
      <c r="AQ121" s="167">
        <f>P.V!AQ163</f>
        <v>0</v>
      </c>
      <c r="AR121" s="167">
        <f>P.V!AR163</f>
        <v>8.5</v>
      </c>
      <c r="AS121" s="167">
        <f>P.V!AS163</f>
        <v>0</v>
      </c>
      <c r="AT121" s="167">
        <f>P.V!AT163</f>
        <v>10</v>
      </c>
      <c r="AU121" s="75">
        <f>P.V!AU163</f>
        <v>3</v>
      </c>
      <c r="AV121" s="38">
        <f>P.V!AV163</f>
        <v>7.833333333333333</v>
      </c>
      <c r="AW121" s="76">
        <f>P.V!AW163</f>
        <v>3</v>
      </c>
      <c r="AX121" s="61">
        <f>P.V!AX163</f>
        <v>11.5</v>
      </c>
      <c r="AY121" s="75">
        <f>P.V!AY163</f>
        <v>2</v>
      </c>
      <c r="AZ121" s="61">
        <f>P.V!AZ163</f>
        <v>5</v>
      </c>
      <c r="BA121" s="75">
        <f>P.V!BA163</f>
        <v>0</v>
      </c>
      <c r="BB121" s="61">
        <f>P.V!BB163</f>
        <v>6</v>
      </c>
      <c r="BC121" s="75">
        <f>P.V!BC163</f>
        <v>0</v>
      </c>
      <c r="BD121" s="38">
        <f>P.V!BD163</f>
        <v>7.5</v>
      </c>
      <c r="BE121" s="76">
        <f>P.V!BE163</f>
        <v>2</v>
      </c>
      <c r="BF121" s="59">
        <f>P.V!BF163</f>
        <v>8.5987654320987659</v>
      </c>
      <c r="BG121" s="55">
        <f>P.V!BG163</f>
        <v>15</v>
      </c>
      <c r="BH121" s="56">
        <f>P.V!BH163</f>
        <v>7.8487654320987659</v>
      </c>
      <c r="BI121" s="55">
        <f>P.V!BI163</f>
        <v>18</v>
      </c>
      <c r="BJ121" s="55">
        <f>P.V!BJ163</f>
        <v>18</v>
      </c>
      <c r="BK121" s="73" t="str">
        <f>P.V!BK163</f>
        <v>Rattrapage</v>
      </c>
    </row>
    <row r="122" spans="1:63" ht="20.25" customHeight="1">
      <c r="A122" s="250">
        <v>112</v>
      </c>
      <c r="B122" s="234" t="str">
        <f>P.V!B164</f>
        <v>123006819</v>
      </c>
      <c r="C122" s="234" t="str">
        <f>P.V!C164</f>
        <v>BOUKHENFIR</v>
      </c>
      <c r="D122" s="234" t="str">
        <f>P.V!D164</f>
        <v>Hakima</v>
      </c>
      <c r="E122" s="234" t="str">
        <f>P.V!E164</f>
        <v>17/10/1989</v>
      </c>
      <c r="F122" s="234" t="str">
        <f>P.V!F164</f>
        <v>Bejaia</v>
      </c>
      <c r="G122" s="36">
        <f>P.V!G164</f>
        <v>10.666666666666666</v>
      </c>
      <c r="H122" s="37">
        <f>P.V!H164</f>
        <v>5</v>
      </c>
      <c r="I122" s="36">
        <f>P.V!I164</f>
        <v>6</v>
      </c>
      <c r="J122" s="37">
        <f>P.V!J164</f>
        <v>0</v>
      </c>
      <c r="K122" s="36">
        <f>P.V!K164</f>
        <v>6.666666666666667</v>
      </c>
      <c r="L122" s="37">
        <f>P.V!L164</f>
        <v>0</v>
      </c>
      <c r="M122" s="53">
        <f>P.V!M164</f>
        <v>7.7777777777777777</v>
      </c>
      <c r="N122" s="39">
        <f>P.V!N164</f>
        <v>5</v>
      </c>
      <c r="O122" s="36">
        <f>P.V!O164</f>
        <v>2</v>
      </c>
      <c r="P122" s="37">
        <f>P.V!P164</f>
        <v>0</v>
      </c>
      <c r="Q122" s="36">
        <f>P.V!Q164</f>
        <v>8.5</v>
      </c>
      <c r="R122" s="37">
        <f>P.V!R164</f>
        <v>0</v>
      </c>
      <c r="S122" s="36">
        <f>P.V!S164</f>
        <v>6.5</v>
      </c>
      <c r="T122" s="37">
        <f>P.V!T164</f>
        <v>0</v>
      </c>
      <c r="U122" s="53">
        <f>P.V!U164</f>
        <v>5.666666666666667</v>
      </c>
      <c r="V122" s="39">
        <f>P.V!V164</f>
        <v>0</v>
      </c>
      <c r="W122" s="36">
        <f>P.V!W164</f>
        <v>1.5</v>
      </c>
      <c r="X122" s="37">
        <f>P.V!X164</f>
        <v>0</v>
      </c>
      <c r="Y122" s="36">
        <f>P.V!Y164</f>
        <v>8</v>
      </c>
      <c r="Z122" s="37">
        <f>P.V!Z164</f>
        <v>0</v>
      </c>
      <c r="AA122" s="36">
        <f>P.V!AA164</f>
        <v>4</v>
      </c>
      <c r="AB122" s="37">
        <f>P.V!AB164</f>
        <v>0</v>
      </c>
      <c r="AC122" s="53">
        <f>P.V!AC164</f>
        <v>4.5</v>
      </c>
      <c r="AD122" s="39">
        <f>P.V!AD164</f>
        <v>0</v>
      </c>
      <c r="AE122" s="138">
        <f>P.V!AE164</f>
        <v>6.3456790123456779</v>
      </c>
      <c r="AF122" s="40">
        <f>P.V!AF164</f>
        <v>5</v>
      </c>
      <c r="AG122" s="73" t="str">
        <f>P.V!AG164</f>
        <v>Rattrapage</v>
      </c>
      <c r="AH122" s="52">
        <f>P.V!AH164</f>
        <v>10.666666666666666</v>
      </c>
      <c r="AI122" s="52">
        <f>P.V!AI164</f>
        <v>5</v>
      </c>
      <c r="AJ122" s="52">
        <f>P.V!AJ164</f>
        <v>9.6666666666666661</v>
      </c>
      <c r="AK122" s="52">
        <f>P.V!AK164</f>
        <v>0</v>
      </c>
      <c r="AL122" s="52">
        <f>P.V!AL164</f>
        <v>8.6666666666666661</v>
      </c>
      <c r="AM122" s="75">
        <f>P.V!AM164</f>
        <v>0</v>
      </c>
      <c r="AN122" s="38">
        <f>P.V!AN164</f>
        <v>9.6666666666666661</v>
      </c>
      <c r="AO122" s="76">
        <f>P.V!AO164</f>
        <v>5</v>
      </c>
      <c r="AP122" s="167">
        <f>P.V!AP164</f>
        <v>10</v>
      </c>
      <c r="AQ122" s="167">
        <f>P.V!AQ164</f>
        <v>3</v>
      </c>
      <c r="AR122" s="167">
        <f>P.V!AR164</f>
        <v>9</v>
      </c>
      <c r="AS122" s="167">
        <f>P.V!AS164</f>
        <v>0</v>
      </c>
      <c r="AT122" s="167">
        <f>P.V!AT164</f>
        <v>11</v>
      </c>
      <c r="AU122" s="75">
        <f>P.V!AU164</f>
        <v>3</v>
      </c>
      <c r="AV122" s="38">
        <f>P.V!AV164</f>
        <v>10</v>
      </c>
      <c r="AW122" s="76">
        <f>P.V!AW164</f>
        <v>9</v>
      </c>
      <c r="AX122" s="61">
        <f>P.V!AX164</f>
        <v>7.5</v>
      </c>
      <c r="AY122" s="75">
        <f>P.V!AY164</f>
        <v>0</v>
      </c>
      <c r="AZ122" s="61">
        <f>P.V!AZ164</f>
        <v>7</v>
      </c>
      <c r="BA122" s="75">
        <f>P.V!BA164</f>
        <v>0</v>
      </c>
      <c r="BB122" s="61">
        <f>P.V!BB164</f>
        <v>13.5</v>
      </c>
      <c r="BC122" s="75">
        <f>P.V!BC164</f>
        <v>2</v>
      </c>
      <c r="BD122" s="38">
        <f>P.V!BD164</f>
        <v>9.3333333333333339</v>
      </c>
      <c r="BE122" s="76">
        <f>P.V!BE164</f>
        <v>2</v>
      </c>
      <c r="BF122" s="59">
        <f>P.V!BF164</f>
        <v>9.7037037037037042</v>
      </c>
      <c r="BG122" s="55">
        <f>P.V!BG164</f>
        <v>16</v>
      </c>
      <c r="BH122" s="56">
        <f>P.V!BH164</f>
        <v>8.0246913580246915</v>
      </c>
      <c r="BI122" s="55">
        <f>P.V!BI164</f>
        <v>21</v>
      </c>
      <c r="BJ122" s="55">
        <f>P.V!BJ164</f>
        <v>21</v>
      </c>
      <c r="BK122" s="73" t="str">
        <f>P.V!BK164</f>
        <v>Rattrapage</v>
      </c>
    </row>
    <row r="123" spans="1:63" ht="20.25" customHeight="1">
      <c r="A123" s="250">
        <v>113</v>
      </c>
      <c r="B123" s="234" t="str">
        <f>P.V!B165</f>
        <v>123001585</v>
      </c>
      <c r="C123" s="234" t="str">
        <f>P.V!C165</f>
        <v>BOUKHIMA</v>
      </c>
      <c r="D123" s="234" t="str">
        <f>P.V!D165</f>
        <v>Nawel</v>
      </c>
      <c r="E123" s="234" t="str">
        <f>P.V!E165</f>
        <v>07/04/1991</v>
      </c>
      <c r="F123" s="234" t="str">
        <f>P.V!F165</f>
        <v>Bejaia</v>
      </c>
      <c r="G123" s="36">
        <f>P.V!G165</f>
        <v>11</v>
      </c>
      <c r="H123" s="37">
        <f>P.V!H165</f>
        <v>5</v>
      </c>
      <c r="I123" s="36">
        <f>P.V!I165</f>
        <v>10.666666666666666</v>
      </c>
      <c r="J123" s="37">
        <f>P.V!J165</f>
        <v>5</v>
      </c>
      <c r="K123" s="36">
        <f>P.V!K165</f>
        <v>4.666666666666667</v>
      </c>
      <c r="L123" s="37">
        <f>P.V!L165</f>
        <v>0</v>
      </c>
      <c r="M123" s="53">
        <f>P.V!M165</f>
        <v>8.7777777777777768</v>
      </c>
      <c r="N123" s="39">
        <f>P.V!N165</f>
        <v>10</v>
      </c>
      <c r="O123" s="36">
        <f>P.V!O165</f>
        <v>11</v>
      </c>
      <c r="P123" s="37">
        <f>P.V!P165</f>
        <v>3</v>
      </c>
      <c r="Q123" s="36">
        <f>P.V!Q165</f>
        <v>9</v>
      </c>
      <c r="R123" s="37">
        <f>P.V!R165</f>
        <v>0</v>
      </c>
      <c r="S123" s="36">
        <f>P.V!S165</f>
        <v>11</v>
      </c>
      <c r="T123" s="37">
        <f>P.V!T165</f>
        <v>3</v>
      </c>
      <c r="U123" s="53">
        <f>P.V!U165</f>
        <v>10.333333333333334</v>
      </c>
      <c r="V123" s="39">
        <f>P.V!V165</f>
        <v>9</v>
      </c>
      <c r="W123" s="36">
        <f>P.V!W165</f>
        <v>5</v>
      </c>
      <c r="X123" s="37">
        <f>P.V!X165</f>
        <v>0</v>
      </c>
      <c r="Y123" s="36">
        <f>P.V!Y165</f>
        <v>11</v>
      </c>
      <c r="Z123" s="37">
        <f>P.V!Z165</f>
        <v>2</v>
      </c>
      <c r="AA123" s="36">
        <f>P.V!AA165</f>
        <v>7.5</v>
      </c>
      <c r="AB123" s="37">
        <f>P.V!AB165</f>
        <v>0</v>
      </c>
      <c r="AC123" s="53">
        <f>P.V!AC165</f>
        <v>7.833333333333333</v>
      </c>
      <c r="AD123" s="39">
        <f>P.V!AD165</f>
        <v>2</v>
      </c>
      <c r="AE123" s="138">
        <f>P.V!AE165</f>
        <v>9.0864197530864192</v>
      </c>
      <c r="AF123" s="40">
        <f>P.V!AF165</f>
        <v>21</v>
      </c>
      <c r="AG123" s="73" t="str">
        <f>P.V!AG165</f>
        <v>Rattrapage</v>
      </c>
      <c r="AH123" s="52">
        <f>P.V!AH165</f>
        <v>10.166666666666666</v>
      </c>
      <c r="AI123" s="52">
        <f>P.V!AI165</f>
        <v>5</v>
      </c>
      <c r="AJ123" s="52">
        <f>P.V!AJ165</f>
        <v>12</v>
      </c>
      <c r="AK123" s="52">
        <f>P.V!AK165</f>
        <v>5</v>
      </c>
      <c r="AL123" s="52">
        <f>P.V!AL165</f>
        <v>12.333333333333334</v>
      </c>
      <c r="AM123" s="75">
        <f>P.V!AM165</f>
        <v>5</v>
      </c>
      <c r="AN123" s="38">
        <f>P.V!AN165</f>
        <v>11.5</v>
      </c>
      <c r="AO123" s="76">
        <f>P.V!AO165</f>
        <v>15</v>
      </c>
      <c r="AP123" s="167">
        <f>P.V!AP165</f>
        <v>5.5</v>
      </c>
      <c r="AQ123" s="167">
        <f>P.V!AQ165</f>
        <v>0</v>
      </c>
      <c r="AR123" s="167">
        <f>P.V!AR165</f>
        <v>8</v>
      </c>
      <c r="AS123" s="167">
        <f>P.V!AS165</f>
        <v>0</v>
      </c>
      <c r="AT123" s="167">
        <f>P.V!AT165</f>
        <v>12</v>
      </c>
      <c r="AU123" s="75">
        <f>P.V!AU165</f>
        <v>3</v>
      </c>
      <c r="AV123" s="38">
        <f>P.V!AV165</f>
        <v>8.5</v>
      </c>
      <c r="AW123" s="76">
        <f>P.V!AW165</f>
        <v>3</v>
      </c>
      <c r="AX123" s="61">
        <f>P.V!AX165</f>
        <v>10</v>
      </c>
      <c r="AY123" s="75">
        <f>P.V!AY165</f>
        <v>2</v>
      </c>
      <c r="AZ123" s="61">
        <f>P.V!AZ165</f>
        <v>6</v>
      </c>
      <c r="BA123" s="75">
        <f>P.V!BA165</f>
        <v>0</v>
      </c>
      <c r="BB123" s="61">
        <f>P.V!BB165</f>
        <v>11</v>
      </c>
      <c r="BC123" s="75">
        <f>P.V!BC165</f>
        <v>2</v>
      </c>
      <c r="BD123" s="38">
        <f>P.V!BD165</f>
        <v>9</v>
      </c>
      <c r="BE123" s="76">
        <f>P.V!BE165</f>
        <v>4</v>
      </c>
      <c r="BF123" s="59">
        <f>P.V!BF165</f>
        <v>9.9444444444444446</v>
      </c>
      <c r="BG123" s="55">
        <f>P.V!BG165</f>
        <v>22</v>
      </c>
      <c r="BH123" s="56">
        <f>P.V!BH165</f>
        <v>9.5154320987654319</v>
      </c>
      <c r="BI123" s="55">
        <f>P.V!BI165</f>
        <v>43</v>
      </c>
      <c r="BJ123" s="55">
        <f>P.V!BJ165</f>
        <v>43</v>
      </c>
      <c r="BK123" s="73" t="str">
        <f>P.V!BK165</f>
        <v>Rattrapage</v>
      </c>
    </row>
    <row r="124" spans="1:63" ht="20.25" customHeight="1">
      <c r="A124" s="250">
        <v>114</v>
      </c>
      <c r="B124" s="234" t="str">
        <f>P.V!B166</f>
        <v>113005314</v>
      </c>
      <c r="C124" s="234" t="str">
        <f>P.V!C166</f>
        <v>TOUAT</v>
      </c>
      <c r="D124" s="234" t="str">
        <f>P.V!D166</f>
        <v>Moussa</v>
      </c>
      <c r="E124" s="234" t="str">
        <f>P.V!E166</f>
        <v>18/02/1988</v>
      </c>
      <c r="F124" s="234" t="str">
        <f>P.V!F166</f>
        <v>Sidi aich</v>
      </c>
      <c r="G124" s="36">
        <f>P.V!G166</f>
        <v>11.5</v>
      </c>
      <c r="H124" s="37">
        <f>P.V!H166</f>
        <v>5</v>
      </c>
      <c r="I124" s="36">
        <f>P.V!I166</f>
        <v>8</v>
      </c>
      <c r="J124" s="37">
        <f>P.V!J166</f>
        <v>0</v>
      </c>
      <c r="K124" s="36">
        <f>P.V!K166</f>
        <v>12</v>
      </c>
      <c r="L124" s="37">
        <f>P.V!L166</f>
        <v>5</v>
      </c>
      <c r="M124" s="53">
        <f>P.V!M166</f>
        <v>10.5</v>
      </c>
      <c r="N124" s="39">
        <f>P.V!N166</f>
        <v>15</v>
      </c>
      <c r="O124" s="36">
        <f>P.V!O166</f>
        <v>10.5</v>
      </c>
      <c r="P124" s="37">
        <f>P.V!P166</f>
        <v>3</v>
      </c>
      <c r="Q124" s="36">
        <f>P.V!Q166</f>
        <v>11</v>
      </c>
      <c r="R124" s="37">
        <f>P.V!R166</f>
        <v>3</v>
      </c>
      <c r="S124" s="36">
        <f>P.V!S166</f>
        <v>14</v>
      </c>
      <c r="T124" s="37">
        <f>P.V!T166</f>
        <v>3</v>
      </c>
      <c r="U124" s="53">
        <f>P.V!U166</f>
        <v>11.833333333333334</v>
      </c>
      <c r="V124" s="39">
        <f>P.V!V166</f>
        <v>9</v>
      </c>
      <c r="W124" s="36">
        <f>P.V!W166</f>
        <v>5</v>
      </c>
      <c r="X124" s="37">
        <f>P.V!X166</f>
        <v>0</v>
      </c>
      <c r="Y124" s="36">
        <f>P.V!Y166</f>
        <v>5</v>
      </c>
      <c r="Z124" s="37">
        <f>P.V!Z166</f>
        <v>0</v>
      </c>
      <c r="AA124" s="36">
        <f>P.V!AA166</f>
        <v>10</v>
      </c>
      <c r="AB124" s="37">
        <f>P.V!AB166</f>
        <v>2</v>
      </c>
      <c r="AC124" s="53">
        <f>P.V!AC166</f>
        <v>6.666666666666667</v>
      </c>
      <c r="AD124" s="39">
        <f>P.V!AD166</f>
        <v>2</v>
      </c>
      <c r="AE124" s="138">
        <f>P.V!AE166</f>
        <v>10.092592592592593</v>
      </c>
      <c r="AF124" s="40">
        <f>P.V!AF166</f>
        <v>30</v>
      </c>
      <c r="AG124" s="73" t="str">
        <f>P.V!AG166</f>
        <v>Admis(e)</v>
      </c>
      <c r="AH124" s="52" t="e">
        <f>P.V!AH166</f>
        <v>#VALUE!</v>
      </c>
      <c r="AI124" s="52" t="e">
        <f>P.V!AI166</f>
        <v>#VALUE!</v>
      </c>
      <c r="AJ124" s="52" t="e">
        <f>P.V!AJ166</f>
        <v>#VALUE!</v>
      </c>
      <c r="AK124" s="52" t="e">
        <f>P.V!AK166</f>
        <v>#VALUE!</v>
      </c>
      <c r="AL124" s="52" t="e">
        <f>P.V!AL166</f>
        <v>#VALUE!</v>
      </c>
      <c r="AM124" s="75" t="e">
        <f>P.V!AM166</f>
        <v>#VALUE!</v>
      </c>
      <c r="AN124" s="38" t="e">
        <f>P.V!AN166</f>
        <v>#VALUE!</v>
      </c>
      <c r="AO124" s="76" t="e">
        <f>P.V!AO166</f>
        <v>#VALUE!</v>
      </c>
      <c r="AP124" s="167" t="str">
        <f>P.V!AP166</f>
        <v>\</v>
      </c>
      <c r="AQ124" s="167">
        <f>P.V!AQ166</f>
        <v>3</v>
      </c>
      <c r="AR124" s="167" t="str">
        <f>P.V!AR166</f>
        <v>\</v>
      </c>
      <c r="AS124" s="167">
        <f>P.V!AS166</f>
        <v>3</v>
      </c>
      <c r="AT124" s="167" t="str">
        <f>P.V!AT166</f>
        <v>\</v>
      </c>
      <c r="AU124" s="75">
        <f>P.V!AU166</f>
        <v>3</v>
      </c>
      <c r="AV124" s="38" t="e">
        <f>P.V!AV166</f>
        <v>#VALUE!</v>
      </c>
      <c r="AW124" s="76" t="e">
        <f>P.V!AW166</f>
        <v>#VALUE!</v>
      </c>
      <c r="AX124" s="61" t="str">
        <f>P.V!AX166</f>
        <v>\</v>
      </c>
      <c r="AY124" s="75">
        <f>P.V!AY166</f>
        <v>2</v>
      </c>
      <c r="AZ124" s="61" t="str">
        <f>P.V!AZ166</f>
        <v>\</v>
      </c>
      <c r="BA124" s="75">
        <f>P.V!BA166</f>
        <v>2</v>
      </c>
      <c r="BB124" s="61" t="str">
        <f>P.V!BB166</f>
        <v>\</v>
      </c>
      <c r="BC124" s="75">
        <f>P.V!BC166</f>
        <v>2</v>
      </c>
      <c r="BD124" s="38" t="e">
        <f>P.V!BD166</f>
        <v>#VALUE!</v>
      </c>
      <c r="BE124" s="76" t="e">
        <f>P.V!BE166</f>
        <v>#VALUE!</v>
      </c>
      <c r="BF124" s="59" t="e">
        <f>P.V!BF166</f>
        <v>#VALUE!</v>
      </c>
      <c r="BG124" s="55" t="e">
        <f>P.V!BG166</f>
        <v>#VALUE!</v>
      </c>
      <c r="BH124" s="56" t="e">
        <f>P.V!BH166</f>
        <v>#VALUE!</v>
      </c>
      <c r="BI124" s="55" t="e">
        <f>P.V!BI166</f>
        <v>#VALUE!</v>
      </c>
      <c r="BJ124" s="55" t="e">
        <f>P.V!BJ166</f>
        <v>#VALUE!</v>
      </c>
      <c r="BK124" s="73" t="str">
        <f>P.V!BK166</f>
        <v>Ajourné(e )</v>
      </c>
    </row>
    <row r="125" spans="1:63" ht="20.25" customHeight="1">
      <c r="A125" s="250">
        <v>115</v>
      </c>
      <c r="B125" s="241" t="str">
        <f>P.V!B181</f>
        <v>123001148</v>
      </c>
      <c r="C125" s="241" t="str">
        <f>P.V!C181</f>
        <v>AZZOUG</v>
      </c>
      <c r="D125" s="241" t="str">
        <f>P.V!D181</f>
        <v>Lynda</v>
      </c>
      <c r="E125" s="241" t="str">
        <f>P.V!E181</f>
        <v>26/08/1993</v>
      </c>
      <c r="F125" s="241" t="str">
        <f>P.V!F181</f>
        <v>bejaia</v>
      </c>
      <c r="G125" s="36">
        <f>P.V!G181</f>
        <v>9.1666666666666661</v>
      </c>
      <c r="H125" s="37">
        <f>P.V!H181</f>
        <v>0</v>
      </c>
      <c r="I125" s="36">
        <f>P.V!I181</f>
        <v>10</v>
      </c>
      <c r="J125" s="37">
        <f>P.V!J181</f>
        <v>5</v>
      </c>
      <c r="K125" s="36">
        <f>P.V!K181</f>
        <v>5.666666666666667</v>
      </c>
      <c r="L125" s="37">
        <f>P.V!L181</f>
        <v>0</v>
      </c>
      <c r="M125" s="53">
        <f>P.V!M181</f>
        <v>8.2777777777777768</v>
      </c>
      <c r="N125" s="39">
        <f>P.V!N181</f>
        <v>5</v>
      </c>
      <c r="O125" s="36">
        <f>P.V!O181</f>
        <v>10</v>
      </c>
      <c r="P125" s="37">
        <f>P.V!P181</f>
        <v>3</v>
      </c>
      <c r="Q125" s="36">
        <f>P.V!Q181</f>
        <v>13.5</v>
      </c>
      <c r="R125" s="37">
        <f>P.V!R181</f>
        <v>3</v>
      </c>
      <c r="S125" s="36">
        <f>P.V!S181</f>
        <v>11.5</v>
      </c>
      <c r="T125" s="37">
        <f>P.V!T181</f>
        <v>3</v>
      </c>
      <c r="U125" s="53">
        <f>P.V!U181</f>
        <v>11.666666666666666</v>
      </c>
      <c r="V125" s="39">
        <f>P.V!V181</f>
        <v>9</v>
      </c>
      <c r="W125" s="36">
        <f>P.V!W181</f>
        <v>6</v>
      </c>
      <c r="X125" s="37">
        <f>P.V!X181</f>
        <v>0</v>
      </c>
      <c r="Y125" s="36">
        <f>P.V!Y181</f>
        <v>16.5</v>
      </c>
      <c r="Z125" s="37">
        <f>P.V!Z181</f>
        <v>2</v>
      </c>
      <c r="AA125" s="36">
        <f>P.V!AA181</f>
        <v>5.5</v>
      </c>
      <c r="AB125" s="37">
        <f>P.V!AB181</f>
        <v>0</v>
      </c>
      <c r="AC125" s="53">
        <f>P.V!AC181</f>
        <v>9.3333333333333339</v>
      </c>
      <c r="AD125" s="39">
        <f>P.V!AD181</f>
        <v>2</v>
      </c>
      <c r="AE125" s="138">
        <f>P.V!AE181</f>
        <v>9.6419753086419746</v>
      </c>
      <c r="AF125" s="40">
        <f>P.V!AF181</f>
        <v>16</v>
      </c>
      <c r="AG125" s="73" t="str">
        <f>P.V!AG181</f>
        <v>Rattrapage</v>
      </c>
      <c r="AH125" s="52">
        <f>P.V!AH181</f>
        <v>11.5</v>
      </c>
      <c r="AI125" s="52">
        <f>P.V!AI181</f>
        <v>5</v>
      </c>
      <c r="AJ125" s="52">
        <f>P.V!AJ181</f>
        <v>14.5</v>
      </c>
      <c r="AK125" s="52">
        <f>P.V!AK181</f>
        <v>5</v>
      </c>
      <c r="AL125" s="52">
        <f>P.V!AL181</f>
        <v>14.333333333333334</v>
      </c>
      <c r="AM125" s="75">
        <f>P.V!AM181</f>
        <v>5</v>
      </c>
      <c r="AN125" s="38">
        <f>P.V!AN181</f>
        <v>13.444444444444445</v>
      </c>
      <c r="AO125" s="76">
        <f>P.V!AO181</f>
        <v>15</v>
      </c>
      <c r="AP125" s="167">
        <f>P.V!AP181</f>
        <v>7.5</v>
      </c>
      <c r="AQ125" s="167">
        <f>P.V!AQ181</f>
        <v>0</v>
      </c>
      <c r="AR125" s="167">
        <f>P.V!AR181</f>
        <v>7</v>
      </c>
      <c r="AS125" s="167">
        <f>P.V!AS181</f>
        <v>0</v>
      </c>
      <c r="AT125" s="167">
        <f>P.V!AT181</f>
        <v>10</v>
      </c>
      <c r="AU125" s="75">
        <f>P.V!AU181</f>
        <v>3</v>
      </c>
      <c r="AV125" s="38">
        <f>P.V!AV181</f>
        <v>8.1666666666666661</v>
      </c>
      <c r="AW125" s="76">
        <f>P.V!AW181</f>
        <v>3</v>
      </c>
      <c r="AX125" s="61">
        <f>P.V!AX181</f>
        <v>13.5</v>
      </c>
      <c r="AY125" s="75">
        <f>P.V!AY181</f>
        <v>2</v>
      </c>
      <c r="AZ125" s="61">
        <f>P.V!AZ181</f>
        <v>11</v>
      </c>
      <c r="BA125" s="75">
        <f>P.V!BA181</f>
        <v>2</v>
      </c>
      <c r="BB125" s="61">
        <f>P.V!BB181</f>
        <v>15</v>
      </c>
      <c r="BC125" s="75">
        <f>P.V!BC181</f>
        <v>2</v>
      </c>
      <c r="BD125" s="38">
        <f>P.V!BD181</f>
        <v>13.166666666666666</v>
      </c>
      <c r="BE125" s="76">
        <f>P.V!BE181</f>
        <v>6</v>
      </c>
      <c r="BF125" s="59">
        <f>P.V!BF181</f>
        <v>11.623456790123457</v>
      </c>
      <c r="BG125" s="55">
        <f>P.V!BG181</f>
        <v>30</v>
      </c>
      <c r="BH125" s="56">
        <f>P.V!BH181</f>
        <v>10.632716049382715</v>
      </c>
      <c r="BI125" s="55">
        <f>P.V!BI181</f>
        <v>60</v>
      </c>
      <c r="BJ125" s="55">
        <f>P.V!BJ181</f>
        <v>180</v>
      </c>
      <c r="BK125" s="73" t="str">
        <f>P.V!BK181</f>
        <v>Admis(e)</v>
      </c>
    </row>
    <row r="126" spans="1:63" ht="20.25" customHeight="1">
      <c r="A126" s="250">
        <v>116</v>
      </c>
      <c r="B126" s="238" t="str">
        <f>P.V!B182</f>
        <v>123001811</v>
      </c>
      <c r="C126" s="238" t="str">
        <f>P.V!C182</f>
        <v>BOUKHAROUBENE</v>
      </c>
      <c r="D126" s="238" t="str">
        <f>P.V!D182</f>
        <v>Imane</v>
      </c>
      <c r="E126" s="238" t="str">
        <f>P.V!E182</f>
        <v>27/07/1993</v>
      </c>
      <c r="F126" s="238" t="str">
        <f>P.V!F182</f>
        <v>BEJAIA</v>
      </c>
      <c r="G126" s="36">
        <f>P.V!G182</f>
        <v>6.166666666666667</v>
      </c>
      <c r="H126" s="37">
        <f>P.V!H182</f>
        <v>0</v>
      </c>
      <c r="I126" s="36">
        <f>P.V!I182</f>
        <v>5.666666666666667</v>
      </c>
      <c r="J126" s="37">
        <f>P.V!J182</f>
        <v>0</v>
      </c>
      <c r="K126" s="36">
        <f>P.V!K182</f>
        <v>3.3333333333333335</v>
      </c>
      <c r="L126" s="37">
        <f>P.V!L182</f>
        <v>0</v>
      </c>
      <c r="M126" s="53">
        <f>P.V!M182</f>
        <v>5.0555555555555562</v>
      </c>
      <c r="N126" s="39">
        <f>P.V!N182</f>
        <v>0</v>
      </c>
      <c r="O126" s="36">
        <f>P.V!O182</f>
        <v>4</v>
      </c>
      <c r="P126" s="37">
        <f>P.V!P182</f>
        <v>0</v>
      </c>
      <c r="Q126" s="36">
        <f>P.V!Q182</f>
        <v>8</v>
      </c>
      <c r="R126" s="37">
        <f>P.V!R182</f>
        <v>0</v>
      </c>
      <c r="S126" s="36">
        <f>P.V!S182</f>
        <v>4</v>
      </c>
      <c r="T126" s="37">
        <f>P.V!T182</f>
        <v>0</v>
      </c>
      <c r="U126" s="53">
        <f>P.V!U182</f>
        <v>5.333333333333333</v>
      </c>
      <c r="V126" s="39">
        <f>P.V!V182</f>
        <v>0</v>
      </c>
      <c r="W126" s="36">
        <f>P.V!W182</f>
        <v>3</v>
      </c>
      <c r="X126" s="37">
        <f>P.V!X182</f>
        <v>0</v>
      </c>
      <c r="Y126" s="36">
        <f>P.V!Y182</f>
        <v>7.5</v>
      </c>
      <c r="Z126" s="37">
        <f>P.V!Z182</f>
        <v>0</v>
      </c>
      <c r="AA126" s="36">
        <f>P.V!AA182</f>
        <v>6.5</v>
      </c>
      <c r="AB126" s="37">
        <f>P.V!AB182</f>
        <v>0</v>
      </c>
      <c r="AC126" s="53">
        <f>P.V!AC182</f>
        <v>5.666666666666667</v>
      </c>
      <c r="AD126" s="39">
        <f>P.V!AD182</f>
        <v>0</v>
      </c>
      <c r="AE126" s="138">
        <f>P.V!AE182</f>
        <v>5.283950617283951</v>
      </c>
      <c r="AF126" s="40">
        <f>P.V!AF182</f>
        <v>0</v>
      </c>
      <c r="AG126" s="73" t="str">
        <f>P.V!AG182</f>
        <v>Rattrapage</v>
      </c>
      <c r="AH126" s="52">
        <f>P.V!AH182</f>
        <v>8.3333333333333339</v>
      </c>
      <c r="AI126" s="52">
        <f>P.V!AI182</f>
        <v>0</v>
      </c>
      <c r="AJ126" s="52">
        <f>P.V!AJ182</f>
        <v>10.166666666666666</v>
      </c>
      <c r="AK126" s="52">
        <f>P.V!AK182</f>
        <v>5</v>
      </c>
      <c r="AL126" s="52">
        <f>P.V!AL182</f>
        <v>11</v>
      </c>
      <c r="AM126" s="75">
        <f>P.V!AM182</f>
        <v>5</v>
      </c>
      <c r="AN126" s="38">
        <f>P.V!AN182</f>
        <v>9.8333333333333339</v>
      </c>
      <c r="AO126" s="76">
        <f>P.V!AO182</f>
        <v>10</v>
      </c>
      <c r="AP126" s="167">
        <f>P.V!AP182</f>
        <v>4.5</v>
      </c>
      <c r="AQ126" s="167">
        <f>P.V!AQ182</f>
        <v>0</v>
      </c>
      <c r="AR126" s="167">
        <f>P.V!AR182</f>
        <v>3</v>
      </c>
      <c r="AS126" s="167">
        <f>P.V!AS182</f>
        <v>0</v>
      </c>
      <c r="AT126" s="167">
        <f>P.V!AT182</f>
        <v>6.5</v>
      </c>
      <c r="AU126" s="75">
        <f>P.V!AU182</f>
        <v>0</v>
      </c>
      <c r="AV126" s="38">
        <f>P.V!AV182</f>
        <v>4.666666666666667</v>
      </c>
      <c r="AW126" s="76">
        <f>P.V!AW182</f>
        <v>0</v>
      </c>
      <c r="AX126" s="61">
        <f>P.V!AX182</f>
        <v>7.5</v>
      </c>
      <c r="AY126" s="75">
        <f>P.V!AY182</f>
        <v>0</v>
      </c>
      <c r="AZ126" s="61">
        <f>P.V!AZ182</f>
        <v>6</v>
      </c>
      <c r="BA126" s="75">
        <f>P.V!BA182</f>
        <v>0</v>
      </c>
      <c r="BB126" s="61">
        <f>P.V!BB182</f>
        <v>6.5</v>
      </c>
      <c r="BC126" s="75">
        <f>P.V!BC182</f>
        <v>0</v>
      </c>
      <c r="BD126" s="38">
        <f>P.V!BD182</f>
        <v>6.666666666666667</v>
      </c>
      <c r="BE126" s="76">
        <f>P.V!BE182</f>
        <v>0</v>
      </c>
      <c r="BF126" s="59">
        <f>P.V!BF182</f>
        <v>7.4074074074074074</v>
      </c>
      <c r="BG126" s="55">
        <f>P.V!BG182</f>
        <v>10</v>
      </c>
      <c r="BH126" s="56">
        <f>P.V!BH182</f>
        <v>6.3456790123456788</v>
      </c>
      <c r="BI126" s="55">
        <f>P.V!BI182</f>
        <v>10</v>
      </c>
      <c r="BJ126" s="55">
        <f>P.V!BJ182</f>
        <v>10</v>
      </c>
      <c r="BK126" s="73" t="str">
        <f>P.V!BK182</f>
        <v>Rattrapage</v>
      </c>
    </row>
    <row r="127" spans="1:63" ht="20.25" customHeight="1">
      <c r="A127" s="250">
        <v>117</v>
      </c>
      <c r="B127" s="234" t="str">
        <f>P.V!B183</f>
        <v>11DR1179</v>
      </c>
      <c r="C127" s="234" t="str">
        <f>P.V!C183</f>
        <v>BOUKHLIFA</v>
      </c>
      <c r="D127" s="234" t="str">
        <f>P.V!D183</f>
        <v>Azzouz</v>
      </c>
      <c r="E127" s="234" t="str">
        <f>P.V!E183</f>
        <v>27/08/1989</v>
      </c>
      <c r="F127" s="234" t="str">
        <f>P.V!F183</f>
        <v>Bouandas</v>
      </c>
      <c r="G127" s="36">
        <f>P.V!G183</f>
        <v>9.8333333333333339</v>
      </c>
      <c r="H127" s="37">
        <f>P.V!H183</f>
        <v>0</v>
      </c>
      <c r="I127" s="36">
        <f>P.V!I183</f>
        <v>5</v>
      </c>
      <c r="J127" s="37">
        <f>P.V!J183</f>
        <v>0</v>
      </c>
      <c r="K127" s="36">
        <f>P.V!K183</f>
        <v>5.833333333333333</v>
      </c>
      <c r="L127" s="37">
        <f>P.V!L183</f>
        <v>0</v>
      </c>
      <c r="M127" s="53">
        <f>P.V!M183</f>
        <v>6.8888888888888893</v>
      </c>
      <c r="N127" s="39">
        <f>P.V!N183</f>
        <v>0</v>
      </c>
      <c r="O127" s="36">
        <f>P.V!O183</f>
        <v>6</v>
      </c>
      <c r="P127" s="37">
        <f>P.V!P183</f>
        <v>0</v>
      </c>
      <c r="Q127" s="36">
        <f>P.V!Q183</f>
        <v>7</v>
      </c>
      <c r="R127" s="37">
        <f>P.V!R183</f>
        <v>0</v>
      </c>
      <c r="S127" s="36">
        <f>P.V!S183</f>
        <v>5</v>
      </c>
      <c r="T127" s="37">
        <f>P.V!T183</f>
        <v>0</v>
      </c>
      <c r="U127" s="53">
        <f>P.V!U183</f>
        <v>6</v>
      </c>
      <c r="V127" s="39">
        <f>P.V!V183</f>
        <v>0</v>
      </c>
      <c r="W127" s="36">
        <f>P.V!W183</f>
        <v>1</v>
      </c>
      <c r="X127" s="37">
        <f>P.V!X183</f>
        <v>0</v>
      </c>
      <c r="Y127" s="36">
        <f>P.V!Y183</f>
        <v>3</v>
      </c>
      <c r="Z127" s="37">
        <f>P.V!Z183</f>
        <v>0</v>
      </c>
      <c r="AA127" s="36">
        <f>P.V!AA183</f>
        <v>5.5</v>
      </c>
      <c r="AB127" s="37">
        <f>P.V!AB183</f>
        <v>0</v>
      </c>
      <c r="AC127" s="53">
        <f>P.V!AC183</f>
        <v>3.1666666666666665</v>
      </c>
      <c r="AD127" s="39">
        <f>P.V!AD183</f>
        <v>0</v>
      </c>
      <c r="AE127" s="138">
        <f>P.V!AE183</f>
        <v>5.7654320987654328</v>
      </c>
      <c r="AF127" s="40">
        <f>P.V!AF183</f>
        <v>0</v>
      </c>
      <c r="AG127" s="73" t="str">
        <f>P.V!AG183</f>
        <v>Rattrapage</v>
      </c>
      <c r="AH127" s="52">
        <f>P.V!AH183</f>
        <v>7.666666666666667</v>
      </c>
      <c r="AI127" s="52">
        <f>P.V!AI183</f>
        <v>0</v>
      </c>
      <c r="AJ127" s="52">
        <f>P.V!AJ183</f>
        <v>6.166666666666667</v>
      </c>
      <c r="AK127" s="52">
        <f>P.V!AK183</f>
        <v>0</v>
      </c>
      <c r="AL127" s="52">
        <f>P.V!AL183</f>
        <v>10.166666666666666</v>
      </c>
      <c r="AM127" s="75">
        <f>P.V!AM183</f>
        <v>5</v>
      </c>
      <c r="AN127" s="38">
        <f>P.V!AN183</f>
        <v>8</v>
      </c>
      <c r="AO127" s="76">
        <f>P.V!AO183</f>
        <v>5</v>
      </c>
      <c r="AP127" s="167">
        <f>P.V!AP183</f>
        <v>4.5</v>
      </c>
      <c r="AQ127" s="167">
        <f>P.V!AQ183</f>
        <v>0</v>
      </c>
      <c r="AR127" s="167">
        <f>P.V!AR183</f>
        <v>8.5</v>
      </c>
      <c r="AS127" s="167">
        <f>P.V!AS183</f>
        <v>0</v>
      </c>
      <c r="AT127" s="167">
        <f>P.V!AT183</f>
        <v>3.5</v>
      </c>
      <c r="AU127" s="75">
        <f>P.V!AU183</f>
        <v>0</v>
      </c>
      <c r="AV127" s="38">
        <f>P.V!AV183</f>
        <v>5.5</v>
      </c>
      <c r="AW127" s="76">
        <f>P.V!AW183</f>
        <v>0</v>
      </c>
      <c r="AX127" s="61">
        <f>P.V!AX183</f>
        <v>10</v>
      </c>
      <c r="AY127" s="75">
        <f>P.V!AY183</f>
        <v>2</v>
      </c>
      <c r="AZ127" s="61">
        <f>P.V!AZ183</f>
        <v>2.5</v>
      </c>
      <c r="BA127" s="75">
        <f>P.V!BA183</f>
        <v>0</v>
      </c>
      <c r="BB127" s="61">
        <f>P.V!BB183</f>
        <v>3.5</v>
      </c>
      <c r="BC127" s="75">
        <f>P.V!BC183</f>
        <v>0</v>
      </c>
      <c r="BD127" s="38">
        <f>P.V!BD183</f>
        <v>5.333333333333333</v>
      </c>
      <c r="BE127" s="76">
        <f>P.V!BE183</f>
        <v>2</v>
      </c>
      <c r="BF127" s="59">
        <f>P.V!BF183</f>
        <v>6.5740740740740744</v>
      </c>
      <c r="BG127" s="55">
        <f>P.V!BG183</f>
        <v>7</v>
      </c>
      <c r="BH127" s="56">
        <f>P.V!BH183</f>
        <v>6.1697530864197532</v>
      </c>
      <c r="BI127" s="55">
        <f>P.V!BI183</f>
        <v>7</v>
      </c>
      <c r="BJ127" s="55">
        <f>P.V!BJ183</f>
        <v>7</v>
      </c>
      <c r="BK127" s="73" t="str">
        <f>P.V!BK183</f>
        <v>Rattrapage</v>
      </c>
    </row>
    <row r="128" spans="1:63" ht="20.25" customHeight="1">
      <c r="A128" s="250">
        <v>118</v>
      </c>
      <c r="B128" s="234" t="str">
        <f>P.V!B184</f>
        <v>123001600</v>
      </c>
      <c r="C128" s="234" t="str">
        <f>P.V!C184</f>
        <v>BOUKHRAS</v>
      </c>
      <c r="D128" s="234" t="str">
        <f>P.V!D184</f>
        <v>Ouarda</v>
      </c>
      <c r="E128" s="234" t="str">
        <f>P.V!E184</f>
        <v>11/09/1993</v>
      </c>
      <c r="F128" s="234" t="str">
        <f>P.V!F184</f>
        <v>Ait Noual Mezada</v>
      </c>
      <c r="G128" s="36">
        <f>P.V!G184</f>
        <v>10.833333333333334</v>
      </c>
      <c r="H128" s="37">
        <f>P.V!H184</f>
        <v>5</v>
      </c>
      <c r="I128" s="36">
        <f>P.V!I184</f>
        <v>13.5</v>
      </c>
      <c r="J128" s="37">
        <f>P.V!J184</f>
        <v>5</v>
      </c>
      <c r="K128" s="36">
        <f>P.V!K184</f>
        <v>13.5</v>
      </c>
      <c r="L128" s="37">
        <f>P.V!L184</f>
        <v>5</v>
      </c>
      <c r="M128" s="53">
        <f>P.V!M184</f>
        <v>12.611111111111112</v>
      </c>
      <c r="N128" s="39">
        <f>P.V!N184</f>
        <v>15</v>
      </c>
      <c r="O128" s="36">
        <f>P.V!O184</f>
        <v>10</v>
      </c>
      <c r="P128" s="37">
        <f>P.V!P184</f>
        <v>3</v>
      </c>
      <c r="Q128" s="36">
        <f>P.V!Q184</f>
        <v>13</v>
      </c>
      <c r="R128" s="37">
        <f>P.V!R184</f>
        <v>3</v>
      </c>
      <c r="S128" s="36">
        <f>P.V!S184</f>
        <v>12</v>
      </c>
      <c r="T128" s="37">
        <f>P.V!T184</f>
        <v>3</v>
      </c>
      <c r="U128" s="53">
        <f>P.V!U184</f>
        <v>11.666666666666666</v>
      </c>
      <c r="V128" s="39">
        <f>P.V!V184</f>
        <v>9</v>
      </c>
      <c r="W128" s="36">
        <f>P.V!W184</f>
        <v>5</v>
      </c>
      <c r="X128" s="37">
        <f>P.V!X184</f>
        <v>0</v>
      </c>
      <c r="Y128" s="36">
        <f>P.V!Y184</f>
        <v>13.5</v>
      </c>
      <c r="Z128" s="37">
        <f>P.V!Z184</f>
        <v>2</v>
      </c>
      <c r="AA128" s="36">
        <f>P.V!AA184</f>
        <v>11</v>
      </c>
      <c r="AB128" s="37">
        <f>P.V!AB184</f>
        <v>2</v>
      </c>
      <c r="AC128" s="53">
        <f>P.V!AC184</f>
        <v>9.8333333333333339</v>
      </c>
      <c r="AD128" s="39">
        <f>P.V!AD184</f>
        <v>4</v>
      </c>
      <c r="AE128" s="138">
        <f>P.V!AE184</f>
        <v>11.679012345679014</v>
      </c>
      <c r="AF128" s="40">
        <f>P.V!AF184</f>
        <v>30</v>
      </c>
      <c r="AG128" s="73" t="str">
        <f>P.V!AG184</f>
        <v>Admis(e)</v>
      </c>
      <c r="AH128" s="52">
        <f>P.V!AH184</f>
        <v>11.666666666666666</v>
      </c>
      <c r="AI128" s="52">
        <f>P.V!AI184</f>
        <v>5</v>
      </c>
      <c r="AJ128" s="52">
        <f>P.V!AJ184</f>
        <v>15.333333333333334</v>
      </c>
      <c r="AK128" s="52">
        <f>P.V!AK184</f>
        <v>5</v>
      </c>
      <c r="AL128" s="52">
        <f>P.V!AL184</f>
        <v>11.333333333333334</v>
      </c>
      <c r="AM128" s="75">
        <f>P.V!AM184</f>
        <v>5</v>
      </c>
      <c r="AN128" s="38">
        <f>P.V!AN184</f>
        <v>12.777777777777779</v>
      </c>
      <c r="AO128" s="76">
        <f>P.V!AO184</f>
        <v>15</v>
      </c>
      <c r="AP128" s="167">
        <f>P.V!AP184</f>
        <v>8.5</v>
      </c>
      <c r="AQ128" s="167">
        <f>P.V!AQ184</f>
        <v>0</v>
      </c>
      <c r="AR128" s="167">
        <f>P.V!AR184</f>
        <v>12</v>
      </c>
      <c r="AS128" s="167">
        <f>P.V!AS184</f>
        <v>3</v>
      </c>
      <c r="AT128" s="167">
        <f>P.V!AT184</f>
        <v>10.5</v>
      </c>
      <c r="AU128" s="75">
        <f>P.V!AU184</f>
        <v>3</v>
      </c>
      <c r="AV128" s="38">
        <f>P.V!AV184</f>
        <v>10.333333333333334</v>
      </c>
      <c r="AW128" s="76">
        <f>P.V!AW184</f>
        <v>9</v>
      </c>
      <c r="AX128" s="61">
        <f>P.V!AX184</f>
        <v>15.5</v>
      </c>
      <c r="AY128" s="75">
        <f>P.V!AY184</f>
        <v>2</v>
      </c>
      <c r="AZ128" s="61">
        <f>P.V!AZ184</f>
        <v>15</v>
      </c>
      <c r="BA128" s="75">
        <f>P.V!BA184</f>
        <v>2</v>
      </c>
      <c r="BB128" s="61">
        <f>P.V!BB184</f>
        <v>12</v>
      </c>
      <c r="BC128" s="75">
        <f>P.V!BC184</f>
        <v>2</v>
      </c>
      <c r="BD128" s="38">
        <f>P.V!BD184</f>
        <v>14.166666666666666</v>
      </c>
      <c r="BE128" s="76">
        <f>P.V!BE184</f>
        <v>6</v>
      </c>
      <c r="BF128" s="59">
        <f>P.V!BF184</f>
        <v>12.271604938271606</v>
      </c>
      <c r="BG128" s="55">
        <f>P.V!BG184</f>
        <v>30</v>
      </c>
      <c r="BH128" s="56">
        <f>P.V!BH184</f>
        <v>11.97530864197531</v>
      </c>
      <c r="BI128" s="55">
        <f>P.V!BI184</f>
        <v>60</v>
      </c>
      <c r="BJ128" s="55">
        <f>P.V!BJ184</f>
        <v>180</v>
      </c>
      <c r="BK128" s="73" t="str">
        <f>P.V!BK184</f>
        <v>Admis(e)</v>
      </c>
    </row>
    <row r="129" spans="1:63" ht="20.25" customHeight="1">
      <c r="A129" s="250">
        <v>119</v>
      </c>
      <c r="B129" s="234" t="str">
        <f>P.V!B185</f>
        <v>10J14213RDR</v>
      </c>
      <c r="C129" s="234" t="str">
        <f>P.V!C185</f>
        <v>BOULKHLAS</v>
      </c>
      <c r="D129" s="234" t="str">
        <f>P.V!D185</f>
        <v>Takfarinas</v>
      </c>
      <c r="E129" s="234" t="str">
        <f>P.V!E185</f>
        <v>30/07/1988</v>
      </c>
      <c r="F129" s="234" t="str">
        <f>P.V!F185</f>
        <v>Aokas</v>
      </c>
      <c r="G129" s="36">
        <f>P.V!G185</f>
        <v>10</v>
      </c>
      <c r="H129" s="37">
        <f>P.V!H185</f>
        <v>5</v>
      </c>
      <c r="I129" s="36">
        <f>P.V!I185</f>
        <v>2.6666666666666665</v>
      </c>
      <c r="J129" s="37">
        <f>P.V!J185</f>
        <v>0</v>
      </c>
      <c r="K129" s="36">
        <f>P.V!K185</f>
        <v>6</v>
      </c>
      <c r="L129" s="37">
        <f>P.V!L185</f>
        <v>0</v>
      </c>
      <c r="M129" s="53">
        <f>P.V!M185</f>
        <v>6.2222222222222214</v>
      </c>
      <c r="N129" s="39">
        <f>P.V!N185</f>
        <v>5</v>
      </c>
      <c r="O129" s="36">
        <f>P.V!O185</f>
        <v>7</v>
      </c>
      <c r="P129" s="37">
        <f>P.V!P185</f>
        <v>0</v>
      </c>
      <c r="Q129" s="36">
        <f>P.V!Q185</f>
        <v>5</v>
      </c>
      <c r="R129" s="37">
        <f>P.V!R185</f>
        <v>0</v>
      </c>
      <c r="S129" s="36">
        <f>P.V!S185</f>
        <v>6</v>
      </c>
      <c r="T129" s="37">
        <f>P.V!T185</f>
        <v>0</v>
      </c>
      <c r="U129" s="53">
        <f>P.V!U185</f>
        <v>6</v>
      </c>
      <c r="V129" s="39">
        <f>P.V!V185</f>
        <v>0</v>
      </c>
      <c r="W129" s="36">
        <f>P.V!W185</f>
        <v>4</v>
      </c>
      <c r="X129" s="37">
        <f>P.V!X185</f>
        <v>0</v>
      </c>
      <c r="Y129" s="36">
        <f>P.V!Y185</f>
        <v>5</v>
      </c>
      <c r="Z129" s="37">
        <f>P.V!Z185</f>
        <v>0</v>
      </c>
      <c r="AA129" s="36">
        <f>P.V!AA185</f>
        <v>10</v>
      </c>
      <c r="AB129" s="37">
        <f>P.V!AB185</f>
        <v>2</v>
      </c>
      <c r="AC129" s="53">
        <f>P.V!AC185</f>
        <v>6.333333333333333</v>
      </c>
      <c r="AD129" s="39">
        <f>P.V!AD185</f>
        <v>2</v>
      </c>
      <c r="AE129" s="138">
        <f>P.V!AE185</f>
        <v>6.1728395061728394</v>
      </c>
      <c r="AF129" s="40">
        <f>P.V!AF185</f>
        <v>7</v>
      </c>
      <c r="AG129" s="73" t="str">
        <f>P.V!AG185</f>
        <v>Rattrapage</v>
      </c>
      <c r="AH129" s="52">
        <f>P.V!AH185</f>
        <v>6.833333333333333</v>
      </c>
      <c r="AI129" s="52">
        <f>P.V!AI185</f>
        <v>0</v>
      </c>
      <c r="AJ129" s="52">
        <f>P.V!AJ185</f>
        <v>6</v>
      </c>
      <c r="AK129" s="52">
        <f>P.V!AK185</f>
        <v>0</v>
      </c>
      <c r="AL129" s="52">
        <f>P.V!AL185</f>
        <v>7.5</v>
      </c>
      <c r="AM129" s="75">
        <f>P.V!AM185</f>
        <v>0</v>
      </c>
      <c r="AN129" s="38">
        <f>P.V!AN185</f>
        <v>6.7777777777777777</v>
      </c>
      <c r="AO129" s="76">
        <f>P.V!AO185</f>
        <v>0</v>
      </c>
      <c r="AP129" s="167">
        <f>P.V!AP185</f>
        <v>10</v>
      </c>
      <c r="AQ129" s="167">
        <f>P.V!AQ185</f>
        <v>3</v>
      </c>
      <c r="AR129" s="167">
        <f>P.V!AR185</f>
        <v>1.5</v>
      </c>
      <c r="AS129" s="167">
        <f>P.V!AS185</f>
        <v>0</v>
      </c>
      <c r="AT129" s="167">
        <f>P.V!AT185</f>
        <v>2</v>
      </c>
      <c r="AU129" s="75">
        <f>P.V!AU185</f>
        <v>0</v>
      </c>
      <c r="AV129" s="38">
        <f>P.V!AV185</f>
        <v>4.5</v>
      </c>
      <c r="AW129" s="76">
        <f>P.V!AW185</f>
        <v>3</v>
      </c>
      <c r="AX129" s="61">
        <f>P.V!AX185</f>
        <v>6</v>
      </c>
      <c r="AY129" s="75">
        <f>P.V!AY185</f>
        <v>0</v>
      </c>
      <c r="AZ129" s="61">
        <f>P.V!AZ185</f>
        <v>5</v>
      </c>
      <c r="BA129" s="75">
        <f>P.V!BA185</f>
        <v>0</v>
      </c>
      <c r="BB129" s="61">
        <f>P.V!BB185</f>
        <v>5.5</v>
      </c>
      <c r="BC129" s="75">
        <f>P.V!BC185</f>
        <v>0</v>
      </c>
      <c r="BD129" s="38">
        <f>P.V!BD185</f>
        <v>5.5</v>
      </c>
      <c r="BE129" s="76">
        <f>P.V!BE185</f>
        <v>0</v>
      </c>
      <c r="BF129" s="59">
        <f>P.V!BF185</f>
        <v>5.7345679012345672</v>
      </c>
      <c r="BG129" s="55">
        <f>P.V!BG185</f>
        <v>3</v>
      </c>
      <c r="BH129" s="56">
        <f>P.V!BH185</f>
        <v>5.9537037037037033</v>
      </c>
      <c r="BI129" s="55">
        <f>P.V!BI185</f>
        <v>10</v>
      </c>
      <c r="BJ129" s="55">
        <f>P.V!BJ185</f>
        <v>10</v>
      </c>
      <c r="BK129" s="73" t="str">
        <f>P.V!BK185</f>
        <v>Rattrapage</v>
      </c>
    </row>
    <row r="130" spans="1:63" ht="20.25" customHeight="1">
      <c r="A130" s="250">
        <v>120</v>
      </c>
      <c r="B130" s="234" t="str">
        <f>P.V!B186</f>
        <v>113012752</v>
      </c>
      <c r="C130" s="234" t="str">
        <f>P.V!C186</f>
        <v>BOUMANSOUR</v>
      </c>
      <c r="D130" s="234" t="str">
        <f>P.V!D186</f>
        <v>salima</v>
      </c>
      <c r="E130" s="234" t="str">
        <f>P.V!E186</f>
        <v>14/06/1991</v>
      </c>
      <c r="F130" s="234" t="str">
        <f>P.V!F186</f>
        <v>Akbou</v>
      </c>
      <c r="G130" s="36">
        <f>P.V!G186</f>
        <v>10.5</v>
      </c>
      <c r="H130" s="37">
        <f>P.V!H186</f>
        <v>5</v>
      </c>
      <c r="I130" s="36">
        <f>P.V!I186</f>
        <v>4</v>
      </c>
      <c r="J130" s="37">
        <f>P.V!J186</f>
        <v>0</v>
      </c>
      <c r="K130" s="36">
        <f>P.V!K186</f>
        <v>5.166666666666667</v>
      </c>
      <c r="L130" s="37">
        <f>P.V!L186</f>
        <v>0</v>
      </c>
      <c r="M130" s="53">
        <f>P.V!M186</f>
        <v>6.5555555555555562</v>
      </c>
      <c r="N130" s="39">
        <f>P.V!N186</f>
        <v>5</v>
      </c>
      <c r="O130" s="36">
        <f>P.V!O186</f>
        <v>5</v>
      </c>
      <c r="P130" s="37">
        <f>P.V!P186</f>
        <v>0</v>
      </c>
      <c r="Q130" s="36">
        <f>P.V!Q186</f>
        <v>7</v>
      </c>
      <c r="R130" s="37">
        <f>P.V!R186</f>
        <v>0</v>
      </c>
      <c r="S130" s="36">
        <f>P.V!S186</f>
        <v>3.5</v>
      </c>
      <c r="T130" s="37">
        <f>P.V!T186</f>
        <v>0</v>
      </c>
      <c r="U130" s="53">
        <f>P.V!U186</f>
        <v>5.166666666666667</v>
      </c>
      <c r="V130" s="39">
        <f>P.V!V186</f>
        <v>0</v>
      </c>
      <c r="W130" s="36">
        <f>P.V!W186</f>
        <v>1</v>
      </c>
      <c r="X130" s="37">
        <f>P.V!X186</f>
        <v>0</v>
      </c>
      <c r="Y130" s="36">
        <f>P.V!Y186</f>
        <v>9</v>
      </c>
      <c r="Z130" s="37">
        <f>P.V!Z186</f>
        <v>0</v>
      </c>
      <c r="AA130" s="36">
        <f>P.V!AA186</f>
        <v>2.5</v>
      </c>
      <c r="AB130" s="37">
        <f>P.V!AB186</f>
        <v>0</v>
      </c>
      <c r="AC130" s="53">
        <f>P.V!AC186</f>
        <v>4.166666666666667</v>
      </c>
      <c r="AD130" s="39">
        <f>P.V!AD186</f>
        <v>0</v>
      </c>
      <c r="AE130" s="138">
        <f>P.V!AE186</f>
        <v>5.5617283950617287</v>
      </c>
      <c r="AF130" s="40">
        <f>P.V!AF186</f>
        <v>5</v>
      </c>
      <c r="AG130" s="73" t="str">
        <f>P.V!AG186</f>
        <v>Rattrapage</v>
      </c>
      <c r="AH130" s="52">
        <f>P.V!AH186</f>
        <v>8</v>
      </c>
      <c r="AI130" s="52">
        <f>P.V!AI186</f>
        <v>0</v>
      </c>
      <c r="AJ130" s="52">
        <f>P.V!AJ186</f>
        <v>4</v>
      </c>
      <c r="AK130" s="52">
        <f>P.V!AK186</f>
        <v>0</v>
      </c>
      <c r="AL130" s="52">
        <f>P.V!AL186</f>
        <v>6.333333333333333</v>
      </c>
      <c r="AM130" s="75">
        <f>P.V!AM186</f>
        <v>0</v>
      </c>
      <c r="AN130" s="38">
        <f>P.V!AN186</f>
        <v>6.1111111111111107</v>
      </c>
      <c r="AO130" s="76">
        <f>P.V!AO186</f>
        <v>0</v>
      </c>
      <c r="AP130" s="167">
        <f>P.V!AP186</f>
        <v>6</v>
      </c>
      <c r="AQ130" s="167">
        <f>P.V!AQ186</f>
        <v>0</v>
      </c>
      <c r="AR130" s="167">
        <f>P.V!AR186</f>
        <v>9.5</v>
      </c>
      <c r="AS130" s="167">
        <f>P.V!AS186</f>
        <v>0</v>
      </c>
      <c r="AT130" s="167">
        <f>P.V!AT186</f>
        <v>5</v>
      </c>
      <c r="AU130" s="75">
        <f>P.V!AU186</f>
        <v>0</v>
      </c>
      <c r="AV130" s="38">
        <f>P.V!AV186</f>
        <v>6.833333333333333</v>
      </c>
      <c r="AW130" s="76">
        <f>P.V!AW186</f>
        <v>0</v>
      </c>
      <c r="AX130" s="61">
        <f>P.V!AX186</f>
        <v>7.5</v>
      </c>
      <c r="AY130" s="75">
        <f>P.V!AY186</f>
        <v>0</v>
      </c>
      <c r="AZ130" s="61">
        <f>P.V!AZ186</f>
        <v>4</v>
      </c>
      <c r="BA130" s="75">
        <f>P.V!BA186</f>
        <v>0</v>
      </c>
      <c r="BB130" s="61">
        <f>P.V!BB186</f>
        <v>7.5</v>
      </c>
      <c r="BC130" s="75">
        <f>P.V!BC186</f>
        <v>0</v>
      </c>
      <c r="BD130" s="38">
        <f>P.V!BD186</f>
        <v>6.333333333333333</v>
      </c>
      <c r="BE130" s="76">
        <f>P.V!BE186</f>
        <v>0</v>
      </c>
      <c r="BF130" s="59">
        <f>P.V!BF186</f>
        <v>6.4012345679012341</v>
      </c>
      <c r="BG130" s="55">
        <f>P.V!BG186</f>
        <v>0</v>
      </c>
      <c r="BH130" s="56">
        <f>P.V!BH186</f>
        <v>5.981481481481481</v>
      </c>
      <c r="BI130" s="55">
        <f>P.V!BI186</f>
        <v>5</v>
      </c>
      <c r="BJ130" s="55">
        <f>P.V!BJ186</f>
        <v>5</v>
      </c>
      <c r="BK130" s="73" t="str">
        <f>P.V!BK186</f>
        <v>Rattrapage</v>
      </c>
    </row>
    <row r="131" spans="1:63" ht="20.25" customHeight="1">
      <c r="A131" s="250">
        <v>121</v>
      </c>
      <c r="B131" s="234" t="str">
        <f>P.V!B187</f>
        <v>123013870</v>
      </c>
      <c r="C131" s="234" t="str">
        <f>P.V!C187</f>
        <v>BOUMEZIRENE</v>
      </c>
      <c r="D131" s="234" t="str">
        <f>P.V!D187</f>
        <v>Baya</v>
      </c>
      <c r="E131" s="234" t="str">
        <f>P.V!E187</f>
        <v>06/02/1994</v>
      </c>
      <c r="F131" s="234" t="str">
        <f>P.V!F187</f>
        <v>akbou</v>
      </c>
      <c r="G131" s="36">
        <f>P.V!G187</f>
        <v>12.5</v>
      </c>
      <c r="H131" s="37">
        <f>P.V!H187</f>
        <v>5</v>
      </c>
      <c r="I131" s="36">
        <f>P.V!I187</f>
        <v>4.5</v>
      </c>
      <c r="J131" s="37">
        <f>P.V!J187</f>
        <v>0</v>
      </c>
      <c r="K131" s="36">
        <f>P.V!K187</f>
        <v>6.166666666666667</v>
      </c>
      <c r="L131" s="37">
        <f>P.V!L187</f>
        <v>0</v>
      </c>
      <c r="M131" s="53">
        <f>P.V!M187</f>
        <v>7.7222222222222223</v>
      </c>
      <c r="N131" s="39">
        <f>P.V!N187</f>
        <v>5</v>
      </c>
      <c r="O131" s="36">
        <f>P.V!O187</f>
        <v>10.5</v>
      </c>
      <c r="P131" s="37">
        <f>P.V!P187</f>
        <v>3</v>
      </c>
      <c r="Q131" s="36">
        <f>P.V!Q187</f>
        <v>6.5</v>
      </c>
      <c r="R131" s="37">
        <f>P.V!R187</f>
        <v>0</v>
      </c>
      <c r="S131" s="36">
        <f>P.V!S187</f>
        <v>7</v>
      </c>
      <c r="T131" s="37">
        <f>P.V!T187</f>
        <v>0</v>
      </c>
      <c r="U131" s="53">
        <f>P.V!U187</f>
        <v>8</v>
      </c>
      <c r="V131" s="39">
        <f>P.V!V187</f>
        <v>3</v>
      </c>
      <c r="W131" s="36">
        <f>P.V!W187</f>
        <v>7.5</v>
      </c>
      <c r="X131" s="37">
        <f>P.V!X187</f>
        <v>0</v>
      </c>
      <c r="Y131" s="36">
        <f>P.V!Y187</f>
        <v>8</v>
      </c>
      <c r="Z131" s="37">
        <f>P.V!Z187</f>
        <v>0</v>
      </c>
      <c r="AA131" s="36">
        <f>P.V!AA187</f>
        <v>10</v>
      </c>
      <c r="AB131" s="37">
        <f>P.V!AB187</f>
        <v>2</v>
      </c>
      <c r="AC131" s="53">
        <f>P.V!AC187</f>
        <v>8.5</v>
      </c>
      <c r="AD131" s="39">
        <f>P.V!AD187</f>
        <v>2</v>
      </c>
      <c r="AE131" s="138">
        <f>P.V!AE187</f>
        <v>7.9876543209876552</v>
      </c>
      <c r="AF131" s="40">
        <f>P.V!AF187</f>
        <v>10</v>
      </c>
      <c r="AG131" s="73" t="str">
        <f>P.V!AG187</f>
        <v>Rattrapage</v>
      </c>
      <c r="AH131" s="52">
        <f>P.V!AH187</f>
        <v>9.1666666666666661</v>
      </c>
      <c r="AI131" s="52">
        <f>P.V!AI187</f>
        <v>0</v>
      </c>
      <c r="AJ131" s="52">
        <f>P.V!AJ187</f>
        <v>13.833333333333334</v>
      </c>
      <c r="AK131" s="52">
        <f>P.V!AK187</f>
        <v>5</v>
      </c>
      <c r="AL131" s="52">
        <f>P.V!AL187</f>
        <v>10</v>
      </c>
      <c r="AM131" s="75">
        <f>P.V!AM187</f>
        <v>5</v>
      </c>
      <c r="AN131" s="38">
        <f>P.V!AN187</f>
        <v>11</v>
      </c>
      <c r="AO131" s="76">
        <f>P.V!AO187</f>
        <v>15</v>
      </c>
      <c r="AP131" s="167">
        <f>P.V!AP187</f>
        <v>6</v>
      </c>
      <c r="AQ131" s="167">
        <f>P.V!AQ187</f>
        <v>0</v>
      </c>
      <c r="AR131" s="167">
        <f>P.V!AR187</f>
        <v>10</v>
      </c>
      <c r="AS131" s="167">
        <f>P.V!AS187</f>
        <v>3</v>
      </c>
      <c r="AT131" s="167">
        <f>P.V!AT187</f>
        <v>8.5</v>
      </c>
      <c r="AU131" s="75">
        <f>P.V!AU187</f>
        <v>0</v>
      </c>
      <c r="AV131" s="38">
        <f>P.V!AV187</f>
        <v>8.1666666666666661</v>
      </c>
      <c r="AW131" s="76">
        <f>P.V!AW187</f>
        <v>3</v>
      </c>
      <c r="AX131" s="61">
        <f>P.V!AX187</f>
        <v>12</v>
      </c>
      <c r="AY131" s="75">
        <f>P.V!AY187</f>
        <v>2</v>
      </c>
      <c r="AZ131" s="61">
        <f>P.V!AZ187</f>
        <v>7.5</v>
      </c>
      <c r="BA131" s="75">
        <f>P.V!BA187</f>
        <v>0</v>
      </c>
      <c r="BB131" s="61">
        <f>P.V!BB187</f>
        <v>11</v>
      </c>
      <c r="BC131" s="75">
        <f>P.V!BC187</f>
        <v>2</v>
      </c>
      <c r="BD131" s="38">
        <f>P.V!BD187</f>
        <v>10.166666666666666</v>
      </c>
      <c r="BE131" s="76">
        <f>P.V!BE187</f>
        <v>6</v>
      </c>
      <c r="BF131" s="59">
        <f>P.V!BF187</f>
        <v>9.8703703703703702</v>
      </c>
      <c r="BG131" s="55">
        <f>P.V!BG187</f>
        <v>24</v>
      </c>
      <c r="BH131" s="56">
        <f>P.V!BH187</f>
        <v>8.9290123456790127</v>
      </c>
      <c r="BI131" s="55">
        <f>P.V!BI187</f>
        <v>34</v>
      </c>
      <c r="BJ131" s="55">
        <f>P.V!BJ187</f>
        <v>34</v>
      </c>
      <c r="BK131" s="73" t="str">
        <f>P.V!BK187</f>
        <v>Rattrapage</v>
      </c>
    </row>
    <row r="132" spans="1:63" ht="20.25" customHeight="1">
      <c r="A132" s="250">
        <v>122</v>
      </c>
      <c r="B132" s="234" t="str">
        <f>P.V!B188</f>
        <v>11DR0683</v>
      </c>
      <c r="C132" s="234" t="str">
        <f>P.V!C188</f>
        <v>BOUMRAOU</v>
      </c>
      <c r="D132" s="234" t="str">
        <f>P.V!D188</f>
        <v>Samira</v>
      </c>
      <c r="E132" s="234" t="str">
        <f>P.V!E188</f>
        <v>12/09/1990</v>
      </c>
      <c r="F132" s="234" t="str">
        <f>P.V!F188</f>
        <v>El-kseur</v>
      </c>
      <c r="G132" s="36">
        <f>P.V!G188</f>
        <v>13.166666666666666</v>
      </c>
      <c r="H132" s="37">
        <f>P.V!H188</f>
        <v>5</v>
      </c>
      <c r="I132" s="36">
        <f>P.V!I188</f>
        <v>12.666666666666666</v>
      </c>
      <c r="J132" s="37">
        <f>P.V!J188</f>
        <v>5</v>
      </c>
      <c r="K132" s="36">
        <f>P.V!K188</f>
        <v>4.5</v>
      </c>
      <c r="L132" s="37">
        <f>P.V!L188</f>
        <v>0</v>
      </c>
      <c r="M132" s="53">
        <f>P.V!M188</f>
        <v>10.111111111111111</v>
      </c>
      <c r="N132" s="39">
        <f>P.V!N188</f>
        <v>15</v>
      </c>
      <c r="O132" s="36">
        <f>P.V!O188</f>
        <v>6</v>
      </c>
      <c r="P132" s="37">
        <f>P.V!P188</f>
        <v>0</v>
      </c>
      <c r="Q132" s="36">
        <f>P.V!Q188</f>
        <v>10</v>
      </c>
      <c r="R132" s="37">
        <f>P.V!R188</f>
        <v>3</v>
      </c>
      <c r="S132" s="36">
        <f>P.V!S188</f>
        <v>8.5</v>
      </c>
      <c r="T132" s="37">
        <f>P.V!T188</f>
        <v>0</v>
      </c>
      <c r="U132" s="53">
        <f>P.V!U188</f>
        <v>8.1666666666666661</v>
      </c>
      <c r="V132" s="39">
        <f>P.V!V188</f>
        <v>3</v>
      </c>
      <c r="W132" s="36">
        <f>P.V!W188</f>
        <v>10</v>
      </c>
      <c r="X132" s="37">
        <f>P.V!X188</f>
        <v>2</v>
      </c>
      <c r="Y132" s="36">
        <f>P.V!Y188</f>
        <v>10</v>
      </c>
      <c r="Z132" s="37">
        <f>P.V!Z188</f>
        <v>2</v>
      </c>
      <c r="AA132" s="36">
        <f>P.V!AA188</f>
        <v>10.5</v>
      </c>
      <c r="AB132" s="37">
        <f>P.V!AB188</f>
        <v>2</v>
      </c>
      <c r="AC132" s="53">
        <f>P.V!AC188</f>
        <v>10.166666666666666</v>
      </c>
      <c r="AD132" s="39">
        <f>P.V!AD188</f>
        <v>6</v>
      </c>
      <c r="AE132" s="138">
        <f>P.V!AE188</f>
        <v>9.4753086419753085</v>
      </c>
      <c r="AF132" s="40">
        <f>P.V!AF188</f>
        <v>24</v>
      </c>
      <c r="AG132" s="73" t="str">
        <f>P.V!AG188</f>
        <v>Rattrapage</v>
      </c>
      <c r="AH132" s="52">
        <f>P.V!AH188</f>
        <v>10</v>
      </c>
      <c r="AI132" s="52">
        <f>P.V!AI188</f>
        <v>5</v>
      </c>
      <c r="AJ132" s="52">
        <f>P.V!AJ188</f>
        <v>7.166666666666667</v>
      </c>
      <c r="AK132" s="52">
        <f>P.V!AK188</f>
        <v>0</v>
      </c>
      <c r="AL132" s="52">
        <f>P.V!AL188</f>
        <v>14</v>
      </c>
      <c r="AM132" s="75">
        <f>P.V!AM188</f>
        <v>5</v>
      </c>
      <c r="AN132" s="38">
        <f>P.V!AN188</f>
        <v>10.388888888888889</v>
      </c>
      <c r="AO132" s="76">
        <f>P.V!AO188</f>
        <v>15</v>
      </c>
      <c r="AP132" s="167">
        <f>P.V!AP188</f>
        <v>6</v>
      </c>
      <c r="AQ132" s="167">
        <f>P.V!AQ188</f>
        <v>0</v>
      </c>
      <c r="AR132" s="167">
        <f>P.V!AR188</f>
        <v>8.5</v>
      </c>
      <c r="AS132" s="167">
        <f>P.V!AS188</f>
        <v>0</v>
      </c>
      <c r="AT132" s="167">
        <f>P.V!AT188</f>
        <v>11.5</v>
      </c>
      <c r="AU132" s="75">
        <f>P.V!AU188</f>
        <v>3</v>
      </c>
      <c r="AV132" s="38">
        <f>P.V!AV188</f>
        <v>8.6666666666666661</v>
      </c>
      <c r="AW132" s="76">
        <f>P.V!AW188</f>
        <v>3</v>
      </c>
      <c r="AX132" s="61">
        <f>P.V!AX188</f>
        <v>10.5</v>
      </c>
      <c r="AY132" s="75">
        <f>P.V!AY188</f>
        <v>2</v>
      </c>
      <c r="AZ132" s="61">
        <f>P.V!AZ188</f>
        <v>7.5</v>
      </c>
      <c r="BA132" s="75">
        <f>P.V!BA188</f>
        <v>0</v>
      </c>
      <c r="BB132" s="61">
        <f>P.V!BB188</f>
        <v>10</v>
      </c>
      <c r="BC132" s="75">
        <f>P.V!BC188</f>
        <v>2</v>
      </c>
      <c r="BD132" s="38">
        <f>P.V!BD188</f>
        <v>9.3333333333333339</v>
      </c>
      <c r="BE132" s="76">
        <f>P.V!BE188</f>
        <v>4</v>
      </c>
      <c r="BF132" s="59">
        <f>P.V!BF188</f>
        <v>9.5802469135802468</v>
      </c>
      <c r="BG132" s="55">
        <f>P.V!BG188</f>
        <v>22</v>
      </c>
      <c r="BH132" s="56">
        <f>P.V!BH188</f>
        <v>9.5277777777777786</v>
      </c>
      <c r="BI132" s="55">
        <f>P.V!BI188</f>
        <v>46</v>
      </c>
      <c r="BJ132" s="55">
        <f>P.V!BJ188</f>
        <v>46</v>
      </c>
      <c r="BK132" s="73" t="str">
        <f>P.V!BK188</f>
        <v>Rattrapage</v>
      </c>
    </row>
    <row r="133" spans="1:63" ht="20.25" customHeight="1">
      <c r="A133" s="250">
        <v>123</v>
      </c>
      <c r="B133" s="234" t="str">
        <f>P.V!B189</f>
        <v>11DR0617</v>
      </c>
      <c r="C133" s="234" t="str">
        <f>P.V!C189</f>
        <v>BOUNAIM</v>
      </c>
      <c r="D133" s="234" t="str">
        <f>P.V!D189</f>
        <v>Zehira</v>
      </c>
      <c r="E133" s="234" t="str">
        <f>P.V!E189</f>
        <v>26/01/1989</v>
      </c>
      <c r="F133" s="234" t="str">
        <f>P.V!F189</f>
        <v>Béjaia</v>
      </c>
      <c r="G133" s="36">
        <f>P.V!G189</f>
        <v>10.83</v>
      </c>
      <c r="H133" s="37">
        <f>P.V!H189</f>
        <v>5</v>
      </c>
      <c r="I133" s="36">
        <f>P.V!I189</f>
        <v>9.33</v>
      </c>
      <c r="J133" s="37">
        <f>P.V!J189</f>
        <v>0</v>
      </c>
      <c r="K133" s="36">
        <f>P.V!K189</f>
        <v>10</v>
      </c>
      <c r="L133" s="37">
        <f>P.V!L189</f>
        <v>5</v>
      </c>
      <c r="M133" s="53">
        <f>P.V!M189</f>
        <v>10.053333333333333</v>
      </c>
      <c r="N133" s="39">
        <f>P.V!N189</f>
        <v>15</v>
      </c>
      <c r="O133" s="36">
        <f>P.V!O189</f>
        <v>10</v>
      </c>
      <c r="P133" s="37">
        <f>P.V!P189</f>
        <v>3</v>
      </c>
      <c r="Q133" s="36">
        <f>P.V!Q189</f>
        <v>11</v>
      </c>
      <c r="R133" s="37">
        <f>P.V!R189</f>
        <v>3</v>
      </c>
      <c r="S133" s="36">
        <f>P.V!S189</f>
        <v>7.5</v>
      </c>
      <c r="T133" s="37">
        <f>P.V!T189</f>
        <v>0</v>
      </c>
      <c r="U133" s="53">
        <f>P.V!U189</f>
        <v>9.5</v>
      </c>
      <c r="V133" s="39">
        <f>P.V!V189</f>
        <v>6</v>
      </c>
      <c r="W133" s="36">
        <f>P.V!W189</f>
        <v>3</v>
      </c>
      <c r="X133" s="37">
        <f>P.V!X189</f>
        <v>0</v>
      </c>
      <c r="Y133" s="36">
        <f>P.V!Y189</f>
        <v>9</v>
      </c>
      <c r="Z133" s="37">
        <f>P.V!Z189</f>
        <v>0</v>
      </c>
      <c r="AA133" s="36">
        <f>P.V!AA189</f>
        <v>6.5</v>
      </c>
      <c r="AB133" s="37">
        <f>P.V!AB189</f>
        <v>0</v>
      </c>
      <c r="AC133" s="53">
        <f>P.V!AC189</f>
        <v>6.166666666666667</v>
      </c>
      <c r="AD133" s="39">
        <f>P.V!AD189</f>
        <v>0</v>
      </c>
      <c r="AE133" s="138">
        <f>P.V!AE189</f>
        <v>9.0051851851851854</v>
      </c>
      <c r="AF133" s="40">
        <f>P.V!AF189</f>
        <v>21</v>
      </c>
      <c r="AG133" s="73" t="str">
        <f>P.V!AG189</f>
        <v>Rattrapage</v>
      </c>
      <c r="AH133" s="52">
        <f>P.V!AH189</f>
        <v>10.17</v>
      </c>
      <c r="AI133" s="52">
        <f>P.V!AI189</f>
        <v>5</v>
      </c>
      <c r="AJ133" s="52">
        <f>P.V!AJ189</f>
        <v>13.33</v>
      </c>
      <c r="AK133" s="52">
        <f>P.V!AK189</f>
        <v>5</v>
      </c>
      <c r="AL133" s="52">
        <f>P.V!AL189</f>
        <v>11.67</v>
      </c>
      <c r="AM133" s="75">
        <f>P.V!AM189</f>
        <v>5</v>
      </c>
      <c r="AN133" s="38">
        <f>P.V!AN189</f>
        <v>11.723333333333334</v>
      </c>
      <c r="AO133" s="76">
        <f>P.V!AO189</f>
        <v>15</v>
      </c>
      <c r="AP133" s="167">
        <f>P.V!AP189</f>
        <v>10</v>
      </c>
      <c r="AQ133" s="167">
        <f>P.V!AQ189</f>
        <v>3</v>
      </c>
      <c r="AR133" s="167">
        <f>P.V!AR189</f>
        <v>5.5</v>
      </c>
      <c r="AS133" s="167">
        <f>P.V!AS189</f>
        <v>0</v>
      </c>
      <c r="AT133" s="167">
        <f>P.V!AT189</f>
        <v>11.5</v>
      </c>
      <c r="AU133" s="75">
        <f>P.V!AU189</f>
        <v>3</v>
      </c>
      <c r="AV133" s="38">
        <f>P.V!AV189</f>
        <v>9</v>
      </c>
      <c r="AW133" s="76">
        <f>P.V!AW189</f>
        <v>6</v>
      </c>
      <c r="AX133" s="61">
        <f>P.V!AX189</f>
        <v>8.5</v>
      </c>
      <c r="AY133" s="75">
        <f>P.V!AY189</f>
        <v>0</v>
      </c>
      <c r="AZ133" s="61">
        <f>P.V!AZ189</f>
        <v>12</v>
      </c>
      <c r="BA133" s="75">
        <f>P.V!BA189</f>
        <v>2</v>
      </c>
      <c r="BB133" s="61">
        <f>P.V!BB189</f>
        <v>7.5</v>
      </c>
      <c r="BC133" s="75">
        <f>P.V!BC189</f>
        <v>0</v>
      </c>
      <c r="BD133" s="38">
        <f>P.V!BD189</f>
        <v>9.3333333333333339</v>
      </c>
      <c r="BE133" s="76">
        <f>P.V!BE189</f>
        <v>2</v>
      </c>
      <c r="BF133" s="59">
        <f>P.V!BF189</f>
        <v>10.284444444444444</v>
      </c>
      <c r="BG133" s="55">
        <f>P.V!BG189</f>
        <v>30</v>
      </c>
      <c r="BH133" s="56">
        <f>P.V!BH189</f>
        <v>9.644814814814815</v>
      </c>
      <c r="BI133" s="55">
        <f>P.V!BI189</f>
        <v>51</v>
      </c>
      <c r="BJ133" s="55">
        <f>P.V!BJ189</f>
        <v>51</v>
      </c>
      <c r="BK133" s="73" t="str">
        <f>P.V!BK189</f>
        <v>Rattrapage</v>
      </c>
    </row>
    <row r="134" spans="1:63" ht="20.25" customHeight="1">
      <c r="A134" s="250">
        <v>124</v>
      </c>
      <c r="B134" s="234" t="str">
        <f>P.V!B190</f>
        <v>113008701</v>
      </c>
      <c r="C134" s="234" t="str">
        <f>P.V!C190</f>
        <v>BOUNDAOUI</v>
      </c>
      <c r="D134" s="234" t="str">
        <f>P.V!D190</f>
        <v>yanis</v>
      </c>
      <c r="E134" s="234" t="str">
        <f>P.V!E190</f>
        <v>28/12/1992</v>
      </c>
      <c r="F134" s="234" t="str">
        <f>P.V!F190</f>
        <v>Sidi aich</v>
      </c>
      <c r="G134" s="36">
        <f>P.V!G190</f>
        <v>9</v>
      </c>
      <c r="H134" s="37">
        <f>P.V!H190</f>
        <v>0</v>
      </c>
      <c r="I134" s="36">
        <f>P.V!I190</f>
        <v>14.666666666666666</v>
      </c>
      <c r="J134" s="37">
        <f>P.V!J190</f>
        <v>5</v>
      </c>
      <c r="K134" s="36">
        <f>P.V!K190</f>
        <v>9.6666666666666661</v>
      </c>
      <c r="L134" s="37">
        <f>P.V!L190</f>
        <v>0</v>
      </c>
      <c r="M134" s="53">
        <f>P.V!M190</f>
        <v>11.111111111111109</v>
      </c>
      <c r="N134" s="39">
        <f>P.V!N190</f>
        <v>15</v>
      </c>
      <c r="O134" s="36">
        <f>P.V!O190</f>
        <v>14.5</v>
      </c>
      <c r="P134" s="37">
        <f>P.V!P190</f>
        <v>3</v>
      </c>
      <c r="Q134" s="36">
        <f>P.V!Q190</f>
        <v>12.5</v>
      </c>
      <c r="R134" s="37">
        <f>P.V!R190</f>
        <v>3</v>
      </c>
      <c r="S134" s="36">
        <f>P.V!S190</f>
        <v>14.5</v>
      </c>
      <c r="T134" s="37">
        <f>P.V!T190</f>
        <v>3</v>
      </c>
      <c r="U134" s="53">
        <f>P.V!U190</f>
        <v>13.833333333333334</v>
      </c>
      <c r="V134" s="39">
        <f>P.V!V190</f>
        <v>9</v>
      </c>
      <c r="W134" s="36">
        <f>P.V!W190</f>
        <v>10</v>
      </c>
      <c r="X134" s="37">
        <f>P.V!X190</f>
        <v>2</v>
      </c>
      <c r="Y134" s="36">
        <f>P.V!Y190</f>
        <v>8.5</v>
      </c>
      <c r="Z134" s="37">
        <f>P.V!Z190</f>
        <v>0</v>
      </c>
      <c r="AA134" s="36">
        <f>P.V!AA190</f>
        <v>12</v>
      </c>
      <c r="AB134" s="37">
        <f>P.V!AB190</f>
        <v>2</v>
      </c>
      <c r="AC134" s="53">
        <f>P.V!AC190</f>
        <v>10.166666666666666</v>
      </c>
      <c r="AD134" s="39">
        <f>P.V!AD190</f>
        <v>6</v>
      </c>
      <c r="AE134" s="138">
        <f>P.V!AE190</f>
        <v>11.808641975308641</v>
      </c>
      <c r="AF134" s="40">
        <f>P.V!AF190</f>
        <v>30</v>
      </c>
      <c r="AG134" s="73" t="str">
        <f>P.V!AG190</f>
        <v>Admis(e)</v>
      </c>
      <c r="AH134" s="52">
        <f>P.V!AH190</f>
        <v>11</v>
      </c>
      <c r="AI134" s="52">
        <f>P.V!AI190</f>
        <v>5</v>
      </c>
      <c r="AJ134" s="52">
        <f>P.V!AJ190</f>
        <v>13.333333333333334</v>
      </c>
      <c r="AK134" s="52">
        <f>P.V!AK190</f>
        <v>5</v>
      </c>
      <c r="AL134" s="52">
        <f>P.V!AL190</f>
        <v>11.5</v>
      </c>
      <c r="AM134" s="75">
        <f>P.V!AM190</f>
        <v>5</v>
      </c>
      <c r="AN134" s="38">
        <f>P.V!AN190</f>
        <v>11.944444444444445</v>
      </c>
      <c r="AO134" s="76">
        <f>P.V!AO190</f>
        <v>15</v>
      </c>
      <c r="AP134" s="167">
        <f>P.V!AP190</f>
        <v>10</v>
      </c>
      <c r="AQ134" s="167">
        <f>P.V!AQ190</f>
        <v>3</v>
      </c>
      <c r="AR134" s="167">
        <f>P.V!AR190</f>
        <v>12</v>
      </c>
      <c r="AS134" s="167">
        <f>P.V!AS190</f>
        <v>3</v>
      </c>
      <c r="AT134" s="167">
        <f>P.V!AT190</f>
        <v>8.5</v>
      </c>
      <c r="AU134" s="75">
        <f>P.V!AU190</f>
        <v>0</v>
      </c>
      <c r="AV134" s="38">
        <f>P.V!AV190</f>
        <v>10.166666666666666</v>
      </c>
      <c r="AW134" s="76">
        <f>P.V!AW190</f>
        <v>9</v>
      </c>
      <c r="AX134" s="61">
        <f>P.V!AX190</f>
        <v>13.5</v>
      </c>
      <c r="AY134" s="75">
        <f>P.V!AY190</f>
        <v>2</v>
      </c>
      <c r="AZ134" s="61">
        <f>P.V!AZ190</f>
        <v>10</v>
      </c>
      <c r="BA134" s="75">
        <f>P.V!BA190</f>
        <v>2</v>
      </c>
      <c r="BB134" s="61">
        <f>P.V!BB190</f>
        <v>9.5</v>
      </c>
      <c r="BC134" s="75">
        <f>P.V!BC190</f>
        <v>0</v>
      </c>
      <c r="BD134" s="38">
        <f>P.V!BD190</f>
        <v>11</v>
      </c>
      <c r="BE134" s="76">
        <f>P.V!BE190</f>
        <v>6</v>
      </c>
      <c r="BF134" s="59">
        <f>P.V!BF190</f>
        <v>11.141975308641976</v>
      </c>
      <c r="BG134" s="55">
        <f>P.V!BG190</f>
        <v>30</v>
      </c>
      <c r="BH134" s="56">
        <f>P.V!BH190</f>
        <v>11.475308641975309</v>
      </c>
      <c r="BI134" s="55">
        <f>P.V!BI190</f>
        <v>60</v>
      </c>
      <c r="BJ134" s="55">
        <f>P.V!BJ190</f>
        <v>180</v>
      </c>
      <c r="BK134" s="73" t="str">
        <f>P.V!BK190</f>
        <v>Admis(e)</v>
      </c>
    </row>
    <row r="135" spans="1:63" ht="20.25" customHeight="1">
      <c r="A135" s="250">
        <v>125</v>
      </c>
      <c r="B135" s="234" t="str">
        <f>P.V!B191</f>
        <v>123001157</v>
      </c>
      <c r="C135" s="234" t="str">
        <f>P.V!C191</f>
        <v>BOUNECER</v>
      </c>
      <c r="D135" s="234" t="str">
        <f>P.V!D191</f>
        <v>Nadjet</v>
      </c>
      <c r="E135" s="234" t="str">
        <f>P.V!E191</f>
        <v>03/05/1991</v>
      </c>
      <c r="F135" s="234" t="str">
        <f>P.V!F191</f>
        <v>Bejaia</v>
      </c>
      <c r="G135" s="36">
        <f>P.V!G191</f>
        <v>10.666666666666666</v>
      </c>
      <c r="H135" s="37">
        <f>P.V!H191</f>
        <v>5</v>
      </c>
      <c r="I135" s="36">
        <f>P.V!I191</f>
        <v>12</v>
      </c>
      <c r="J135" s="37">
        <f>P.V!J191</f>
        <v>5</v>
      </c>
      <c r="K135" s="36">
        <f>P.V!K191</f>
        <v>10.166666666666666</v>
      </c>
      <c r="L135" s="37">
        <f>P.V!L191</f>
        <v>5</v>
      </c>
      <c r="M135" s="53">
        <f>P.V!M191</f>
        <v>10.944444444444443</v>
      </c>
      <c r="N135" s="39">
        <f>P.V!N191</f>
        <v>15</v>
      </c>
      <c r="O135" s="36">
        <f>P.V!O191</f>
        <v>11</v>
      </c>
      <c r="P135" s="37">
        <f>P.V!P191</f>
        <v>3</v>
      </c>
      <c r="Q135" s="36">
        <f>P.V!Q191</f>
        <v>12</v>
      </c>
      <c r="R135" s="37">
        <f>P.V!R191</f>
        <v>3</v>
      </c>
      <c r="S135" s="36">
        <f>P.V!S191</f>
        <v>7</v>
      </c>
      <c r="T135" s="37">
        <f>P.V!T191</f>
        <v>0</v>
      </c>
      <c r="U135" s="53">
        <f>P.V!U191</f>
        <v>10</v>
      </c>
      <c r="V135" s="39">
        <f>P.V!V191</f>
        <v>9</v>
      </c>
      <c r="W135" s="36">
        <f>P.V!W191</f>
        <v>3.5</v>
      </c>
      <c r="X135" s="37">
        <f>P.V!X191</f>
        <v>0</v>
      </c>
      <c r="Y135" s="36">
        <f>P.V!Y191</f>
        <v>15.5</v>
      </c>
      <c r="Z135" s="37">
        <f>P.V!Z191</f>
        <v>2</v>
      </c>
      <c r="AA135" s="36">
        <f>P.V!AA191</f>
        <v>7</v>
      </c>
      <c r="AB135" s="37">
        <f>P.V!AB191</f>
        <v>0</v>
      </c>
      <c r="AC135" s="53">
        <f>P.V!AC191</f>
        <v>8.6666666666666661</v>
      </c>
      <c r="AD135" s="39">
        <f>P.V!AD191</f>
        <v>2</v>
      </c>
      <c r="AE135" s="138">
        <f>P.V!AE191</f>
        <v>10.123456790123456</v>
      </c>
      <c r="AF135" s="40">
        <f>P.V!AF191</f>
        <v>30</v>
      </c>
      <c r="AG135" s="73" t="str">
        <f>P.V!AG191</f>
        <v>Admis(e)</v>
      </c>
      <c r="AH135" s="52">
        <f>P.V!AH191</f>
        <v>10.166666666666666</v>
      </c>
      <c r="AI135" s="52">
        <f>P.V!AI191</f>
        <v>5</v>
      </c>
      <c r="AJ135" s="52">
        <f>P.V!AJ191</f>
        <v>13.666666666666666</v>
      </c>
      <c r="AK135" s="52">
        <f>P.V!AK191</f>
        <v>5</v>
      </c>
      <c r="AL135" s="52">
        <f>P.V!AL191</f>
        <v>13.666666666666666</v>
      </c>
      <c r="AM135" s="75">
        <f>P.V!AM191</f>
        <v>5</v>
      </c>
      <c r="AN135" s="38">
        <f>P.V!AN191</f>
        <v>12.5</v>
      </c>
      <c r="AO135" s="76">
        <f>P.V!AO191</f>
        <v>15</v>
      </c>
      <c r="AP135" s="167">
        <f>P.V!AP191</f>
        <v>7.5</v>
      </c>
      <c r="AQ135" s="167">
        <f>P.V!AQ191</f>
        <v>0</v>
      </c>
      <c r="AR135" s="167">
        <f>P.V!AR191</f>
        <v>8</v>
      </c>
      <c r="AS135" s="167">
        <f>P.V!AS191</f>
        <v>0</v>
      </c>
      <c r="AT135" s="167">
        <f>P.V!AT191</f>
        <v>8</v>
      </c>
      <c r="AU135" s="75">
        <f>P.V!AU191</f>
        <v>0</v>
      </c>
      <c r="AV135" s="38">
        <f>P.V!AV191</f>
        <v>7.833333333333333</v>
      </c>
      <c r="AW135" s="76">
        <f>P.V!AW191</f>
        <v>0</v>
      </c>
      <c r="AX135" s="61">
        <f>P.V!AX191</f>
        <v>13</v>
      </c>
      <c r="AY135" s="75">
        <f>P.V!AY191</f>
        <v>2</v>
      </c>
      <c r="AZ135" s="61">
        <f>P.V!AZ191</f>
        <v>10.5</v>
      </c>
      <c r="BA135" s="75">
        <f>P.V!BA191</f>
        <v>2</v>
      </c>
      <c r="BB135" s="61">
        <f>P.V!BB191</f>
        <v>10</v>
      </c>
      <c r="BC135" s="75">
        <f>P.V!BC191</f>
        <v>2</v>
      </c>
      <c r="BD135" s="38">
        <f>P.V!BD191</f>
        <v>11.166666666666666</v>
      </c>
      <c r="BE135" s="76">
        <f>P.V!BE191</f>
        <v>6</v>
      </c>
      <c r="BF135" s="59">
        <f>P.V!BF191</f>
        <v>10.648148148148149</v>
      </c>
      <c r="BG135" s="55">
        <f>P.V!BG191</f>
        <v>30</v>
      </c>
      <c r="BH135" s="56">
        <f>P.V!BH191</f>
        <v>10.385802469135802</v>
      </c>
      <c r="BI135" s="55">
        <f>P.V!BI191</f>
        <v>60</v>
      </c>
      <c r="BJ135" s="55">
        <f>P.V!BJ191</f>
        <v>180</v>
      </c>
      <c r="BK135" s="73" t="str">
        <f>P.V!BK191</f>
        <v>Admis(e)</v>
      </c>
    </row>
    <row r="136" spans="1:63" ht="20.25" customHeight="1">
      <c r="A136" s="250">
        <v>126</v>
      </c>
      <c r="B136" s="234" t="str">
        <f>P.V!B192</f>
        <v>11DR0099</v>
      </c>
      <c r="C136" s="234" t="str">
        <f>P.V!C192</f>
        <v>BOURDJAH</v>
      </c>
      <c r="D136" s="234" t="str">
        <f>P.V!D192</f>
        <v>Hamida</v>
      </c>
      <c r="E136" s="234" t="str">
        <f>P.V!E192</f>
        <v>01/06/1991</v>
      </c>
      <c r="F136" s="234" t="str">
        <f>P.V!F192</f>
        <v>Bejaia</v>
      </c>
      <c r="G136" s="36">
        <f>P.V!G192</f>
        <v>10.666666666666666</v>
      </c>
      <c r="H136" s="37">
        <f>P.V!H192</f>
        <v>5</v>
      </c>
      <c r="I136" s="36">
        <f>P.V!I192</f>
        <v>9.3333333333333339</v>
      </c>
      <c r="J136" s="37">
        <f>P.V!J192</f>
        <v>0</v>
      </c>
      <c r="K136" s="36">
        <f>P.V!K192</f>
        <v>10.83</v>
      </c>
      <c r="L136" s="37">
        <f>P.V!L192</f>
        <v>5</v>
      </c>
      <c r="M136" s="53">
        <f>P.V!M192</f>
        <v>10.276666666666666</v>
      </c>
      <c r="N136" s="39">
        <f>P.V!N192</f>
        <v>15</v>
      </c>
      <c r="O136" s="36">
        <f>P.V!O192</f>
        <v>13</v>
      </c>
      <c r="P136" s="37">
        <f>P.V!P192</f>
        <v>3</v>
      </c>
      <c r="Q136" s="36">
        <f>P.V!Q192</f>
        <v>8</v>
      </c>
      <c r="R136" s="37">
        <f>P.V!R192</f>
        <v>0</v>
      </c>
      <c r="S136" s="36">
        <f>P.V!S192</f>
        <v>11</v>
      </c>
      <c r="T136" s="37">
        <f>P.V!T192</f>
        <v>3</v>
      </c>
      <c r="U136" s="53">
        <f>P.V!U192</f>
        <v>10.666666666666666</v>
      </c>
      <c r="V136" s="39">
        <f>P.V!V192</f>
        <v>9</v>
      </c>
      <c r="W136" s="36">
        <f>P.V!W192</f>
        <v>7</v>
      </c>
      <c r="X136" s="37">
        <f>P.V!X192</f>
        <v>0</v>
      </c>
      <c r="Y136" s="36">
        <f>P.V!Y192</f>
        <v>9</v>
      </c>
      <c r="Z136" s="37">
        <f>P.V!Z192</f>
        <v>0</v>
      </c>
      <c r="AA136" s="36">
        <f>P.V!AA192</f>
        <v>10</v>
      </c>
      <c r="AB136" s="37">
        <f>P.V!AB192</f>
        <v>2</v>
      </c>
      <c r="AC136" s="53">
        <f>P.V!AC192</f>
        <v>8.6666666666666661</v>
      </c>
      <c r="AD136" s="39">
        <f>P.V!AD192</f>
        <v>2</v>
      </c>
      <c r="AE136" s="138">
        <f>P.V!AE192</f>
        <v>10.048888888888889</v>
      </c>
      <c r="AF136" s="40">
        <f>P.V!AF192</f>
        <v>30</v>
      </c>
      <c r="AG136" s="73" t="str">
        <f>P.V!AG192</f>
        <v>Admis(e)</v>
      </c>
      <c r="AH136" s="52">
        <f>P.V!AH192</f>
        <v>11.5</v>
      </c>
      <c r="AI136" s="52">
        <f>P.V!AI192</f>
        <v>5</v>
      </c>
      <c r="AJ136" s="52">
        <f>P.V!AJ192</f>
        <v>6</v>
      </c>
      <c r="AK136" s="52">
        <f>P.V!AK192</f>
        <v>0</v>
      </c>
      <c r="AL136" s="52">
        <f>P.V!AL192</f>
        <v>13.33</v>
      </c>
      <c r="AM136" s="75">
        <f>P.V!AM192</f>
        <v>5</v>
      </c>
      <c r="AN136" s="38">
        <f>P.V!AN192</f>
        <v>10.276666666666666</v>
      </c>
      <c r="AO136" s="76">
        <f>P.V!AO192</f>
        <v>15</v>
      </c>
      <c r="AP136" s="167">
        <f>P.V!AP192</f>
        <v>10</v>
      </c>
      <c r="AQ136" s="167">
        <f>P.V!AQ192</f>
        <v>3</v>
      </c>
      <c r="AR136" s="167">
        <f>P.V!AR192</f>
        <v>13</v>
      </c>
      <c r="AS136" s="167">
        <f>P.V!AS192</f>
        <v>3</v>
      </c>
      <c r="AT136" s="167">
        <f>P.V!AT192</f>
        <v>11.5</v>
      </c>
      <c r="AU136" s="75">
        <f>P.V!AU192</f>
        <v>3</v>
      </c>
      <c r="AV136" s="38">
        <f>P.V!AV192</f>
        <v>11.5</v>
      </c>
      <c r="AW136" s="76">
        <f>P.V!AW192</f>
        <v>9</v>
      </c>
      <c r="AX136" s="61">
        <f>P.V!AX192</f>
        <v>12</v>
      </c>
      <c r="AY136" s="75">
        <f>P.V!AY192</f>
        <v>2</v>
      </c>
      <c r="AZ136" s="61">
        <f>P.V!AZ192</f>
        <v>8.5</v>
      </c>
      <c r="BA136" s="75">
        <f>P.V!BA192</f>
        <v>0</v>
      </c>
      <c r="BB136" s="61">
        <f>P.V!BB192</f>
        <v>10</v>
      </c>
      <c r="BC136" s="75">
        <f>P.V!BC192</f>
        <v>2</v>
      </c>
      <c r="BD136" s="38">
        <f>P.V!BD192</f>
        <v>10.166666666666666</v>
      </c>
      <c r="BE136" s="76">
        <f>P.V!BE192</f>
        <v>6</v>
      </c>
      <c r="BF136" s="59">
        <f>P.V!BF192</f>
        <v>10.66</v>
      </c>
      <c r="BG136" s="55">
        <f>P.V!BG192</f>
        <v>30</v>
      </c>
      <c r="BH136" s="56">
        <f>P.V!BH192</f>
        <v>10.354444444444445</v>
      </c>
      <c r="BI136" s="55">
        <f>P.V!BI192</f>
        <v>60</v>
      </c>
      <c r="BJ136" s="55">
        <f>P.V!BJ192</f>
        <v>180</v>
      </c>
      <c r="BK136" s="73" t="str">
        <f>P.V!BK192</f>
        <v>Admis(e)</v>
      </c>
    </row>
    <row r="137" spans="1:63" ht="20.25" customHeight="1">
      <c r="A137" s="250">
        <v>127</v>
      </c>
      <c r="B137" s="234" t="str">
        <f>P.V!B193</f>
        <v>123006357</v>
      </c>
      <c r="C137" s="234" t="str">
        <f>P.V!C193</f>
        <v>BOURIM</v>
      </c>
      <c r="D137" s="234" t="str">
        <f>P.V!D193</f>
        <v>Randa</v>
      </c>
      <c r="E137" s="234" t="str">
        <f>P.V!E193</f>
        <v>26/11/1990</v>
      </c>
      <c r="F137" s="234" t="str">
        <f>P.V!F193</f>
        <v>bouandas</v>
      </c>
      <c r="G137" s="36">
        <f>P.V!G193</f>
        <v>7</v>
      </c>
      <c r="H137" s="37">
        <f>P.V!H193</f>
        <v>0</v>
      </c>
      <c r="I137" s="36">
        <f>P.V!I193</f>
        <v>4.5</v>
      </c>
      <c r="J137" s="37">
        <f>P.V!J193</f>
        <v>0</v>
      </c>
      <c r="K137" s="36">
        <f>P.V!K193</f>
        <v>3.8333333333333335</v>
      </c>
      <c r="L137" s="37">
        <f>P.V!L193</f>
        <v>0</v>
      </c>
      <c r="M137" s="53">
        <f>P.V!M193</f>
        <v>5.1111111111111116</v>
      </c>
      <c r="N137" s="39">
        <f>P.V!N193</f>
        <v>0</v>
      </c>
      <c r="O137" s="36">
        <f>P.V!O193</f>
        <v>6</v>
      </c>
      <c r="P137" s="37">
        <f>P.V!P193</f>
        <v>0</v>
      </c>
      <c r="Q137" s="36">
        <f>P.V!Q193</f>
        <v>10</v>
      </c>
      <c r="R137" s="37">
        <f>P.V!R193</f>
        <v>3</v>
      </c>
      <c r="S137" s="36">
        <f>P.V!S193</f>
        <v>6.5</v>
      </c>
      <c r="T137" s="37">
        <f>P.V!T193</f>
        <v>0</v>
      </c>
      <c r="U137" s="53">
        <f>P.V!U193</f>
        <v>7.5</v>
      </c>
      <c r="V137" s="39">
        <f>P.V!V193</f>
        <v>3</v>
      </c>
      <c r="W137" s="36">
        <f>P.V!W193</f>
        <v>0</v>
      </c>
      <c r="X137" s="37">
        <f>P.V!X193</f>
        <v>0</v>
      </c>
      <c r="Y137" s="36">
        <f>P.V!Y193</f>
        <v>5.5</v>
      </c>
      <c r="Z137" s="37">
        <f>P.V!Z193</f>
        <v>0</v>
      </c>
      <c r="AA137" s="36">
        <f>P.V!AA193</f>
        <v>5.5</v>
      </c>
      <c r="AB137" s="37">
        <f>P.V!AB193</f>
        <v>0</v>
      </c>
      <c r="AC137" s="53">
        <f>P.V!AC193</f>
        <v>3.6666666666666665</v>
      </c>
      <c r="AD137" s="39">
        <f>P.V!AD193</f>
        <v>0</v>
      </c>
      <c r="AE137" s="138">
        <f>P.V!AE193</f>
        <v>5.5864197530864201</v>
      </c>
      <c r="AF137" s="40">
        <f>P.V!AF193</f>
        <v>3</v>
      </c>
      <c r="AG137" s="73" t="str">
        <f>P.V!AG193</f>
        <v>Rattrapage</v>
      </c>
      <c r="AH137" s="52">
        <f>P.V!AH193</f>
        <v>6.666666666666667</v>
      </c>
      <c r="AI137" s="52">
        <f>P.V!AI193</f>
        <v>0</v>
      </c>
      <c r="AJ137" s="52">
        <f>P.V!AJ193</f>
        <v>3.6666666666666665</v>
      </c>
      <c r="AK137" s="52">
        <f>P.V!AK193</f>
        <v>0</v>
      </c>
      <c r="AL137" s="52">
        <f>P.V!AL193</f>
        <v>11.333333333333334</v>
      </c>
      <c r="AM137" s="75">
        <f>P.V!AM193</f>
        <v>5</v>
      </c>
      <c r="AN137" s="38">
        <f>P.V!AN193</f>
        <v>7.2222222222222223</v>
      </c>
      <c r="AO137" s="76">
        <f>P.V!AO193</f>
        <v>5</v>
      </c>
      <c r="AP137" s="167">
        <f>P.V!AP193</f>
        <v>4.5</v>
      </c>
      <c r="AQ137" s="167">
        <f>P.V!AQ193</f>
        <v>0</v>
      </c>
      <c r="AR137" s="167">
        <f>P.V!AR193</f>
        <v>2</v>
      </c>
      <c r="AS137" s="167">
        <f>P.V!AS193</f>
        <v>0</v>
      </c>
      <c r="AT137" s="167">
        <f>P.V!AT193</f>
        <v>6</v>
      </c>
      <c r="AU137" s="75">
        <f>P.V!AU193</f>
        <v>0</v>
      </c>
      <c r="AV137" s="38">
        <f>P.V!AV193</f>
        <v>4.166666666666667</v>
      </c>
      <c r="AW137" s="76">
        <f>P.V!AW193</f>
        <v>0</v>
      </c>
      <c r="AX137" s="61">
        <f>P.V!AX193</f>
        <v>12.5</v>
      </c>
      <c r="AY137" s="75">
        <f>P.V!AY193</f>
        <v>2</v>
      </c>
      <c r="AZ137" s="61">
        <f>P.V!AZ193</f>
        <v>1</v>
      </c>
      <c r="BA137" s="75">
        <f>P.V!BA193</f>
        <v>0</v>
      </c>
      <c r="BB137" s="61">
        <f>P.V!BB193</f>
        <v>4</v>
      </c>
      <c r="BC137" s="75">
        <f>P.V!BC193</f>
        <v>0</v>
      </c>
      <c r="BD137" s="38">
        <f>P.V!BD193</f>
        <v>5.833333333333333</v>
      </c>
      <c r="BE137" s="76">
        <f>P.V!BE193</f>
        <v>2</v>
      </c>
      <c r="BF137" s="59">
        <f>P.V!BF193</f>
        <v>5.8950617283950626</v>
      </c>
      <c r="BG137" s="55">
        <f>P.V!BG193</f>
        <v>7</v>
      </c>
      <c r="BH137" s="56">
        <f>P.V!BH193</f>
        <v>5.7407407407407414</v>
      </c>
      <c r="BI137" s="55">
        <f>P.V!BI193</f>
        <v>10</v>
      </c>
      <c r="BJ137" s="55">
        <f>P.V!BJ193</f>
        <v>10</v>
      </c>
      <c r="BK137" s="73" t="str">
        <f>P.V!BK193</f>
        <v>Rattrapage</v>
      </c>
    </row>
    <row r="138" spans="1:63" ht="20.25" customHeight="1">
      <c r="A138" s="250">
        <v>128</v>
      </c>
      <c r="B138" s="234" t="str">
        <f>P.V!B194</f>
        <v>09J34712RDR</v>
      </c>
      <c r="C138" s="234" t="str">
        <f>P.V!C194</f>
        <v>BOUYAHMED</v>
      </c>
      <c r="D138" s="234" t="str">
        <f>P.V!D194</f>
        <v>Saloua</v>
      </c>
      <c r="E138" s="234" t="str">
        <f>P.V!E194</f>
        <v>04/02/1991</v>
      </c>
      <c r="F138" s="234" t="str">
        <f>P.V!F194</f>
        <v>Barbacha</v>
      </c>
      <c r="G138" s="36">
        <f>P.V!G194</f>
        <v>7.833333333333333</v>
      </c>
      <c r="H138" s="37">
        <f>P.V!H194</f>
        <v>0</v>
      </c>
      <c r="I138" s="36">
        <f>P.V!I194</f>
        <v>4.333333333333333</v>
      </c>
      <c r="J138" s="37">
        <f>P.V!J194</f>
        <v>0</v>
      </c>
      <c r="K138" s="36">
        <f>P.V!K194</f>
        <v>4.666666666666667</v>
      </c>
      <c r="L138" s="37">
        <f>P.V!L194</f>
        <v>0</v>
      </c>
      <c r="M138" s="53">
        <f>P.V!M194</f>
        <v>5.6111111111111107</v>
      </c>
      <c r="N138" s="39">
        <f>P.V!N194</f>
        <v>0</v>
      </c>
      <c r="O138" s="36">
        <f>P.V!O194</f>
        <v>7</v>
      </c>
      <c r="P138" s="37">
        <f>P.V!P194</f>
        <v>0</v>
      </c>
      <c r="Q138" s="36">
        <f>P.V!Q194</f>
        <v>7</v>
      </c>
      <c r="R138" s="37">
        <f>P.V!R194</f>
        <v>0</v>
      </c>
      <c r="S138" s="36">
        <f>P.V!S194</f>
        <v>6.5</v>
      </c>
      <c r="T138" s="37">
        <f>P.V!T194</f>
        <v>0</v>
      </c>
      <c r="U138" s="53">
        <f>P.V!U194</f>
        <v>6.833333333333333</v>
      </c>
      <c r="V138" s="39">
        <f>P.V!V194</f>
        <v>0</v>
      </c>
      <c r="W138" s="36">
        <f>P.V!W194</f>
        <v>7</v>
      </c>
      <c r="X138" s="37">
        <f>P.V!X194</f>
        <v>0</v>
      </c>
      <c r="Y138" s="36">
        <f>P.V!Y194</f>
        <v>7</v>
      </c>
      <c r="Z138" s="37">
        <f>P.V!Z194</f>
        <v>0</v>
      </c>
      <c r="AA138" s="36">
        <f>P.V!AA194</f>
        <v>2</v>
      </c>
      <c r="AB138" s="37">
        <f>P.V!AB194</f>
        <v>0</v>
      </c>
      <c r="AC138" s="53">
        <f>P.V!AC194</f>
        <v>5.333333333333333</v>
      </c>
      <c r="AD138" s="39">
        <f>P.V!AD194</f>
        <v>0</v>
      </c>
      <c r="AE138" s="138">
        <f>P.V!AE194</f>
        <v>5.9567901234567895</v>
      </c>
      <c r="AF138" s="40">
        <f>P.V!AF194</f>
        <v>0</v>
      </c>
      <c r="AG138" s="73" t="str">
        <f>P.V!AG194</f>
        <v>Rattrapage</v>
      </c>
      <c r="AH138" s="52">
        <f>P.V!AH194</f>
        <v>7.166666666666667</v>
      </c>
      <c r="AI138" s="52">
        <f>P.V!AI194</f>
        <v>0</v>
      </c>
      <c r="AJ138" s="52">
        <f>P.V!AJ194</f>
        <v>5.5</v>
      </c>
      <c r="AK138" s="52">
        <f>P.V!AK194</f>
        <v>0</v>
      </c>
      <c r="AL138" s="52">
        <f>P.V!AL194</f>
        <v>9.5</v>
      </c>
      <c r="AM138" s="75">
        <f>P.V!AM194</f>
        <v>0</v>
      </c>
      <c r="AN138" s="38">
        <f>P.V!AN194</f>
        <v>7.3888888888888893</v>
      </c>
      <c r="AO138" s="76">
        <f>P.V!AO194</f>
        <v>0</v>
      </c>
      <c r="AP138" s="167">
        <f>P.V!AP194</f>
        <v>5.5</v>
      </c>
      <c r="AQ138" s="167">
        <f>P.V!AQ194</f>
        <v>0</v>
      </c>
      <c r="AR138" s="167">
        <f>P.V!AR194</f>
        <v>4.5</v>
      </c>
      <c r="AS138" s="167">
        <f>P.V!AS194</f>
        <v>0</v>
      </c>
      <c r="AT138" s="167">
        <f>P.V!AT194</f>
        <v>5.5</v>
      </c>
      <c r="AU138" s="75">
        <f>P.V!AU194</f>
        <v>0</v>
      </c>
      <c r="AV138" s="38">
        <f>P.V!AV194</f>
        <v>5.166666666666667</v>
      </c>
      <c r="AW138" s="76">
        <f>P.V!AW194</f>
        <v>0</v>
      </c>
      <c r="AX138" s="61">
        <f>P.V!AX194</f>
        <v>5</v>
      </c>
      <c r="AY138" s="75">
        <f>P.V!AY194</f>
        <v>0</v>
      </c>
      <c r="AZ138" s="61">
        <f>P.V!AZ194</f>
        <v>7.5</v>
      </c>
      <c r="BA138" s="75">
        <f>P.V!BA194</f>
        <v>0</v>
      </c>
      <c r="BB138" s="61">
        <f>P.V!BB194</f>
        <v>4.5</v>
      </c>
      <c r="BC138" s="75">
        <f>P.V!BC194</f>
        <v>0</v>
      </c>
      <c r="BD138" s="38">
        <f>P.V!BD194</f>
        <v>5.666666666666667</v>
      </c>
      <c r="BE138" s="76">
        <f>P.V!BE194</f>
        <v>0</v>
      </c>
      <c r="BF138" s="59">
        <f>P.V!BF194</f>
        <v>6.2654320987654328</v>
      </c>
      <c r="BG138" s="55">
        <f>P.V!BG194</f>
        <v>0</v>
      </c>
      <c r="BH138" s="56">
        <f>P.V!BH194</f>
        <v>6.1111111111111107</v>
      </c>
      <c r="BI138" s="55">
        <f>P.V!BI194</f>
        <v>0</v>
      </c>
      <c r="BJ138" s="55">
        <f>P.V!BJ194</f>
        <v>0</v>
      </c>
      <c r="BK138" s="73" t="str">
        <f>P.V!BK194</f>
        <v>Rattrapage</v>
      </c>
    </row>
    <row r="139" spans="1:63" ht="20.25" customHeight="1">
      <c r="A139" s="250">
        <v>129</v>
      </c>
      <c r="B139" s="234" t="str">
        <f>P.V!B195</f>
        <v>11DR0519</v>
      </c>
      <c r="C139" s="234" t="str">
        <f>P.V!C195</f>
        <v>BOUZERA</v>
      </c>
      <c r="D139" s="234" t="str">
        <f>P.V!D195</f>
        <v>Leila</v>
      </c>
      <c r="E139" s="234" t="str">
        <f>P.V!E195</f>
        <v>15/05/1988</v>
      </c>
      <c r="F139" s="234" t="str">
        <f>P.V!F195</f>
        <v>Sidi-aich</v>
      </c>
      <c r="G139" s="36">
        <f>P.V!G195</f>
        <v>10.666666666666666</v>
      </c>
      <c r="H139" s="37">
        <f>P.V!H195</f>
        <v>5</v>
      </c>
      <c r="I139" s="36">
        <f>P.V!I195</f>
        <v>4.666666666666667</v>
      </c>
      <c r="J139" s="37">
        <f>P.V!J195</f>
        <v>0</v>
      </c>
      <c r="K139" s="36">
        <f>P.V!K195</f>
        <v>5.333333333333333</v>
      </c>
      <c r="L139" s="37">
        <f>P.V!L195</f>
        <v>0</v>
      </c>
      <c r="M139" s="53">
        <f>P.V!M195</f>
        <v>6.8888888888888884</v>
      </c>
      <c r="N139" s="39">
        <f>P.V!N195</f>
        <v>5</v>
      </c>
      <c r="O139" s="36">
        <f>P.V!O195</f>
        <v>7</v>
      </c>
      <c r="P139" s="37">
        <f>P.V!P195</f>
        <v>0</v>
      </c>
      <c r="Q139" s="36">
        <f>P.V!Q195</f>
        <v>2</v>
      </c>
      <c r="R139" s="37">
        <f>P.V!R195</f>
        <v>0</v>
      </c>
      <c r="S139" s="36">
        <f>P.V!S195</f>
        <v>2</v>
      </c>
      <c r="T139" s="37">
        <f>P.V!T195</f>
        <v>0</v>
      </c>
      <c r="U139" s="53">
        <f>P.V!U195</f>
        <v>3.6666666666666665</v>
      </c>
      <c r="V139" s="39">
        <f>P.V!V195</f>
        <v>0</v>
      </c>
      <c r="W139" s="36">
        <f>P.V!W195</f>
        <v>3</v>
      </c>
      <c r="X139" s="37">
        <f>P.V!X195</f>
        <v>0</v>
      </c>
      <c r="Y139" s="36">
        <f>P.V!Y195</f>
        <v>9</v>
      </c>
      <c r="Z139" s="37">
        <f>P.V!Z195</f>
        <v>0</v>
      </c>
      <c r="AA139" s="36">
        <f>P.V!AA195</f>
        <v>5</v>
      </c>
      <c r="AB139" s="37">
        <f>P.V!AB195</f>
        <v>0</v>
      </c>
      <c r="AC139" s="53">
        <f>P.V!AC195</f>
        <v>5.666666666666667</v>
      </c>
      <c r="AD139" s="39">
        <f>P.V!AD195</f>
        <v>0</v>
      </c>
      <c r="AE139" s="138">
        <f>P.V!AE195</f>
        <v>5.5432098765432096</v>
      </c>
      <c r="AF139" s="40">
        <f>P.V!AF195</f>
        <v>5</v>
      </c>
      <c r="AG139" s="73" t="str">
        <f>P.V!AG195</f>
        <v>Rattrapage</v>
      </c>
      <c r="AH139" s="52">
        <f>P.V!AH195</f>
        <v>8.3333333333333339</v>
      </c>
      <c r="AI139" s="52">
        <f>P.V!AI195</f>
        <v>0</v>
      </c>
      <c r="AJ139" s="52">
        <f>P.V!AJ195</f>
        <v>4.166666666666667</v>
      </c>
      <c r="AK139" s="52">
        <f>P.V!AK195</f>
        <v>0</v>
      </c>
      <c r="AL139" s="52">
        <f>P.V!AL195</f>
        <v>7.666666666666667</v>
      </c>
      <c r="AM139" s="75">
        <f>P.V!AM195</f>
        <v>0</v>
      </c>
      <c r="AN139" s="38">
        <f>P.V!AN195</f>
        <v>6.7222222222222223</v>
      </c>
      <c r="AO139" s="76">
        <f>P.V!AO195</f>
        <v>0</v>
      </c>
      <c r="AP139" s="167">
        <f>P.V!AP195</f>
        <v>7</v>
      </c>
      <c r="AQ139" s="167">
        <f>P.V!AQ195</f>
        <v>0</v>
      </c>
      <c r="AR139" s="167">
        <f>P.V!AR195</f>
        <v>4</v>
      </c>
      <c r="AS139" s="167">
        <f>P.V!AS195</f>
        <v>0</v>
      </c>
      <c r="AT139" s="167">
        <f>P.V!AT195</f>
        <v>4</v>
      </c>
      <c r="AU139" s="75">
        <f>P.V!AU195</f>
        <v>0</v>
      </c>
      <c r="AV139" s="38">
        <f>P.V!AV195</f>
        <v>5</v>
      </c>
      <c r="AW139" s="76">
        <f>P.V!AW195</f>
        <v>0</v>
      </c>
      <c r="AX139" s="61">
        <f>P.V!AX195</f>
        <v>10.5</v>
      </c>
      <c r="AY139" s="75">
        <f>P.V!AY195</f>
        <v>2</v>
      </c>
      <c r="AZ139" s="61">
        <f>P.V!AZ195</f>
        <v>5</v>
      </c>
      <c r="BA139" s="75">
        <f>P.V!BA195</f>
        <v>0</v>
      </c>
      <c r="BB139" s="61">
        <f>P.V!BB195</f>
        <v>4.5</v>
      </c>
      <c r="BC139" s="75">
        <f>P.V!BC195</f>
        <v>0</v>
      </c>
      <c r="BD139" s="38">
        <f>P.V!BD195</f>
        <v>6.666666666666667</v>
      </c>
      <c r="BE139" s="76">
        <f>P.V!BE195</f>
        <v>2</v>
      </c>
      <c r="BF139" s="59">
        <f>P.V!BF195</f>
        <v>6.1358024691358031</v>
      </c>
      <c r="BG139" s="55">
        <f>P.V!BG195</f>
        <v>2</v>
      </c>
      <c r="BH139" s="56">
        <f>P.V!BH195</f>
        <v>5.8395061728395063</v>
      </c>
      <c r="BI139" s="55">
        <f>P.V!BI195</f>
        <v>7</v>
      </c>
      <c r="BJ139" s="55">
        <f>P.V!BJ195</f>
        <v>7</v>
      </c>
      <c r="BK139" s="73" t="str">
        <f>P.V!BK195</f>
        <v>Rattrapage</v>
      </c>
    </row>
    <row r="140" spans="1:63" ht="20.25" customHeight="1">
      <c r="A140" s="250">
        <v>130</v>
      </c>
      <c r="B140" s="234" t="str">
        <f>P.V!B196</f>
        <v>11DR0454</v>
      </c>
      <c r="C140" s="234" t="str">
        <f>P.V!C196</f>
        <v>BOUZERGA</v>
      </c>
      <c r="D140" s="234" t="str">
        <f>P.V!D196</f>
        <v>Samira</v>
      </c>
      <c r="E140" s="234" t="str">
        <f>P.V!E196</f>
        <v>06/02/1991</v>
      </c>
      <c r="F140" s="234" t="str">
        <f>P.V!F196</f>
        <v>Akbou</v>
      </c>
      <c r="G140" s="36">
        <f>P.V!G196</f>
        <v>7</v>
      </c>
      <c r="H140" s="37">
        <f>P.V!H196</f>
        <v>0</v>
      </c>
      <c r="I140" s="36">
        <f>P.V!I196</f>
        <v>5.333333333333333</v>
      </c>
      <c r="J140" s="37">
        <f>P.V!J196</f>
        <v>0</v>
      </c>
      <c r="K140" s="36">
        <f>P.V!K196</f>
        <v>3</v>
      </c>
      <c r="L140" s="37">
        <f>P.V!L196</f>
        <v>0</v>
      </c>
      <c r="M140" s="53">
        <f>P.V!M196</f>
        <v>5.1111111111111107</v>
      </c>
      <c r="N140" s="39">
        <f>P.V!N196</f>
        <v>0</v>
      </c>
      <c r="O140" s="36">
        <f>P.V!O196</f>
        <v>7.5</v>
      </c>
      <c r="P140" s="37">
        <f>P.V!P196</f>
        <v>0</v>
      </c>
      <c r="Q140" s="36">
        <f>P.V!Q196</f>
        <v>11.5</v>
      </c>
      <c r="R140" s="37">
        <f>P.V!R196</f>
        <v>3</v>
      </c>
      <c r="S140" s="36">
        <f>P.V!S196</f>
        <v>4.5</v>
      </c>
      <c r="T140" s="37">
        <f>P.V!T196</f>
        <v>0</v>
      </c>
      <c r="U140" s="53">
        <f>P.V!U196</f>
        <v>7.833333333333333</v>
      </c>
      <c r="V140" s="39">
        <f>P.V!V196</f>
        <v>3</v>
      </c>
      <c r="W140" s="36">
        <f>P.V!W196</f>
        <v>0</v>
      </c>
      <c r="X140" s="37">
        <f>P.V!X196</f>
        <v>0</v>
      </c>
      <c r="Y140" s="36">
        <f>P.V!Y196</f>
        <v>2</v>
      </c>
      <c r="Z140" s="37">
        <f>P.V!Z196</f>
        <v>0</v>
      </c>
      <c r="AA140" s="36">
        <f>P.V!AA196</f>
        <v>3</v>
      </c>
      <c r="AB140" s="37">
        <f>P.V!AB196</f>
        <v>0</v>
      </c>
      <c r="AC140" s="53">
        <f>P.V!AC196</f>
        <v>1.6666666666666667</v>
      </c>
      <c r="AD140" s="39">
        <f>P.V!AD196</f>
        <v>0</v>
      </c>
      <c r="AE140" s="138">
        <f>P.V!AE196</f>
        <v>5.2530864197530853</v>
      </c>
      <c r="AF140" s="40">
        <f>P.V!AF196</f>
        <v>3</v>
      </c>
      <c r="AG140" s="73" t="str">
        <f>P.V!AG196</f>
        <v>Rattrapage</v>
      </c>
      <c r="AH140" s="52">
        <f>P.V!AH196</f>
        <v>7.666666666666667</v>
      </c>
      <c r="AI140" s="52">
        <f>P.V!AI196</f>
        <v>0</v>
      </c>
      <c r="AJ140" s="52">
        <f>P.V!AJ196</f>
        <v>8</v>
      </c>
      <c r="AK140" s="52">
        <f>P.V!AK196</f>
        <v>0</v>
      </c>
      <c r="AL140" s="52">
        <f>P.V!AL196</f>
        <v>9.1666666666666661</v>
      </c>
      <c r="AM140" s="75">
        <f>P.V!AM196</f>
        <v>0</v>
      </c>
      <c r="AN140" s="38">
        <f>P.V!AN196</f>
        <v>8.2777777777777786</v>
      </c>
      <c r="AO140" s="76">
        <f>P.V!AO196</f>
        <v>0</v>
      </c>
      <c r="AP140" s="167">
        <f>P.V!AP196</f>
        <v>4.5</v>
      </c>
      <c r="AQ140" s="167">
        <f>P.V!AQ196</f>
        <v>0</v>
      </c>
      <c r="AR140" s="167">
        <f>P.V!AR196</f>
        <v>2.5</v>
      </c>
      <c r="AS140" s="167">
        <f>P.V!AS196</f>
        <v>0</v>
      </c>
      <c r="AT140" s="167">
        <f>P.V!AT196</f>
        <v>2.5</v>
      </c>
      <c r="AU140" s="75">
        <f>P.V!AU196</f>
        <v>0</v>
      </c>
      <c r="AV140" s="38">
        <f>P.V!AV196</f>
        <v>3.1666666666666665</v>
      </c>
      <c r="AW140" s="76">
        <f>P.V!AW196</f>
        <v>0</v>
      </c>
      <c r="AX140" s="61">
        <f>P.V!AX196</f>
        <v>8.5</v>
      </c>
      <c r="AY140" s="75">
        <f>P.V!AY196</f>
        <v>0</v>
      </c>
      <c r="AZ140" s="61">
        <f>P.V!AZ196</f>
        <v>0</v>
      </c>
      <c r="BA140" s="75">
        <f>P.V!BA196</f>
        <v>0</v>
      </c>
      <c r="BB140" s="61">
        <f>P.V!BB196</f>
        <v>4.5</v>
      </c>
      <c r="BC140" s="75">
        <f>P.V!BC196</f>
        <v>0</v>
      </c>
      <c r="BD140" s="38">
        <f>P.V!BD196</f>
        <v>4.333333333333333</v>
      </c>
      <c r="BE140" s="76">
        <f>P.V!BE196</f>
        <v>0</v>
      </c>
      <c r="BF140" s="59">
        <f>P.V!BF196</f>
        <v>5.6975308641975309</v>
      </c>
      <c r="BG140" s="55">
        <f>P.V!BG196</f>
        <v>0</v>
      </c>
      <c r="BH140" s="56">
        <f>P.V!BH196</f>
        <v>5.4753086419753085</v>
      </c>
      <c r="BI140" s="55">
        <f>P.V!BI196</f>
        <v>3</v>
      </c>
      <c r="BJ140" s="55">
        <f>P.V!BJ196</f>
        <v>3</v>
      </c>
      <c r="BK140" s="73" t="str">
        <f>P.V!BK196</f>
        <v>Rattrapage</v>
      </c>
    </row>
    <row r="141" spans="1:63" ht="20.25" customHeight="1">
      <c r="A141" s="250">
        <v>131</v>
      </c>
      <c r="B141" s="234" t="str">
        <f>P.V!B197</f>
        <v>123015654</v>
      </c>
      <c r="C141" s="234" t="str">
        <f>P.V!C197</f>
        <v>BOUZEROURA</v>
      </c>
      <c r="D141" s="234" t="str">
        <f>P.V!D197</f>
        <v>Hizia</v>
      </c>
      <c r="E141" s="234" t="str">
        <f>P.V!E197</f>
        <v>05/05/1993</v>
      </c>
      <c r="F141" s="234" t="str">
        <f>P.V!F197</f>
        <v>Akbou</v>
      </c>
      <c r="G141" s="36">
        <f>P.V!G197</f>
        <v>10.666666666666666</v>
      </c>
      <c r="H141" s="37">
        <f>P.V!H197</f>
        <v>5</v>
      </c>
      <c r="I141" s="36">
        <f>P.V!I197</f>
        <v>8.1666666666666661</v>
      </c>
      <c r="J141" s="37">
        <f>P.V!J197</f>
        <v>0</v>
      </c>
      <c r="K141" s="36">
        <f>P.V!K197</f>
        <v>12.166666666666666</v>
      </c>
      <c r="L141" s="37">
        <f>P.V!L197</f>
        <v>5</v>
      </c>
      <c r="M141" s="53">
        <f>P.V!M197</f>
        <v>10.333333333333334</v>
      </c>
      <c r="N141" s="39">
        <f>P.V!N197</f>
        <v>15</v>
      </c>
      <c r="O141" s="36">
        <f>P.V!O197</f>
        <v>8.5</v>
      </c>
      <c r="P141" s="37">
        <f>P.V!P197</f>
        <v>0</v>
      </c>
      <c r="Q141" s="36">
        <f>P.V!Q197</f>
        <v>10</v>
      </c>
      <c r="R141" s="37">
        <f>P.V!R197</f>
        <v>3</v>
      </c>
      <c r="S141" s="36">
        <f>P.V!S197</f>
        <v>7.5</v>
      </c>
      <c r="T141" s="37">
        <f>P.V!T197</f>
        <v>0</v>
      </c>
      <c r="U141" s="53">
        <f>P.V!U197</f>
        <v>8.6666666666666661</v>
      </c>
      <c r="V141" s="39">
        <f>P.V!V197</f>
        <v>3</v>
      </c>
      <c r="W141" s="36">
        <f>P.V!W197</f>
        <v>7</v>
      </c>
      <c r="X141" s="37">
        <f>P.V!X197</f>
        <v>0</v>
      </c>
      <c r="Y141" s="36">
        <f>P.V!Y197</f>
        <v>5</v>
      </c>
      <c r="Z141" s="37">
        <f>P.V!Z197</f>
        <v>0</v>
      </c>
      <c r="AA141" s="36">
        <f>P.V!AA197</f>
        <v>10.5</v>
      </c>
      <c r="AB141" s="37">
        <f>P.V!AB197</f>
        <v>2</v>
      </c>
      <c r="AC141" s="53">
        <f>P.V!AC197</f>
        <v>7.5</v>
      </c>
      <c r="AD141" s="39">
        <f>P.V!AD197</f>
        <v>2</v>
      </c>
      <c r="AE141" s="138">
        <f>P.V!AE197</f>
        <v>9.1481481481481488</v>
      </c>
      <c r="AF141" s="40">
        <f>P.V!AF197</f>
        <v>20</v>
      </c>
      <c r="AG141" s="73" t="str">
        <f>P.V!AG197</f>
        <v>Rattrapage</v>
      </c>
      <c r="AH141" s="52">
        <f>P.V!AH197</f>
        <v>13</v>
      </c>
      <c r="AI141" s="52">
        <f>P.V!AI197</f>
        <v>5</v>
      </c>
      <c r="AJ141" s="52">
        <f>P.V!AJ197</f>
        <v>14.666666666666666</v>
      </c>
      <c r="AK141" s="52">
        <f>P.V!AK197</f>
        <v>5</v>
      </c>
      <c r="AL141" s="52">
        <f>P.V!AL197</f>
        <v>10.833333333333334</v>
      </c>
      <c r="AM141" s="75">
        <f>P.V!AM197</f>
        <v>5</v>
      </c>
      <c r="AN141" s="38">
        <f>P.V!AN197</f>
        <v>12.833333333333334</v>
      </c>
      <c r="AO141" s="76">
        <f>P.V!AO197</f>
        <v>15</v>
      </c>
      <c r="AP141" s="167">
        <f>P.V!AP197</f>
        <v>10</v>
      </c>
      <c r="AQ141" s="167">
        <f>P.V!AQ197</f>
        <v>3</v>
      </c>
      <c r="AR141" s="167">
        <f>P.V!AR197</f>
        <v>8</v>
      </c>
      <c r="AS141" s="167">
        <f>P.V!AS197</f>
        <v>0</v>
      </c>
      <c r="AT141" s="167">
        <f>P.V!AT197</f>
        <v>11.5</v>
      </c>
      <c r="AU141" s="75">
        <f>P.V!AU197</f>
        <v>3</v>
      </c>
      <c r="AV141" s="38">
        <f>P.V!AV197</f>
        <v>9.8333333333333339</v>
      </c>
      <c r="AW141" s="76">
        <f>P.V!AW197</f>
        <v>6</v>
      </c>
      <c r="AX141" s="61">
        <f>P.V!AX197</f>
        <v>13.5</v>
      </c>
      <c r="AY141" s="75">
        <f>P.V!AY197</f>
        <v>2</v>
      </c>
      <c r="AZ141" s="61">
        <f>P.V!AZ197</f>
        <v>10</v>
      </c>
      <c r="BA141" s="75">
        <f>P.V!BA197</f>
        <v>2</v>
      </c>
      <c r="BB141" s="61">
        <f>P.V!BB197</f>
        <v>14</v>
      </c>
      <c r="BC141" s="75">
        <f>P.V!BC197</f>
        <v>2</v>
      </c>
      <c r="BD141" s="38">
        <f>P.V!BD197</f>
        <v>12.5</v>
      </c>
      <c r="BE141" s="76">
        <f>P.V!BE197</f>
        <v>6</v>
      </c>
      <c r="BF141" s="59">
        <f>P.V!BF197</f>
        <v>11.75925925925926</v>
      </c>
      <c r="BG141" s="55">
        <f>P.V!BG197</f>
        <v>30</v>
      </c>
      <c r="BH141" s="56">
        <f>P.V!BH197</f>
        <v>10.453703703703704</v>
      </c>
      <c r="BI141" s="55">
        <f>P.V!BI197</f>
        <v>60</v>
      </c>
      <c r="BJ141" s="55">
        <f>P.V!BJ197</f>
        <v>180</v>
      </c>
      <c r="BK141" s="73" t="str">
        <f>P.V!BK197</f>
        <v>Admis(e)</v>
      </c>
    </row>
    <row r="142" spans="1:63" ht="20.25" customHeight="1">
      <c r="A142" s="250">
        <v>132</v>
      </c>
      <c r="B142" s="234" t="str">
        <f>P.V!B198</f>
        <v>123015113</v>
      </c>
      <c r="C142" s="234" t="str">
        <f>P.V!C198</f>
        <v>BOUZIANE</v>
      </c>
      <c r="D142" s="234" t="str">
        <f>P.V!D198</f>
        <v>Taous</v>
      </c>
      <c r="E142" s="234" t="str">
        <f>P.V!E198</f>
        <v>11/10/1993</v>
      </c>
      <c r="F142" s="234" t="str">
        <f>P.V!F198</f>
        <v>Akbou</v>
      </c>
      <c r="G142" s="36">
        <f>P.V!G198</f>
        <v>11.333333333333334</v>
      </c>
      <c r="H142" s="37">
        <f>P.V!H198</f>
        <v>5</v>
      </c>
      <c r="I142" s="36">
        <f>P.V!I198</f>
        <v>11</v>
      </c>
      <c r="J142" s="37">
        <f>P.V!J198</f>
        <v>5</v>
      </c>
      <c r="K142" s="36">
        <f>P.V!K198</f>
        <v>11.833333333333334</v>
      </c>
      <c r="L142" s="37">
        <f>P.V!L198</f>
        <v>5</v>
      </c>
      <c r="M142" s="53">
        <f>P.V!M198</f>
        <v>11.388888888888891</v>
      </c>
      <c r="N142" s="39">
        <f>P.V!N198</f>
        <v>15</v>
      </c>
      <c r="O142" s="36">
        <f>P.V!O198</f>
        <v>11.5</v>
      </c>
      <c r="P142" s="37">
        <f>P.V!P198</f>
        <v>3</v>
      </c>
      <c r="Q142" s="36">
        <f>P.V!Q198</f>
        <v>10</v>
      </c>
      <c r="R142" s="37">
        <f>P.V!R198</f>
        <v>3</v>
      </c>
      <c r="S142" s="36">
        <f>P.V!S198</f>
        <v>7.5</v>
      </c>
      <c r="T142" s="37">
        <f>P.V!T198</f>
        <v>0</v>
      </c>
      <c r="U142" s="53">
        <f>P.V!U198</f>
        <v>9.6666666666666661</v>
      </c>
      <c r="V142" s="39">
        <f>P.V!V198</f>
        <v>6</v>
      </c>
      <c r="W142" s="36">
        <f>P.V!W198</f>
        <v>2</v>
      </c>
      <c r="X142" s="37">
        <f>P.V!X198</f>
        <v>0</v>
      </c>
      <c r="Y142" s="36">
        <f>P.V!Y198</f>
        <v>0.5</v>
      </c>
      <c r="Z142" s="37">
        <f>P.V!Z198</f>
        <v>0</v>
      </c>
      <c r="AA142" s="36">
        <f>P.V!AA198</f>
        <v>3.5</v>
      </c>
      <c r="AB142" s="37">
        <f>P.V!AB198</f>
        <v>0</v>
      </c>
      <c r="AC142" s="53">
        <f>P.V!AC198</f>
        <v>2</v>
      </c>
      <c r="AD142" s="39">
        <f>P.V!AD198</f>
        <v>0</v>
      </c>
      <c r="AE142" s="138">
        <f>P.V!AE198</f>
        <v>8.7283950617283956</v>
      </c>
      <c r="AF142" s="40">
        <f>P.V!AF198</f>
        <v>21</v>
      </c>
      <c r="AG142" s="73" t="str">
        <f>P.V!AG198</f>
        <v>Rattrapage</v>
      </c>
      <c r="AH142" s="52">
        <f>P.V!AH198</f>
        <v>6.333333333333333</v>
      </c>
      <c r="AI142" s="52">
        <f>P.V!AI198</f>
        <v>0</v>
      </c>
      <c r="AJ142" s="52">
        <f>P.V!AJ198</f>
        <v>7.166666666666667</v>
      </c>
      <c r="AK142" s="52">
        <f>P.V!AK198</f>
        <v>0</v>
      </c>
      <c r="AL142" s="52">
        <f>P.V!AL198</f>
        <v>8.5</v>
      </c>
      <c r="AM142" s="75">
        <f>P.V!AM198</f>
        <v>0</v>
      </c>
      <c r="AN142" s="38">
        <f>P.V!AN198</f>
        <v>7.333333333333333</v>
      </c>
      <c r="AO142" s="76">
        <f>P.V!AO198</f>
        <v>0</v>
      </c>
      <c r="AP142" s="167">
        <f>P.V!AP198</f>
        <v>6</v>
      </c>
      <c r="AQ142" s="167">
        <f>P.V!AQ198</f>
        <v>0</v>
      </c>
      <c r="AR142" s="167">
        <f>P.V!AR198</f>
        <v>2</v>
      </c>
      <c r="AS142" s="167">
        <f>P.V!AS198</f>
        <v>0</v>
      </c>
      <c r="AT142" s="167">
        <f>P.V!AT198</f>
        <v>3.5</v>
      </c>
      <c r="AU142" s="75">
        <f>P.V!AU198</f>
        <v>0</v>
      </c>
      <c r="AV142" s="38">
        <f>P.V!AV198</f>
        <v>3.8333333333333335</v>
      </c>
      <c r="AW142" s="76">
        <f>P.V!AW198</f>
        <v>0</v>
      </c>
      <c r="AX142" s="61">
        <f>P.V!AX198</f>
        <v>12</v>
      </c>
      <c r="AY142" s="75">
        <f>P.V!AY198</f>
        <v>2</v>
      </c>
      <c r="AZ142" s="61">
        <f>P.V!AZ198</f>
        <v>0</v>
      </c>
      <c r="BA142" s="75">
        <f>P.V!BA198</f>
        <v>0</v>
      </c>
      <c r="BB142" s="61">
        <f>P.V!BB198</f>
        <v>3.5</v>
      </c>
      <c r="BC142" s="75">
        <f>P.V!BC198</f>
        <v>0</v>
      </c>
      <c r="BD142" s="38">
        <f>P.V!BD198</f>
        <v>5.166666666666667</v>
      </c>
      <c r="BE142" s="76">
        <f>P.V!BE198</f>
        <v>2</v>
      </c>
      <c r="BF142" s="59">
        <f>P.V!BF198</f>
        <v>5.6851851851851851</v>
      </c>
      <c r="BG142" s="55">
        <f>P.V!BG198</f>
        <v>2</v>
      </c>
      <c r="BH142" s="56">
        <f>P.V!BH198</f>
        <v>7.2067901234567904</v>
      </c>
      <c r="BI142" s="55">
        <f>P.V!BI198</f>
        <v>23</v>
      </c>
      <c r="BJ142" s="55">
        <f>P.V!BJ198</f>
        <v>23</v>
      </c>
      <c r="BK142" s="73" t="str">
        <f>P.V!BK198</f>
        <v>Rattrapage</v>
      </c>
    </row>
    <row r="143" spans="1:63" ht="20.25" customHeight="1">
      <c r="A143" s="250">
        <v>133</v>
      </c>
      <c r="B143" s="234" t="str">
        <f>P.V!B199</f>
        <v>123015111</v>
      </c>
      <c r="C143" s="234" t="str">
        <f>P.V!C199</f>
        <v>BOUZIDI</v>
      </c>
      <c r="D143" s="234" t="str">
        <f>P.V!D199</f>
        <v>Sonia</v>
      </c>
      <c r="E143" s="234" t="str">
        <f>P.V!E199</f>
        <v>14/01/1992</v>
      </c>
      <c r="F143" s="234" t="str">
        <f>P.V!F199</f>
        <v>ait r'zine</v>
      </c>
      <c r="G143" s="36">
        <f>P.V!G199</f>
        <v>10</v>
      </c>
      <c r="H143" s="37">
        <f>P.V!H199</f>
        <v>5</v>
      </c>
      <c r="I143" s="36">
        <f>P.V!I199</f>
        <v>4.666666666666667</v>
      </c>
      <c r="J143" s="37">
        <f>P.V!J199</f>
        <v>0</v>
      </c>
      <c r="K143" s="36">
        <f>P.V!K199</f>
        <v>10.5</v>
      </c>
      <c r="L143" s="37">
        <f>P.V!L199</f>
        <v>5</v>
      </c>
      <c r="M143" s="53">
        <f>P.V!M199</f>
        <v>8.3888888888888893</v>
      </c>
      <c r="N143" s="39">
        <f>P.V!N199</f>
        <v>10</v>
      </c>
      <c r="O143" s="36">
        <f>P.V!O199</f>
        <v>5</v>
      </c>
      <c r="P143" s="37">
        <f>P.V!P199</f>
        <v>0</v>
      </c>
      <c r="Q143" s="36">
        <f>P.V!Q199</f>
        <v>7.5</v>
      </c>
      <c r="R143" s="37">
        <f>P.V!R199</f>
        <v>0</v>
      </c>
      <c r="S143" s="36">
        <f>P.V!S199</f>
        <v>6.5</v>
      </c>
      <c r="T143" s="37">
        <f>P.V!T199</f>
        <v>0</v>
      </c>
      <c r="U143" s="53">
        <f>P.V!U199</f>
        <v>6.333333333333333</v>
      </c>
      <c r="V143" s="39">
        <f>P.V!V199</f>
        <v>0</v>
      </c>
      <c r="W143" s="36">
        <f>P.V!W199</f>
        <v>1</v>
      </c>
      <c r="X143" s="37">
        <f>P.V!X199</f>
        <v>0</v>
      </c>
      <c r="Y143" s="36">
        <f>P.V!Y199</f>
        <v>3</v>
      </c>
      <c r="Z143" s="37">
        <f>P.V!Z199</f>
        <v>0</v>
      </c>
      <c r="AA143" s="36">
        <f>P.V!AA199</f>
        <v>7</v>
      </c>
      <c r="AB143" s="37">
        <f>P.V!AB199</f>
        <v>0</v>
      </c>
      <c r="AC143" s="53">
        <f>P.V!AC199</f>
        <v>3.6666666666666665</v>
      </c>
      <c r="AD143" s="39">
        <f>P.V!AD199</f>
        <v>0</v>
      </c>
      <c r="AE143" s="138">
        <f>P.V!AE199</f>
        <v>6.6543209876543221</v>
      </c>
      <c r="AF143" s="40">
        <f>P.V!AF199</f>
        <v>10</v>
      </c>
      <c r="AG143" s="73" t="str">
        <f>P.V!AG199</f>
        <v>Rattrapage</v>
      </c>
      <c r="AH143" s="52">
        <f>P.V!AH199</f>
        <v>11.5</v>
      </c>
      <c r="AI143" s="52">
        <f>P.V!AI199</f>
        <v>5</v>
      </c>
      <c r="AJ143" s="52">
        <f>P.V!AJ199</f>
        <v>11.333333333333334</v>
      </c>
      <c r="AK143" s="52">
        <f>P.V!AK199</f>
        <v>5</v>
      </c>
      <c r="AL143" s="52">
        <f>P.V!AL199</f>
        <v>11.5</v>
      </c>
      <c r="AM143" s="75">
        <f>P.V!AM199</f>
        <v>5</v>
      </c>
      <c r="AN143" s="38">
        <f>P.V!AN199</f>
        <v>11.444444444444445</v>
      </c>
      <c r="AO143" s="76">
        <f>P.V!AO199</f>
        <v>15</v>
      </c>
      <c r="AP143" s="167">
        <f>P.V!AP199</f>
        <v>7</v>
      </c>
      <c r="AQ143" s="167">
        <f>P.V!AQ199</f>
        <v>0</v>
      </c>
      <c r="AR143" s="167">
        <f>P.V!AR199</f>
        <v>4</v>
      </c>
      <c r="AS143" s="167">
        <f>P.V!AS199</f>
        <v>0</v>
      </c>
      <c r="AT143" s="167">
        <f>P.V!AT199</f>
        <v>4</v>
      </c>
      <c r="AU143" s="75">
        <f>P.V!AU199</f>
        <v>0</v>
      </c>
      <c r="AV143" s="38">
        <f>P.V!AV199</f>
        <v>5</v>
      </c>
      <c r="AW143" s="76">
        <f>P.V!AW199</f>
        <v>0</v>
      </c>
      <c r="AX143" s="61">
        <f>P.V!AX199</f>
        <v>11</v>
      </c>
      <c r="AY143" s="75">
        <f>P.V!AY199</f>
        <v>2</v>
      </c>
      <c r="AZ143" s="61">
        <f>P.V!AZ199</f>
        <v>5</v>
      </c>
      <c r="BA143" s="75">
        <f>P.V!BA199</f>
        <v>0</v>
      </c>
      <c r="BB143" s="61">
        <f>P.V!BB199</f>
        <v>6.5</v>
      </c>
      <c r="BC143" s="75">
        <f>P.V!BC199</f>
        <v>0</v>
      </c>
      <c r="BD143" s="38">
        <f>P.V!BD199</f>
        <v>7.5</v>
      </c>
      <c r="BE143" s="76">
        <f>P.V!BE199</f>
        <v>2</v>
      </c>
      <c r="BF143" s="59">
        <f>P.V!BF199</f>
        <v>8.4197530864197532</v>
      </c>
      <c r="BG143" s="55">
        <f>P.V!BG199</f>
        <v>17</v>
      </c>
      <c r="BH143" s="56">
        <f>P.V!BH199</f>
        <v>7.5370370370370381</v>
      </c>
      <c r="BI143" s="55">
        <f>P.V!BI199</f>
        <v>27</v>
      </c>
      <c r="BJ143" s="55">
        <f>P.V!BJ199</f>
        <v>27</v>
      </c>
      <c r="BK143" s="73" t="str">
        <f>P.V!BK199</f>
        <v>Rattrapage</v>
      </c>
    </row>
    <row r="144" spans="1:63" ht="20.25" customHeight="1">
      <c r="A144" s="250">
        <v>134</v>
      </c>
      <c r="B144" s="234" t="str">
        <f>P.V!B200</f>
        <v>123003665</v>
      </c>
      <c r="C144" s="234" t="str">
        <f>P.V!C200</f>
        <v>BOUZIDI</v>
      </c>
      <c r="D144" s="234" t="str">
        <f>P.V!D200</f>
        <v>Kahina</v>
      </c>
      <c r="E144" s="234" t="str">
        <f>P.V!E200</f>
        <v>22/11/1992</v>
      </c>
      <c r="F144" s="234" t="str">
        <f>P.V!F200</f>
        <v>Amizour</v>
      </c>
      <c r="G144" s="36">
        <f>P.V!G200</f>
        <v>12.833333333333334</v>
      </c>
      <c r="H144" s="37">
        <f>P.V!H200</f>
        <v>5</v>
      </c>
      <c r="I144" s="36">
        <f>P.V!I200</f>
        <v>8.8333333333333339</v>
      </c>
      <c r="J144" s="37">
        <f>P.V!J200</f>
        <v>0</v>
      </c>
      <c r="K144" s="36">
        <f>P.V!K200</f>
        <v>14.166666666666666</v>
      </c>
      <c r="L144" s="37">
        <f>P.V!L200</f>
        <v>5</v>
      </c>
      <c r="M144" s="53">
        <f>P.V!M200</f>
        <v>11.944444444444445</v>
      </c>
      <c r="N144" s="39">
        <f>P.V!N200</f>
        <v>15</v>
      </c>
      <c r="O144" s="36">
        <f>P.V!O200</f>
        <v>12</v>
      </c>
      <c r="P144" s="37">
        <f>P.V!P200</f>
        <v>3</v>
      </c>
      <c r="Q144" s="36">
        <f>P.V!Q200</f>
        <v>10</v>
      </c>
      <c r="R144" s="37">
        <f>P.V!R200</f>
        <v>3</v>
      </c>
      <c r="S144" s="36">
        <f>P.V!S200</f>
        <v>14</v>
      </c>
      <c r="T144" s="37">
        <f>P.V!T200</f>
        <v>3</v>
      </c>
      <c r="U144" s="53">
        <f>P.V!U200</f>
        <v>12</v>
      </c>
      <c r="V144" s="39">
        <f>P.V!V200</f>
        <v>9</v>
      </c>
      <c r="W144" s="36">
        <f>P.V!W200</f>
        <v>6</v>
      </c>
      <c r="X144" s="37">
        <f>P.V!X200</f>
        <v>0</v>
      </c>
      <c r="Y144" s="36">
        <f>P.V!Y200</f>
        <v>11</v>
      </c>
      <c r="Z144" s="37">
        <f>P.V!Z200</f>
        <v>2</v>
      </c>
      <c r="AA144" s="36">
        <f>P.V!AA200</f>
        <v>11.5</v>
      </c>
      <c r="AB144" s="37">
        <f>P.V!AB200</f>
        <v>2</v>
      </c>
      <c r="AC144" s="53">
        <f>P.V!AC200</f>
        <v>9.5</v>
      </c>
      <c r="AD144" s="39">
        <f>P.V!AD200</f>
        <v>4</v>
      </c>
      <c r="AE144" s="138">
        <f>P.V!AE200</f>
        <v>11.419753086419755</v>
      </c>
      <c r="AF144" s="40">
        <f>P.V!AF200</f>
        <v>30</v>
      </c>
      <c r="AG144" s="73" t="str">
        <f>P.V!AG200</f>
        <v>Admis(e)</v>
      </c>
      <c r="AH144" s="52">
        <f>P.V!AH200</f>
        <v>11.166666666666666</v>
      </c>
      <c r="AI144" s="52">
        <f>P.V!AI200</f>
        <v>5</v>
      </c>
      <c r="AJ144" s="52">
        <f>P.V!AJ200</f>
        <v>10.833333333333334</v>
      </c>
      <c r="AK144" s="52">
        <f>P.V!AK200</f>
        <v>5</v>
      </c>
      <c r="AL144" s="52">
        <f>P.V!AL200</f>
        <v>9.6666666666666661</v>
      </c>
      <c r="AM144" s="75">
        <f>P.V!AM200</f>
        <v>0</v>
      </c>
      <c r="AN144" s="38">
        <f>P.V!AN200</f>
        <v>10.555555555555555</v>
      </c>
      <c r="AO144" s="76">
        <f>P.V!AO200</f>
        <v>15</v>
      </c>
      <c r="AP144" s="167">
        <f>P.V!AP200</f>
        <v>10</v>
      </c>
      <c r="AQ144" s="167">
        <f>P.V!AQ200</f>
        <v>3</v>
      </c>
      <c r="AR144" s="167">
        <f>P.V!AR200</f>
        <v>7.5</v>
      </c>
      <c r="AS144" s="167">
        <f>P.V!AS200</f>
        <v>0</v>
      </c>
      <c r="AT144" s="167">
        <f>P.V!AT200</f>
        <v>5.5</v>
      </c>
      <c r="AU144" s="75">
        <f>P.V!AU200</f>
        <v>0</v>
      </c>
      <c r="AV144" s="38">
        <f>P.V!AV200</f>
        <v>7.666666666666667</v>
      </c>
      <c r="AW144" s="76">
        <f>P.V!AW200</f>
        <v>3</v>
      </c>
      <c r="AX144" s="61">
        <f>P.V!AX200</f>
        <v>11</v>
      </c>
      <c r="AY144" s="75">
        <f>P.V!AY200</f>
        <v>2</v>
      </c>
      <c r="AZ144" s="61">
        <f>P.V!AZ200</f>
        <v>15</v>
      </c>
      <c r="BA144" s="75">
        <f>P.V!BA200</f>
        <v>2</v>
      </c>
      <c r="BB144" s="61">
        <f>P.V!BB200</f>
        <v>8</v>
      </c>
      <c r="BC144" s="75">
        <f>P.V!BC200</f>
        <v>0</v>
      </c>
      <c r="BD144" s="38">
        <f>P.V!BD200</f>
        <v>11.333333333333334</v>
      </c>
      <c r="BE144" s="76">
        <f>P.V!BE200</f>
        <v>6</v>
      </c>
      <c r="BF144" s="59">
        <f>P.V!BF200</f>
        <v>9.7654320987654302</v>
      </c>
      <c r="BG144" s="55">
        <f>P.V!BG200</f>
        <v>24</v>
      </c>
      <c r="BH144" s="56">
        <f>P.V!BH200</f>
        <v>10.592592592592592</v>
      </c>
      <c r="BI144" s="55">
        <f>P.V!BI200</f>
        <v>60</v>
      </c>
      <c r="BJ144" s="55">
        <f>P.V!BJ200</f>
        <v>180</v>
      </c>
      <c r="BK144" s="73" t="str">
        <f>P.V!BK200</f>
        <v>Admis(e)</v>
      </c>
    </row>
    <row r="145" spans="1:63" ht="20.25" customHeight="1">
      <c r="A145" s="250">
        <v>135</v>
      </c>
      <c r="B145" s="234" t="str">
        <f>P.V!B201</f>
        <v>11DR0066</v>
      </c>
      <c r="C145" s="234" t="str">
        <f>P.V!C201</f>
        <v>BOUZIDI</v>
      </c>
      <c r="D145" s="234" t="str">
        <f>P.V!D201</f>
        <v>Radia</v>
      </c>
      <c r="E145" s="234" t="str">
        <f>P.V!E201</f>
        <v>15/01/1987</v>
      </c>
      <c r="F145" s="234" t="str">
        <f>P.V!F201</f>
        <v>Sidi Aich</v>
      </c>
      <c r="G145" s="36">
        <f>P.V!G201</f>
        <v>12</v>
      </c>
      <c r="H145" s="37">
        <f>P.V!H201</f>
        <v>5</v>
      </c>
      <c r="I145" s="36">
        <f>P.V!I201</f>
        <v>13.5</v>
      </c>
      <c r="J145" s="37">
        <f>P.V!J201</f>
        <v>5</v>
      </c>
      <c r="K145" s="36">
        <f>P.V!K201</f>
        <v>11.5</v>
      </c>
      <c r="L145" s="37">
        <f>P.V!L201</f>
        <v>5</v>
      </c>
      <c r="M145" s="53">
        <f>P.V!M201</f>
        <v>12.333333333333334</v>
      </c>
      <c r="N145" s="39">
        <f>P.V!N201</f>
        <v>15</v>
      </c>
      <c r="O145" s="36">
        <f>P.V!O201</f>
        <v>12</v>
      </c>
      <c r="P145" s="37">
        <f>P.V!P201</f>
        <v>3</v>
      </c>
      <c r="Q145" s="36">
        <f>P.V!Q201</f>
        <v>7</v>
      </c>
      <c r="R145" s="37">
        <f>P.V!R201</f>
        <v>0</v>
      </c>
      <c r="S145" s="36">
        <f>P.V!S201</f>
        <v>12.5</v>
      </c>
      <c r="T145" s="37">
        <f>P.V!T201</f>
        <v>3</v>
      </c>
      <c r="U145" s="53">
        <f>P.V!U201</f>
        <v>10.5</v>
      </c>
      <c r="V145" s="39">
        <f>P.V!V201</f>
        <v>9</v>
      </c>
      <c r="W145" s="36">
        <f>P.V!W201</f>
        <v>13</v>
      </c>
      <c r="X145" s="37">
        <f>P.V!X201</f>
        <v>2</v>
      </c>
      <c r="Y145" s="36">
        <f>P.V!Y201</f>
        <v>6.5</v>
      </c>
      <c r="Z145" s="37">
        <f>P.V!Z201</f>
        <v>0</v>
      </c>
      <c r="AA145" s="36">
        <f>P.V!AA201</f>
        <v>4</v>
      </c>
      <c r="AB145" s="37">
        <f>P.V!AB201</f>
        <v>0</v>
      </c>
      <c r="AC145" s="53">
        <f>P.V!AC201</f>
        <v>7.833333333333333</v>
      </c>
      <c r="AD145" s="39">
        <f>P.V!AD201</f>
        <v>2</v>
      </c>
      <c r="AE145" s="138">
        <f>P.V!AE201</f>
        <v>10.722222222222221</v>
      </c>
      <c r="AF145" s="40">
        <f>P.V!AF201</f>
        <v>30</v>
      </c>
      <c r="AG145" s="73" t="str">
        <f>P.V!AG201</f>
        <v>Admis(e)</v>
      </c>
      <c r="AH145" s="52">
        <f>P.V!AH201</f>
        <v>9</v>
      </c>
      <c r="AI145" s="52">
        <f>P.V!AI201</f>
        <v>0</v>
      </c>
      <c r="AJ145" s="52">
        <f>P.V!AJ201</f>
        <v>12.333333333333334</v>
      </c>
      <c r="AK145" s="52">
        <f>P.V!AK201</f>
        <v>5</v>
      </c>
      <c r="AL145" s="52">
        <f>P.V!AL201</f>
        <v>12.5</v>
      </c>
      <c r="AM145" s="75">
        <f>P.V!AM201</f>
        <v>5</v>
      </c>
      <c r="AN145" s="38">
        <f>P.V!AN201</f>
        <v>11.277777777777779</v>
      </c>
      <c r="AO145" s="76">
        <f>P.V!AO201</f>
        <v>15</v>
      </c>
      <c r="AP145" s="167">
        <f>P.V!AP201</f>
        <v>10</v>
      </c>
      <c r="AQ145" s="167">
        <f>P.V!AQ201</f>
        <v>3</v>
      </c>
      <c r="AR145" s="167">
        <f>P.V!AR201</f>
        <v>6.5</v>
      </c>
      <c r="AS145" s="167">
        <f>P.V!AS201</f>
        <v>0</v>
      </c>
      <c r="AT145" s="167">
        <f>P.V!AT201</f>
        <v>10.5</v>
      </c>
      <c r="AU145" s="75">
        <f>P.V!AU201</f>
        <v>3</v>
      </c>
      <c r="AV145" s="38">
        <f>P.V!AV201</f>
        <v>9</v>
      </c>
      <c r="AW145" s="76">
        <f>P.V!AW201</f>
        <v>6</v>
      </c>
      <c r="AX145" s="61">
        <f>P.V!AX201</f>
        <v>10.5</v>
      </c>
      <c r="AY145" s="75">
        <f>P.V!AY201</f>
        <v>2</v>
      </c>
      <c r="AZ145" s="61">
        <f>P.V!AZ201</f>
        <v>10</v>
      </c>
      <c r="BA145" s="75">
        <f>P.V!BA201</f>
        <v>2</v>
      </c>
      <c r="BB145" s="61">
        <f>P.V!BB201</f>
        <v>10</v>
      </c>
      <c r="BC145" s="75">
        <f>P.V!BC201</f>
        <v>2</v>
      </c>
      <c r="BD145" s="38">
        <f>P.V!BD201</f>
        <v>10.166666666666666</v>
      </c>
      <c r="BE145" s="76">
        <f>P.V!BE201</f>
        <v>6</v>
      </c>
      <c r="BF145" s="59">
        <f>P.V!BF201</f>
        <v>10.271604938271606</v>
      </c>
      <c r="BG145" s="55">
        <f>P.V!BG201</f>
        <v>30</v>
      </c>
      <c r="BH145" s="56">
        <f>P.V!BH201</f>
        <v>10.496913580246915</v>
      </c>
      <c r="BI145" s="55">
        <f>P.V!BI201</f>
        <v>60</v>
      </c>
      <c r="BJ145" s="55">
        <f>P.V!BJ201</f>
        <v>180</v>
      </c>
      <c r="BK145" s="73" t="str">
        <f>P.V!BK201</f>
        <v>Admis(e)</v>
      </c>
    </row>
    <row r="146" spans="1:63" ht="20.25" customHeight="1">
      <c r="A146" s="250">
        <v>136</v>
      </c>
      <c r="B146" s="234" t="str">
        <f>P.V!B202</f>
        <v>123008765</v>
      </c>
      <c r="C146" s="234" t="str">
        <f>P.V!C202</f>
        <v>BRAHAM</v>
      </c>
      <c r="D146" s="234" t="str">
        <f>P.V!D202</f>
        <v>Feroudja</v>
      </c>
      <c r="E146" s="234" t="str">
        <f>P.V!E202</f>
        <v>21/11/1990</v>
      </c>
      <c r="F146" s="234" t="str">
        <f>P.V!F202</f>
        <v>DARGUINA</v>
      </c>
      <c r="G146" s="36">
        <f>P.V!G202</f>
        <v>11</v>
      </c>
      <c r="H146" s="37">
        <f>P.V!H202</f>
        <v>5</v>
      </c>
      <c r="I146" s="36">
        <f>P.V!I202</f>
        <v>9.5</v>
      </c>
      <c r="J146" s="37">
        <f>P.V!J202</f>
        <v>0</v>
      </c>
      <c r="K146" s="36">
        <f>P.V!K202</f>
        <v>9</v>
      </c>
      <c r="L146" s="37">
        <f>P.V!L202</f>
        <v>0</v>
      </c>
      <c r="M146" s="53">
        <f>P.V!M202</f>
        <v>9.8333333333333339</v>
      </c>
      <c r="N146" s="39">
        <f>P.V!N202</f>
        <v>5</v>
      </c>
      <c r="O146" s="36">
        <f>P.V!O202</f>
        <v>14.5</v>
      </c>
      <c r="P146" s="37">
        <f>P.V!P202</f>
        <v>3</v>
      </c>
      <c r="Q146" s="36">
        <f>P.V!Q202</f>
        <v>13.5</v>
      </c>
      <c r="R146" s="37">
        <f>P.V!R202</f>
        <v>3</v>
      </c>
      <c r="S146" s="36">
        <f>P.V!S202</f>
        <v>7.5</v>
      </c>
      <c r="T146" s="37">
        <f>P.V!T202</f>
        <v>0</v>
      </c>
      <c r="U146" s="53">
        <f>P.V!U202</f>
        <v>11.833333333333334</v>
      </c>
      <c r="V146" s="39">
        <f>P.V!V202</f>
        <v>9</v>
      </c>
      <c r="W146" s="36">
        <f>P.V!W202</f>
        <v>10</v>
      </c>
      <c r="X146" s="37">
        <f>P.V!X202</f>
        <v>2</v>
      </c>
      <c r="Y146" s="36">
        <f>P.V!Y202</f>
        <v>5.5</v>
      </c>
      <c r="Z146" s="37">
        <f>P.V!Z202</f>
        <v>0</v>
      </c>
      <c r="AA146" s="36">
        <f>P.V!AA202</f>
        <v>8.5</v>
      </c>
      <c r="AB146" s="37">
        <f>P.V!AB202</f>
        <v>0</v>
      </c>
      <c r="AC146" s="53">
        <f>P.V!AC202</f>
        <v>8</v>
      </c>
      <c r="AD146" s="39">
        <f>P.V!AD202</f>
        <v>2</v>
      </c>
      <c r="AE146" s="138">
        <f>P.V!AE202</f>
        <v>10.092592592592593</v>
      </c>
      <c r="AF146" s="40">
        <f>P.V!AF202</f>
        <v>30</v>
      </c>
      <c r="AG146" s="73" t="str">
        <f>P.V!AG202</f>
        <v>Admis(e)</v>
      </c>
      <c r="AH146" s="52">
        <f>P.V!AH202</f>
        <v>11</v>
      </c>
      <c r="AI146" s="52">
        <f>P.V!AI202</f>
        <v>5</v>
      </c>
      <c r="AJ146" s="52">
        <f>P.V!AJ202</f>
        <v>13.5</v>
      </c>
      <c r="AK146" s="52">
        <f>P.V!AK202</f>
        <v>5</v>
      </c>
      <c r="AL146" s="52">
        <f>P.V!AL202</f>
        <v>10</v>
      </c>
      <c r="AM146" s="75">
        <f>P.V!AM202</f>
        <v>5</v>
      </c>
      <c r="AN146" s="38">
        <f>P.V!AN202</f>
        <v>11.5</v>
      </c>
      <c r="AO146" s="76">
        <f>P.V!AO202</f>
        <v>15</v>
      </c>
      <c r="AP146" s="167">
        <f>P.V!AP202</f>
        <v>10</v>
      </c>
      <c r="AQ146" s="167">
        <f>P.V!AQ202</f>
        <v>3</v>
      </c>
      <c r="AR146" s="167">
        <f>P.V!AR202</f>
        <v>11</v>
      </c>
      <c r="AS146" s="167">
        <f>P.V!AS202</f>
        <v>3</v>
      </c>
      <c r="AT146" s="167">
        <f>P.V!AT202</f>
        <v>7</v>
      </c>
      <c r="AU146" s="75">
        <f>P.V!AU202</f>
        <v>0</v>
      </c>
      <c r="AV146" s="38">
        <f>P.V!AV202</f>
        <v>9.3333333333333339</v>
      </c>
      <c r="AW146" s="76">
        <f>P.V!AW202</f>
        <v>6</v>
      </c>
      <c r="AX146" s="61">
        <f>P.V!AX202</f>
        <v>17</v>
      </c>
      <c r="AY146" s="75">
        <f>P.V!AY202</f>
        <v>2</v>
      </c>
      <c r="AZ146" s="61">
        <f>P.V!AZ202</f>
        <v>16</v>
      </c>
      <c r="BA146" s="75">
        <f>P.V!BA202</f>
        <v>2</v>
      </c>
      <c r="BB146" s="61">
        <f>P.V!BB202</f>
        <v>13</v>
      </c>
      <c r="BC146" s="75">
        <f>P.V!BC202</f>
        <v>2</v>
      </c>
      <c r="BD146" s="38">
        <f>P.V!BD202</f>
        <v>15.333333333333334</v>
      </c>
      <c r="BE146" s="76">
        <f>P.V!BE202</f>
        <v>6</v>
      </c>
      <c r="BF146" s="59">
        <f>P.V!BF202</f>
        <v>11.62962962962963</v>
      </c>
      <c r="BG146" s="55">
        <f>P.V!BG202</f>
        <v>30</v>
      </c>
      <c r="BH146" s="56">
        <f>P.V!BH202</f>
        <v>10.861111111111111</v>
      </c>
      <c r="BI146" s="55">
        <f>P.V!BI202</f>
        <v>60</v>
      </c>
      <c r="BJ146" s="55">
        <f>P.V!BJ202</f>
        <v>180</v>
      </c>
      <c r="BK146" s="73" t="str">
        <f>P.V!BK202</f>
        <v>Admis(e)</v>
      </c>
    </row>
    <row r="147" spans="1:63" ht="20.25" customHeight="1">
      <c r="A147" s="250">
        <v>137</v>
      </c>
      <c r="B147" s="234" t="str">
        <f>P.V!B203</f>
        <v>113010285</v>
      </c>
      <c r="C147" s="234" t="str">
        <f>P.V!C203</f>
        <v>BRAHAMI</v>
      </c>
      <c r="D147" s="234" t="str">
        <f>P.V!D203</f>
        <v>SABAH</v>
      </c>
      <c r="E147" s="234" t="str">
        <f>P.V!E203</f>
        <v>04/06/1991</v>
      </c>
      <c r="F147" s="234" t="str">
        <f>P.V!F203</f>
        <v>Aokas</v>
      </c>
      <c r="G147" s="36" t="e">
        <f>P.V!G203</f>
        <v>#VALUE!</v>
      </c>
      <c r="H147" s="37" t="e">
        <f>P.V!H203</f>
        <v>#VALUE!</v>
      </c>
      <c r="I147" s="36">
        <f>P.V!I203</f>
        <v>7</v>
      </c>
      <c r="J147" s="37">
        <f>P.V!J203</f>
        <v>0</v>
      </c>
      <c r="K147" s="36">
        <f>P.V!K203</f>
        <v>3.5</v>
      </c>
      <c r="L147" s="37">
        <f>P.V!L203</f>
        <v>0</v>
      </c>
      <c r="M147" s="53" t="e">
        <f>P.V!M203</f>
        <v>#VALUE!</v>
      </c>
      <c r="N147" s="39" t="e">
        <f>P.V!N203</f>
        <v>#VALUE!</v>
      </c>
      <c r="O147" s="36" t="str">
        <f>P.V!O203</f>
        <v>\</v>
      </c>
      <c r="P147" s="37">
        <f>P.V!P203</f>
        <v>3</v>
      </c>
      <c r="Q147" s="36">
        <f>P.V!Q203</f>
        <v>3</v>
      </c>
      <c r="R147" s="37">
        <f>P.V!R203</f>
        <v>0</v>
      </c>
      <c r="S147" s="36">
        <f>P.V!S203</f>
        <v>10.5</v>
      </c>
      <c r="T147" s="37">
        <f>P.V!T203</f>
        <v>3</v>
      </c>
      <c r="U147" s="53" t="e">
        <f>P.V!U203</f>
        <v>#VALUE!</v>
      </c>
      <c r="V147" s="39" t="e">
        <f>P.V!V203</f>
        <v>#VALUE!</v>
      </c>
      <c r="W147" s="36">
        <f>P.V!W203</f>
        <v>1</v>
      </c>
      <c r="X147" s="37">
        <f>P.V!X203</f>
        <v>0</v>
      </c>
      <c r="Y147" s="36">
        <f>P.V!Y203</f>
        <v>3</v>
      </c>
      <c r="Z147" s="37">
        <f>P.V!Z203</f>
        <v>0</v>
      </c>
      <c r="AA147" s="36">
        <f>P.V!AA203</f>
        <v>11</v>
      </c>
      <c r="AB147" s="37">
        <f>P.V!AB203</f>
        <v>2</v>
      </c>
      <c r="AC147" s="53">
        <f>P.V!AC203</f>
        <v>5</v>
      </c>
      <c r="AD147" s="39">
        <f>P.V!AD203</f>
        <v>2</v>
      </c>
      <c r="AE147" s="138" t="e">
        <f>P.V!AE203</f>
        <v>#VALUE!</v>
      </c>
      <c r="AF147" s="40" t="e">
        <f>P.V!AF203</f>
        <v>#VALUE!</v>
      </c>
      <c r="AG147" s="73" t="str">
        <f>P.V!AG203</f>
        <v>Rattrapage</v>
      </c>
      <c r="AH147" s="52">
        <f>P.V!AH203</f>
        <v>8.6666666666666661</v>
      </c>
      <c r="AI147" s="52">
        <f>P.V!AI203</f>
        <v>0</v>
      </c>
      <c r="AJ147" s="52">
        <f>P.V!AJ203</f>
        <v>7.5</v>
      </c>
      <c r="AK147" s="52">
        <f>P.V!AK203</f>
        <v>0</v>
      </c>
      <c r="AL147" s="52">
        <f>P.V!AL203</f>
        <v>14.333333333333334</v>
      </c>
      <c r="AM147" s="75">
        <f>P.V!AM203</f>
        <v>5</v>
      </c>
      <c r="AN147" s="38">
        <f>P.V!AN203</f>
        <v>10.166666666666666</v>
      </c>
      <c r="AO147" s="76">
        <f>P.V!AO203</f>
        <v>15</v>
      </c>
      <c r="AP147" s="167">
        <f>P.V!AP203</f>
        <v>8.5</v>
      </c>
      <c r="AQ147" s="167">
        <f>P.V!AQ203</f>
        <v>0</v>
      </c>
      <c r="AR147" s="167">
        <f>P.V!AR203</f>
        <v>13</v>
      </c>
      <c r="AS147" s="167">
        <f>P.V!AS203</f>
        <v>3</v>
      </c>
      <c r="AT147" s="167">
        <f>P.V!AT203</f>
        <v>5</v>
      </c>
      <c r="AU147" s="75">
        <f>P.V!AU203</f>
        <v>0</v>
      </c>
      <c r="AV147" s="38">
        <f>P.V!AV203</f>
        <v>8.8333333333333339</v>
      </c>
      <c r="AW147" s="76">
        <f>P.V!AW203</f>
        <v>3</v>
      </c>
      <c r="AX147" s="61">
        <f>P.V!AX203</f>
        <v>10.5</v>
      </c>
      <c r="AY147" s="75">
        <f>P.V!AY203</f>
        <v>2</v>
      </c>
      <c r="AZ147" s="61">
        <f>P.V!AZ203</f>
        <v>7.5</v>
      </c>
      <c r="BA147" s="75">
        <f>P.V!BA203</f>
        <v>0</v>
      </c>
      <c r="BB147" s="61">
        <f>P.V!BB203</f>
        <v>10.5</v>
      </c>
      <c r="BC147" s="75">
        <f>P.V!BC203</f>
        <v>2</v>
      </c>
      <c r="BD147" s="38">
        <f>P.V!BD203</f>
        <v>9.5</v>
      </c>
      <c r="BE147" s="76">
        <f>P.V!BE203</f>
        <v>4</v>
      </c>
      <c r="BF147" s="59">
        <f>P.V!BF203</f>
        <v>9.5740740740740744</v>
      </c>
      <c r="BG147" s="55">
        <f>P.V!BG203</f>
        <v>22</v>
      </c>
      <c r="BH147" s="56" t="e">
        <f>P.V!BH203</f>
        <v>#VALUE!</v>
      </c>
      <c r="BI147" s="55" t="e">
        <f>P.V!BI203</f>
        <v>#VALUE!</v>
      </c>
      <c r="BJ147" s="55" t="e">
        <f>P.V!BJ203</f>
        <v>#VALUE!</v>
      </c>
      <c r="BK147" s="73" t="str">
        <f>P.V!BK203</f>
        <v>Rattrapage</v>
      </c>
    </row>
    <row r="148" spans="1:63" ht="20.25" customHeight="1">
      <c r="A148" s="250">
        <v>138</v>
      </c>
      <c r="B148" s="234" t="str">
        <f>P.V!B204</f>
        <v>123009480</v>
      </c>
      <c r="C148" s="234" t="str">
        <f>P.V!C204</f>
        <v>BRAHAMI</v>
      </c>
      <c r="D148" s="234" t="str">
        <f>P.V!D204</f>
        <v>Djelloul</v>
      </c>
      <c r="E148" s="234" t="str">
        <f>P.V!E204</f>
        <v>11/03/1991</v>
      </c>
      <c r="F148" s="234" t="str">
        <f>P.V!F204</f>
        <v>Kherrata</v>
      </c>
      <c r="G148" s="36">
        <f>P.V!G204</f>
        <v>11.333333333333334</v>
      </c>
      <c r="H148" s="37">
        <f>P.V!H204</f>
        <v>5</v>
      </c>
      <c r="I148" s="36">
        <f>P.V!I204</f>
        <v>6.333333333333333</v>
      </c>
      <c r="J148" s="37">
        <f>P.V!J204</f>
        <v>0</v>
      </c>
      <c r="K148" s="36">
        <f>P.V!K204</f>
        <v>5.333333333333333</v>
      </c>
      <c r="L148" s="37">
        <f>P.V!L204</f>
        <v>0</v>
      </c>
      <c r="M148" s="53">
        <f>P.V!M204</f>
        <v>7.666666666666667</v>
      </c>
      <c r="N148" s="39">
        <f>P.V!N204</f>
        <v>5</v>
      </c>
      <c r="O148" s="36">
        <f>P.V!O204</f>
        <v>10.5</v>
      </c>
      <c r="P148" s="37">
        <f>P.V!P204</f>
        <v>3</v>
      </c>
      <c r="Q148" s="36">
        <f>P.V!Q204</f>
        <v>11.5</v>
      </c>
      <c r="R148" s="37">
        <f>P.V!R204</f>
        <v>3</v>
      </c>
      <c r="S148" s="36">
        <f>P.V!S204</f>
        <v>5.5</v>
      </c>
      <c r="T148" s="37">
        <f>P.V!T204</f>
        <v>0</v>
      </c>
      <c r="U148" s="53">
        <f>P.V!U204</f>
        <v>9.1666666666666661</v>
      </c>
      <c r="V148" s="39">
        <f>P.V!V204</f>
        <v>6</v>
      </c>
      <c r="W148" s="36">
        <f>P.V!W204</f>
        <v>5</v>
      </c>
      <c r="X148" s="37">
        <f>P.V!X204</f>
        <v>0</v>
      </c>
      <c r="Y148" s="36">
        <f>P.V!Y204</f>
        <v>4</v>
      </c>
      <c r="Z148" s="37">
        <f>P.V!Z204</f>
        <v>0</v>
      </c>
      <c r="AA148" s="36">
        <f>P.V!AA204</f>
        <v>7.5</v>
      </c>
      <c r="AB148" s="37">
        <f>P.V!AB204</f>
        <v>0</v>
      </c>
      <c r="AC148" s="53">
        <f>P.V!AC204</f>
        <v>5.5</v>
      </c>
      <c r="AD148" s="39">
        <f>P.V!AD204</f>
        <v>0</v>
      </c>
      <c r="AE148" s="138">
        <f>P.V!AE204</f>
        <v>7.6851851851851851</v>
      </c>
      <c r="AF148" s="40">
        <f>P.V!AF204</f>
        <v>11</v>
      </c>
      <c r="AG148" s="73" t="str">
        <f>P.V!AG204</f>
        <v>Rattrapage</v>
      </c>
      <c r="AH148" s="52">
        <f>P.V!AH204</f>
        <v>10.333333333333334</v>
      </c>
      <c r="AI148" s="52">
        <f>P.V!AI204</f>
        <v>5</v>
      </c>
      <c r="AJ148" s="52">
        <f>P.V!AJ204</f>
        <v>3.8333333333333335</v>
      </c>
      <c r="AK148" s="52">
        <f>P.V!AK204</f>
        <v>0</v>
      </c>
      <c r="AL148" s="52">
        <f>P.V!AL204</f>
        <v>9.8333333333333339</v>
      </c>
      <c r="AM148" s="75">
        <f>P.V!AM204</f>
        <v>0</v>
      </c>
      <c r="AN148" s="38">
        <f>P.V!AN204</f>
        <v>8</v>
      </c>
      <c r="AO148" s="76">
        <f>P.V!AO204</f>
        <v>5</v>
      </c>
      <c r="AP148" s="167">
        <f>P.V!AP204</f>
        <v>7.5</v>
      </c>
      <c r="AQ148" s="167">
        <f>P.V!AQ204</f>
        <v>0</v>
      </c>
      <c r="AR148" s="167">
        <f>P.V!AR204</f>
        <v>3.5</v>
      </c>
      <c r="AS148" s="167">
        <f>P.V!AS204</f>
        <v>0</v>
      </c>
      <c r="AT148" s="167">
        <f>P.V!AT204</f>
        <v>4</v>
      </c>
      <c r="AU148" s="75">
        <f>P.V!AU204</f>
        <v>0</v>
      </c>
      <c r="AV148" s="38">
        <f>P.V!AV204</f>
        <v>5</v>
      </c>
      <c r="AW148" s="76">
        <f>P.V!AW204</f>
        <v>0</v>
      </c>
      <c r="AX148" s="61">
        <f>P.V!AX204</f>
        <v>11</v>
      </c>
      <c r="AY148" s="75">
        <f>P.V!AY204</f>
        <v>2</v>
      </c>
      <c r="AZ148" s="61">
        <f>P.V!AZ204</f>
        <v>7.5</v>
      </c>
      <c r="BA148" s="75">
        <f>P.V!BA204</f>
        <v>0</v>
      </c>
      <c r="BB148" s="61">
        <f>P.V!BB204</f>
        <v>4.5</v>
      </c>
      <c r="BC148" s="75">
        <f>P.V!BC204</f>
        <v>0</v>
      </c>
      <c r="BD148" s="38">
        <f>P.V!BD204</f>
        <v>7.666666666666667</v>
      </c>
      <c r="BE148" s="76">
        <f>P.V!BE204</f>
        <v>2</v>
      </c>
      <c r="BF148" s="59">
        <f>P.V!BF204</f>
        <v>6.9259259259259256</v>
      </c>
      <c r="BG148" s="55">
        <f>P.V!BG204</f>
        <v>7</v>
      </c>
      <c r="BH148" s="56">
        <f>P.V!BH204</f>
        <v>7.3055555555555554</v>
      </c>
      <c r="BI148" s="55">
        <f>P.V!BI204</f>
        <v>18</v>
      </c>
      <c r="BJ148" s="55">
        <f>P.V!BJ204</f>
        <v>18</v>
      </c>
      <c r="BK148" s="73" t="str">
        <f>P.V!BK204</f>
        <v>Rattrapage</v>
      </c>
    </row>
    <row r="149" spans="1:63" ht="20.25" customHeight="1">
      <c r="A149" s="250">
        <v>139</v>
      </c>
      <c r="B149" s="234" t="str">
        <f>P.V!B205</f>
        <v>123009402</v>
      </c>
      <c r="C149" s="234" t="str">
        <f>P.V!C205</f>
        <v>BRAHIMI</v>
      </c>
      <c r="D149" s="234" t="str">
        <f>P.V!D205</f>
        <v>Lynda</v>
      </c>
      <c r="E149" s="234" t="str">
        <f>P.V!E205</f>
        <v>25/05/1991</v>
      </c>
      <c r="F149" s="234" t="str">
        <f>P.V!F205</f>
        <v>Kherrata</v>
      </c>
      <c r="G149" s="36">
        <f>P.V!G205</f>
        <v>10</v>
      </c>
      <c r="H149" s="37">
        <f>P.V!H205</f>
        <v>5</v>
      </c>
      <c r="I149" s="36">
        <f>P.V!I205</f>
        <v>9</v>
      </c>
      <c r="J149" s="37">
        <f>P.V!J205</f>
        <v>0</v>
      </c>
      <c r="K149" s="36">
        <f>P.V!K205</f>
        <v>6.666666666666667</v>
      </c>
      <c r="L149" s="37">
        <f>P.V!L205</f>
        <v>0</v>
      </c>
      <c r="M149" s="53">
        <f>P.V!M205</f>
        <v>8.5555555555555554</v>
      </c>
      <c r="N149" s="39">
        <f>P.V!N205</f>
        <v>5</v>
      </c>
      <c r="O149" s="36">
        <f>P.V!O205</f>
        <v>10</v>
      </c>
      <c r="P149" s="37">
        <f>P.V!P205</f>
        <v>3</v>
      </c>
      <c r="Q149" s="36">
        <f>P.V!Q205</f>
        <v>5</v>
      </c>
      <c r="R149" s="37">
        <f>P.V!R205</f>
        <v>0</v>
      </c>
      <c r="S149" s="36">
        <f>P.V!S205</f>
        <v>10</v>
      </c>
      <c r="T149" s="37">
        <f>P.V!T205</f>
        <v>3</v>
      </c>
      <c r="U149" s="53">
        <f>P.V!U205</f>
        <v>8.3333333333333339</v>
      </c>
      <c r="V149" s="39">
        <f>P.V!V205</f>
        <v>6</v>
      </c>
      <c r="W149" s="36">
        <f>P.V!W205</f>
        <v>10</v>
      </c>
      <c r="X149" s="37">
        <f>P.V!X205</f>
        <v>2</v>
      </c>
      <c r="Y149" s="36">
        <f>P.V!Y205</f>
        <v>5</v>
      </c>
      <c r="Z149" s="37">
        <f>P.V!Z205</f>
        <v>0</v>
      </c>
      <c r="AA149" s="36">
        <f>P.V!AA205</f>
        <v>10</v>
      </c>
      <c r="AB149" s="37">
        <f>P.V!AB205</f>
        <v>2</v>
      </c>
      <c r="AC149" s="53">
        <f>P.V!AC205</f>
        <v>8.3333333333333339</v>
      </c>
      <c r="AD149" s="39">
        <f>P.V!AD205</f>
        <v>4</v>
      </c>
      <c r="AE149" s="138">
        <f>P.V!AE205</f>
        <v>8.432098765432098</v>
      </c>
      <c r="AF149" s="40">
        <f>P.V!AF205</f>
        <v>15</v>
      </c>
      <c r="AG149" s="73" t="str">
        <f>P.V!AG205</f>
        <v>Rattrapage</v>
      </c>
      <c r="AH149" s="52">
        <f>P.V!AH205</f>
        <v>9</v>
      </c>
      <c r="AI149" s="52">
        <f>P.V!AI205</f>
        <v>0</v>
      </c>
      <c r="AJ149" s="52">
        <f>P.V!AJ205</f>
        <v>14.333333333333334</v>
      </c>
      <c r="AK149" s="52">
        <f>P.V!AK205</f>
        <v>5</v>
      </c>
      <c r="AL149" s="52">
        <f>P.V!AL205</f>
        <v>12</v>
      </c>
      <c r="AM149" s="75">
        <f>P.V!AM205</f>
        <v>5</v>
      </c>
      <c r="AN149" s="38">
        <f>P.V!AN205</f>
        <v>11.777777777777779</v>
      </c>
      <c r="AO149" s="76">
        <f>P.V!AO205</f>
        <v>15</v>
      </c>
      <c r="AP149" s="167">
        <f>P.V!AP205</f>
        <v>7</v>
      </c>
      <c r="AQ149" s="167">
        <f>P.V!AQ205</f>
        <v>0</v>
      </c>
      <c r="AR149" s="167">
        <f>P.V!AR205</f>
        <v>11</v>
      </c>
      <c r="AS149" s="167">
        <f>P.V!AS205</f>
        <v>3</v>
      </c>
      <c r="AT149" s="167">
        <f>P.V!AT205</f>
        <v>8.5</v>
      </c>
      <c r="AU149" s="75">
        <f>P.V!AU205</f>
        <v>0</v>
      </c>
      <c r="AV149" s="38">
        <f>P.V!AV205</f>
        <v>8.8333333333333339</v>
      </c>
      <c r="AW149" s="76">
        <f>P.V!AW205</f>
        <v>3</v>
      </c>
      <c r="AX149" s="61">
        <f>P.V!AX205</f>
        <v>12</v>
      </c>
      <c r="AY149" s="75">
        <f>P.V!AY205</f>
        <v>2</v>
      </c>
      <c r="AZ149" s="61">
        <f>P.V!AZ205</f>
        <v>12</v>
      </c>
      <c r="BA149" s="75">
        <f>P.V!BA205</f>
        <v>2</v>
      </c>
      <c r="BB149" s="61">
        <f>P.V!BB205</f>
        <v>11</v>
      </c>
      <c r="BC149" s="75">
        <f>P.V!BC205</f>
        <v>2</v>
      </c>
      <c r="BD149" s="38">
        <f>P.V!BD205</f>
        <v>11.666666666666666</v>
      </c>
      <c r="BE149" s="76">
        <f>P.V!BE205</f>
        <v>6</v>
      </c>
      <c r="BF149" s="59">
        <f>P.V!BF205</f>
        <v>10.771604938271606</v>
      </c>
      <c r="BG149" s="55">
        <f>P.V!BG205</f>
        <v>30</v>
      </c>
      <c r="BH149" s="56">
        <f>P.V!BH205</f>
        <v>9.6018518518518512</v>
      </c>
      <c r="BI149" s="55">
        <f>P.V!BI205</f>
        <v>45</v>
      </c>
      <c r="BJ149" s="55">
        <f>P.V!BJ205</f>
        <v>45</v>
      </c>
      <c r="BK149" s="73" t="str">
        <f>P.V!BK205</f>
        <v>Rattrapage</v>
      </c>
    </row>
    <row r="150" spans="1:63" ht="20.25" customHeight="1">
      <c r="A150" s="250">
        <v>140</v>
      </c>
      <c r="B150" s="234" t="str">
        <f>P.V!B206</f>
        <v>123005743</v>
      </c>
      <c r="C150" s="234" t="str">
        <f>P.V!C206</f>
        <v>CHABANA</v>
      </c>
      <c r="D150" s="234" t="str">
        <f>P.V!D206</f>
        <v>Chabane</v>
      </c>
      <c r="E150" s="234" t="str">
        <f>P.V!E206</f>
        <v>17/08/1992</v>
      </c>
      <c r="F150" s="234" t="str">
        <f>P.V!F206</f>
        <v>timezrit</v>
      </c>
      <c r="G150" s="36">
        <f>P.V!G206</f>
        <v>11.833333333333334</v>
      </c>
      <c r="H150" s="37">
        <f>P.V!H206</f>
        <v>5</v>
      </c>
      <c r="I150" s="36">
        <f>P.V!I206</f>
        <v>14.166666666666666</v>
      </c>
      <c r="J150" s="37">
        <f>P.V!J206</f>
        <v>5</v>
      </c>
      <c r="K150" s="36">
        <f>P.V!K206</f>
        <v>3.6666666666666665</v>
      </c>
      <c r="L150" s="37">
        <f>P.V!L206</f>
        <v>0</v>
      </c>
      <c r="M150" s="53">
        <f>P.V!M206</f>
        <v>9.8888888888888893</v>
      </c>
      <c r="N150" s="39">
        <f>P.V!N206</f>
        <v>10</v>
      </c>
      <c r="O150" s="36">
        <f>P.V!O206</f>
        <v>5</v>
      </c>
      <c r="P150" s="37">
        <f>P.V!P206</f>
        <v>0</v>
      </c>
      <c r="Q150" s="36">
        <f>P.V!Q206</f>
        <v>10.5</v>
      </c>
      <c r="R150" s="37">
        <f>P.V!R206</f>
        <v>3</v>
      </c>
      <c r="S150" s="36">
        <f>P.V!S206</f>
        <v>10.5</v>
      </c>
      <c r="T150" s="37">
        <f>P.V!T206</f>
        <v>3</v>
      </c>
      <c r="U150" s="53">
        <f>P.V!U206</f>
        <v>8.6666666666666661</v>
      </c>
      <c r="V150" s="39">
        <f>P.V!V206</f>
        <v>6</v>
      </c>
      <c r="W150" s="36">
        <f>P.V!W206</f>
        <v>3</v>
      </c>
      <c r="X150" s="37">
        <f>P.V!X206</f>
        <v>0</v>
      </c>
      <c r="Y150" s="36">
        <f>P.V!Y206</f>
        <v>6.5</v>
      </c>
      <c r="Z150" s="37">
        <f>P.V!Z206</f>
        <v>0</v>
      </c>
      <c r="AA150" s="36">
        <f>P.V!AA206</f>
        <v>6.5</v>
      </c>
      <c r="AB150" s="37">
        <f>P.V!AB206</f>
        <v>0</v>
      </c>
      <c r="AC150" s="53">
        <f>P.V!AC206</f>
        <v>5.333333333333333</v>
      </c>
      <c r="AD150" s="39">
        <f>P.V!AD206</f>
        <v>0</v>
      </c>
      <c r="AE150" s="138">
        <f>P.V!AE206</f>
        <v>8.4691358024691361</v>
      </c>
      <c r="AF150" s="40">
        <f>P.V!AF206</f>
        <v>16</v>
      </c>
      <c r="AG150" s="73" t="str">
        <f>P.V!AG206</f>
        <v>Rattrapage</v>
      </c>
      <c r="AH150" s="52">
        <f>P.V!AH206</f>
        <v>10.166666666666666</v>
      </c>
      <c r="AI150" s="52">
        <f>P.V!AI206</f>
        <v>5</v>
      </c>
      <c r="AJ150" s="52">
        <f>P.V!AJ206</f>
        <v>10.166666666666666</v>
      </c>
      <c r="AK150" s="52">
        <f>P.V!AK206</f>
        <v>5</v>
      </c>
      <c r="AL150" s="52">
        <f>P.V!AL206</f>
        <v>9.1666666666666661</v>
      </c>
      <c r="AM150" s="75">
        <f>P.V!AM206</f>
        <v>0</v>
      </c>
      <c r="AN150" s="38">
        <f>P.V!AN206</f>
        <v>9.8333333333333339</v>
      </c>
      <c r="AO150" s="76">
        <f>P.V!AO206</f>
        <v>10</v>
      </c>
      <c r="AP150" s="167">
        <f>P.V!AP206</f>
        <v>7</v>
      </c>
      <c r="AQ150" s="167">
        <f>P.V!AQ206</f>
        <v>0</v>
      </c>
      <c r="AR150" s="167">
        <f>P.V!AR206</f>
        <v>6</v>
      </c>
      <c r="AS150" s="167">
        <f>P.V!AS206</f>
        <v>0</v>
      </c>
      <c r="AT150" s="167">
        <f>P.V!AT206</f>
        <v>8.5</v>
      </c>
      <c r="AU150" s="75">
        <f>P.V!AU206</f>
        <v>0</v>
      </c>
      <c r="AV150" s="38">
        <f>P.V!AV206</f>
        <v>7.166666666666667</v>
      </c>
      <c r="AW150" s="76">
        <f>P.V!AW206</f>
        <v>0</v>
      </c>
      <c r="AX150" s="61">
        <f>P.V!AX206</f>
        <v>8.5</v>
      </c>
      <c r="AY150" s="75">
        <f>P.V!AY206</f>
        <v>0</v>
      </c>
      <c r="AZ150" s="61">
        <f>P.V!AZ206</f>
        <v>10.5</v>
      </c>
      <c r="BA150" s="75">
        <f>P.V!BA206</f>
        <v>2</v>
      </c>
      <c r="BB150" s="61">
        <f>P.V!BB206</f>
        <v>7</v>
      </c>
      <c r="BC150" s="75">
        <f>P.V!BC206</f>
        <v>0</v>
      </c>
      <c r="BD150" s="38">
        <f>P.V!BD206</f>
        <v>8.6666666666666661</v>
      </c>
      <c r="BE150" s="76">
        <f>P.V!BE206</f>
        <v>2</v>
      </c>
      <c r="BF150" s="59">
        <f>P.V!BF206</f>
        <v>8.6851851851851851</v>
      </c>
      <c r="BG150" s="55">
        <f>P.V!BG206</f>
        <v>12</v>
      </c>
      <c r="BH150" s="56">
        <f>P.V!BH206</f>
        <v>8.5771604938271615</v>
      </c>
      <c r="BI150" s="55">
        <f>P.V!BI206</f>
        <v>28</v>
      </c>
      <c r="BJ150" s="55">
        <f>P.V!BJ206</f>
        <v>28</v>
      </c>
      <c r="BK150" s="73" t="str">
        <f>P.V!BK206</f>
        <v>Rattrapage</v>
      </c>
    </row>
    <row r="151" spans="1:63" ht="20.25" customHeight="1">
      <c r="A151" s="250">
        <v>141</v>
      </c>
      <c r="B151" s="234" t="str">
        <f>P.V!B207</f>
        <v>10DR703</v>
      </c>
      <c r="C151" s="234" t="str">
        <f>P.V!C207</f>
        <v>CHABANE</v>
      </c>
      <c r="D151" s="234" t="str">
        <f>P.V!D207</f>
        <v>Linda</v>
      </c>
      <c r="E151" s="234" t="str">
        <f>P.V!E207</f>
        <v>09/01/1988</v>
      </c>
      <c r="F151" s="234" t="str">
        <f>P.V!F207</f>
        <v>Boudjelil</v>
      </c>
      <c r="G151" s="36">
        <f>P.V!G207</f>
        <v>9</v>
      </c>
      <c r="H151" s="37">
        <f>P.V!H207</f>
        <v>0</v>
      </c>
      <c r="I151" s="36">
        <f>P.V!I207</f>
        <v>8.1666666666666661</v>
      </c>
      <c r="J151" s="37">
        <f>P.V!J207</f>
        <v>0</v>
      </c>
      <c r="K151" s="36">
        <f>P.V!K207</f>
        <v>3.5</v>
      </c>
      <c r="L151" s="37">
        <f>P.V!L207</f>
        <v>0</v>
      </c>
      <c r="M151" s="53">
        <f>P.V!M207</f>
        <v>6.8888888888888884</v>
      </c>
      <c r="N151" s="39">
        <f>P.V!N207</f>
        <v>0</v>
      </c>
      <c r="O151" s="36">
        <f>P.V!O207</f>
        <v>4</v>
      </c>
      <c r="P151" s="37">
        <f>P.V!P207</f>
        <v>0</v>
      </c>
      <c r="Q151" s="36">
        <f>P.V!Q207</f>
        <v>9</v>
      </c>
      <c r="R151" s="37">
        <f>P.V!R207</f>
        <v>0</v>
      </c>
      <c r="S151" s="36">
        <f>P.V!S207</f>
        <v>3.5</v>
      </c>
      <c r="T151" s="37">
        <f>P.V!T207</f>
        <v>0</v>
      </c>
      <c r="U151" s="53">
        <f>P.V!U207</f>
        <v>5.5</v>
      </c>
      <c r="V151" s="39">
        <f>P.V!V207</f>
        <v>0</v>
      </c>
      <c r="W151" s="36">
        <f>P.V!W207</f>
        <v>0</v>
      </c>
      <c r="X151" s="37">
        <f>P.V!X207</f>
        <v>0</v>
      </c>
      <c r="Y151" s="36">
        <f>P.V!Y207</f>
        <v>1</v>
      </c>
      <c r="Z151" s="37">
        <f>P.V!Z207</f>
        <v>0</v>
      </c>
      <c r="AA151" s="36">
        <f>P.V!AA207</f>
        <v>5</v>
      </c>
      <c r="AB151" s="37">
        <f>P.V!AB207</f>
        <v>0</v>
      </c>
      <c r="AC151" s="53">
        <f>P.V!AC207</f>
        <v>2</v>
      </c>
      <c r="AD151" s="39">
        <f>P.V!AD207</f>
        <v>0</v>
      </c>
      <c r="AE151" s="138">
        <f>P.V!AE207</f>
        <v>5.3395061728395055</v>
      </c>
      <c r="AF151" s="40">
        <f>P.V!AF207</f>
        <v>0</v>
      </c>
      <c r="AG151" s="73" t="str">
        <f>P.V!AG207</f>
        <v>Rattrapage</v>
      </c>
      <c r="AH151" s="52">
        <f>P.V!AH207</f>
        <v>5.833333333333333</v>
      </c>
      <c r="AI151" s="52">
        <f>P.V!AI207</f>
        <v>0</v>
      </c>
      <c r="AJ151" s="52">
        <f>P.V!AJ207</f>
        <v>6.833333333333333</v>
      </c>
      <c r="AK151" s="52">
        <f>P.V!AK207</f>
        <v>0</v>
      </c>
      <c r="AL151" s="52">
        <f>P.V!AL207</f>
        <v>8.6666666666666661</v>
      </c>
      <c r="AM151" s="75">
        <f>P.V!AM207</f>
        <v>0</v>
      </c>
      <c r="AN151" s="38">
        <f>P.V!AN207</f>
        <v>7.1111111111111107</v>
      </c>
      <c r="AO151" s="76">
        <f>P.V!AO207</f>
        <v>0</v>
      </c>
      <c r="AP151" s="167">
        <f>P.V!AP207</f>
        <v>3.5</v>
      </c>
      <c r="AQ151" s="167">
        <f>P.V!AQ207</f>
        <v>0</v>
      </c>
      <c r="AR151" s="167">
        <f>P.V!AR207</f>
        <v>3</v>
      </c>
      <c r="AS151" s="167">
        <f>P.V!AS207</f>
        <v>0</v>
      </c>
      <c r="AT151" s="167">
        <f>P.V!AT207</f>
        <v>5</v>
      </c>
      <c r="AU151" s="75">
        <f>P.V!AU207</f>
        <v>0</v>
      </c>
      <c r="AV151" s="38">
        <f>P.V!AV207</f>
        <v>3.8333333333333335</v>
      </c>
      <c r="AW151" s="76">
        <f>P.V!AW207</f>
        <v>0</v>
      </c>
      <c r="AX151" s="61">
        <f>P.V!AX207</f>
        <v>8</v>
      </c>
      <c r="AY151" s="75">
        <f>P.V!AY207</f>
        <v>0</v>
      </c>
      <c r="AZ151" s="61">
        <f>P.V!AZ207</f>
        <v>5.5</v>
      </c>
      <c r="BA151" s="75">
        <f>P.V!BA207</f>
        <v>0</v>
      </c>
      <c r="BB151" s="61">
        <f>P.V!BB207</f>
        <v>3.5</v>
      </c>
      <c r="BC151" s="75">
        <f>P.V!BC207</f>
        <v>0</v>
      </c>
      <c r="BD151" s="38">
        <f>P.V!BD207</f>
        <v>5.666666666666667</v>
      </c>
      <c r="BE151" s="76">
        <f>P.V!BE207</f>
        <v>0</v>
      </c>
      <c r="BF151" s="59">
        <f>P.V!BF207</f>
        <v>5.69753086419753</v>
      </c>
      <c r="BG151" s="55">
        <f>P.V!BG207</f>
        <v>0</v>
      </c>
      <c r="BH151" s="56">
        <f>P.V!BH207</f>
        <v>5.5185185185185173</v>
      </c>
      <c r="BI151" s="55">
        <f>P.V!BI207</f>
        <v>0</v>
      </c>
      <c r="BJ151" s="55">
        <f>P.V!BJ207</f>
        <v>0</v>
      </c>
      <c r="BK151" s="73" t="str">
        <f>P.V!BK207</f>
        <v>Rattrapage</v>
      </c>
    </row>
    <row r="152" spans="1:63" ht="20.25" customHeight="1">
      <c r="A152" s="250">
        <v>142</v>
      </c>
      <c r="B152" s="234" t="str">
        <f>P.V!B208</f>
        <v>09DR0132</v>
      </c>
      <c r="C152" s="234" t="str">
        <f>P.V!C208</f>
        <v>CHABANE</v>
      </c>
      <c r="D152" s="234" t="str">
        <f>P.V!D208</f>
        <v>Ali</v>
      </c>
      <c r="E152" s="234" t="str">
        <f>P.V!E208</f>
        <v>14/01/1986</v>
      </c>
      <c r="F152" s="234" t="str">
        <f>P.V!F208</f>
        <v>Azazga</v>
      </c>
      <c r="G152" s="36">
        <f>P.V!G208</f>
        <v>6.333333333333333</v>
      </c>
      <c r="H152" s="37">
        <f>P.V!H208</f>
        <v>0</v>
      </c>
      <c r="I152" s="36">
        <f>P.V!I208</f>
        <v>5.5</v>
      </c>
      <c r="J152" s="37">
        <f>P.V!J208</f>
        <v>0</v>
      </c>
      <c r="K152" s="36">
        <f>P.V!K208</f>
        <v>4.166666666666667</v>
      </c>
      <c r="L152" s="37">
        <f>P.V!L208</f>
        <v>0</v>
      </c>
      <c r="M152" s="53">
        <f>P.V!M208</f>
        <v>5.333333333333333</v>
      </c>
      <c r="N152" s="39">
        <f>P.V!N208</f>
        <v>0</v>
      </c>
      <c r="O152" s="36">
        <f>P.V!O208</f>
        <v>3</v>
      </c>
      <c r="P152" s="37">
        <f>P.V!P208</f>
        <v>0</v>
      </c>
      <c r="Q152" s="36">
        <f>P.V!Q208</f>
        <v>10</v>
      </c>
      <c r="R152" s="37">
        <f>P.V!R208</f>
        <v>3</v>
      </c>
      <c r="S152" s="36">
        <f>P.V!S208</f>
        <v>5</v>
      </c>
      <c r="T152" s="37">
        <f>P.V!T208</f>
        <v>0</v>
      </c>
      <c r="U152" s="53">
        <f>P.V!U208</f>
        <v>6</v>
      </c>
      <c r="V152" s="39">
        <f>P.V!V208</f>
        <v>3</v>
      </c>
      <c r="W152" s="36">
        <f>P.V!W208</f>
        <v>2</v>
      </c>
      <c r="X152" s="37">
        <f>P.V!X208</f>
        <v>0</v>
      </c>
      <c r="Y152" s="36">
        <f>P.V!Y208</f>
        <v>11</v>
      </c>
      <c r="Z152" s="37">
        <f>P.V!Z208</f>
        <v>2</v>
      </c>
      <c r="AA152" s="36">
        <f>P.V!AA208</f>
        <v>6.5</v>
      </c>
      <c r="AB152" s="37">
        <f>P.V!AB208</f>
        <v>0</v>
      </c>
      <c r="AC152" s="53">
        <f>P.V!AC208</f>
        <v>6.5</v>
      </c>
      <c r="AD152" s="39">
        <f>P.V!AD208</f>
        <v>2</v>
      </c>
      <c r="AE152" s="138">
        <f>P.V!AE208</f>
        <v>5.8148148148148149</v>
      </c>
      <c r="AF152" s="40">
        <f>P.V!AF208</f>
        <v>5</v>
      </c>
      <c r="AG152" s="73" t="str">
        <f>P.V!AG208</f>
        <v>Rattrapage</v>
      </c>
      <c r="AH152" s="52">
        <f>P.V!AH208</f>
        <v>8</v>
      </c>
      <c r="AI152" s="52">
        <f>P.V!AI208</f>
        <v>0</v>
      </c>
      <c r="AJ152" s="52">
        <f>P.V!AJ208</f>
        <v>7</v>
      </c>
      <c r="AK152" s="52">
        <f>P.V!AK208</f>
        <v>0</v>
      </c>
      <c r="AL152" s="52">
        <f>P.V!AL208</f>
        <v>8.8333333333333339</v>
      </c>
      <c r="AM152" s="75">
        <f>P.V!AM208</f>
        <v>0</v>
      </c>
      <c r="AN152" s="38">
        <f>P.V!AN208</f>
        <v>7.9444444444444455</v>
      </c>
      <c r="AO152" s="76">
        <f>P.V!AO208</f>
        <v>0</v>
      </c>
      <c r="AP152" s="167">
        <f>P.V!AP208</f>
        <v>7.5</v>
      </c>
      <c r="AQ152" s="167">
        <f>P.V!AQ208</f>
        <v>0</v>
      </c>
      <c r="AR152" s="167">
        <f>P.V!AR208</f>
        <v>12</v>
      </c>
      <c r="AS152" s="167">
        <f>P.V!AS208</f>
        <v>3</v>
      </c>
      <c r="AT152" s="167">
        <f>P.V!AT208</f>
        <v>4</v>
      </c>
      <c r="AU152" s="75">
        <f>P.V!AU208</f>
        <v>0</v>
      </c>
      <c r="AV152" s="38">
        <f>P.V!AV208</f>
        <v>7.833333333333333</v>
      </c>
      <c r="AW152" s="76">
        <f>P.V!AW208</f>
        <v>3</v>
      </c>
      <c r="AX152" s="61">
        <f>P.V!AX208</f>
        <v>10</v>
      </c>
      <c r="AY152" s="75">
        <f>P.V!AY208</f>
        <v>2</v>
      </c>
      <c r="AZ152" s="61">
        <f>P.V!AZ208</f>
        <v>12.5</v>
      </c>
      <c r="BA152" s="75">
        <f>P.V!BA208</f>
        <v>2</v>
      </c>
      <c r="BB152" s="61">
        <f>P.V!BB208</f>
        <v>4.5</v>
      </c>
      <c r="BC152" s="75">
        <f>P.V!BC208</f>
        <v>0</v>
      </c>
      <c r="BD152" s="38">
        <f>P.V!BD208</f>
        <v>9</v>
      </c>
      <c r="BE152" s="76">
        <f>P.V!BE208</f>
        <v>4</v>
      </c>
      <c r="BF152" s="59">
        <f>P.V!BF208</f>
        <v>8.1419753086419764</v>
      </c>
      <c r="BG152" s="55">
        <f>P.V!BG208</f>
        <v>7</v>
      </c>
      <c r="BH152" s="56">
        <f>P.V!BH208</f>
        <v>6.9783950617283956</v>
      </c>
      <c r="BI152" s="55">
        <f>P.V!BI208</f>
        <v>12</v>
      </c>
      <c r="BJ152" s="55">
        <f>P.V!BJ208</f>
        <v>12</v>
      </c>
      <c r="BK152" s="73" t="str">
        <f>P.V!BK208</f>
        <v>Rattrapage</v>
      </c>
    </row>
    <row r="153" spans="1:63" ht="20.25" customHeight="1">
      <c r="A153" s="250">
        <v>143</v>
      </c>
      <c r="B153" s="234" t="str">
        <f>P.V!B209</f>
        <v>123001460</v>
      </c>
      <c r="C153" s="234" t="str">
        <f>P.V!C209</f>
        <v>CHABATI</v>
      </c>
      <c r="D153" s="234" t="str">
        <f>P.V!D209</f>
        <v>Katia</v>
      </c>
      <c r="E153" s="234" t="str">
        <f>P.V!E209</f>
        <v>05/12/1991</v>
      </c>
      <c r="F153" s="234" t="str">
        <f>P.V!F209</f>
        <v>bejaia</v>
      </c>
      <c r="G153" s="36">
        <f>P.V!G209</f>
        <v>8.8333333333333339</v>
      </c>
      <c r="H153" s="37">
        <f>P.V!H209</f>
        <v>0</v>
      </c>
      <c r="I153" s="36">
        <f>P.V!I209</f>
        <v>5</v>
      </c>
      <c r="J153" s="37">
        <f>P.V!J209</f>
        <v>0</v>
      </c>
      <c r="K153" s="36">
        <f>P.V!K209</f>
        <v>5.333333333333333</v>
      </c>
      <c r="L153" s="37">
        <f>P.V!L209</f>
        <v>0</v>
      </c>
      <c r="M153" s="53">
        <f>P.V!M209</f>
        <v>6.3888888888888893</v>
      </c>
      <c r="N153" s="39">
        <f>P.V!N209</f>
        <v>0</v>
      </c>
      <c r="O153" s="36">
        <f>P.V!O209</f>
        <v>9</v>
      </c>
      <c r="P153" s="37">
        <f>P.V!P209</f>
        <v>0</v>
      </c>
      <c r="Q153" s="36">
        <f>P.V!Q209</f>
        <v>5</v>
      </c>
      <c r="R153" s="37">
        <f>P.V!R209</f>
        <v>0</v>
      </c>
      <c r="S153" s="36">
        <f>P.V!S209</f>
        <v>6.5</v>
      </c>
      <c r="T153" s="37">
        <f>P.V!T209</f>
        <v>0</v>
      </c>
      <c r="U153" s="53">
        <f>P.V!U209</f>
        <v>6.833333333333333</v>
      </c>
      <c r="V153" s="39">
        <f>P.V!V209</f>
        <v>0</v>
      </c>
      <c r="W153" s="36">
        <f>P.V!W209</f>
        <v>2</v>
      </c>
      <c r="X153" s="37">
        <f>P.V!X209</f>
        <v>0</v>
      </c>
      <c r="Y153" s="36">
        <f>P.V!Y209</f>
        <v>7.5</v>
      </c>
      <c r="Z153" s="37">
        <f>P.V!Z209</f>
        <v>0</v>
      </c>
      <c r="AA153" s="36">
        <f>P.V!AA209</f>
        <v>5</v>
      </c>
      <c r="AB153" s="37">
        <f>P.V!AB209</f>
        <v>0</v>
      </c>
      <c r="AC153" s="53">
        <f>P.V!AC209</f>
        <v>4.833333333333333</v>
      </c>
      <c r="AD153" s="39">
        <f>P.V!AD209</f>
        <v>0</v>
      </c>
      <c r="AE153" s="138">
        <f>P.V!AE209</f>
        <v>6.1913580246913584</v>
      </c>
      <c r="AF153" s="40">
        <f>P.V!AF209</f>
        <v>0</v>
      </c>
      <c r="AG153" s="73" t="str">
        <f>P.V!AG209</f>
        <v>Rattrapage</v>
      </c>
      <c r="AH153" s="52">
        <f>P.V!AH209</f>
        <v>10</v>
      </c>
      <c r="AI153" s="52">
        <f>P.V!AI209</f>
        <v>5</v>
      </c>
      <c r="AJ153" s="52" t="e">
        <f>P.V!AJ209</f>
        <v>#VALUE!</v>
      </c>
      <c r="AK153" s="52" t="e">
        <f>P.V!AK209</f>
        <v>#VALUE!</v>
      </c>
      <c r="AL153" s="52" t="e">
        <f>P.V!AL209</f>
        <v>#VALUE!</v>
      </c>
      <c r="AM153" s="75" t="e">
        <f>P.V!AM209</f>
        <v>#VALUE!</v>
      </c>
      <c r="AN153" s="38" t="e">
        <f>P.V!AN209</f>
        <v>#VALUE!</v>
      </c>
      <c r="AO153" s="76" t="e">
        <f>P.V!AO209</f>
        <v>#VALUE!</v>
      </c>
      <c r="AP153" s="167" t="str">
        <f>P.V!AP209</f>
        <v>\</v>
      </c>
      <c r="AQ153" s="167">
        <f>P.V!AQ209</f>
        <v>3</v>
      </c>
      <c r="AR153" s="167" t="str">
        <f>P.V!AR209</f>
        <v>ABS</v>
      </c>
      <c r="AS153" s="167">
        <f>P.V!AS209</f>
        <v>3</v>
      </c>
      <c r="AT153" s="167" t="str">
        <f>P.V!AT209</f>
        <v>ABS</v>
      </c>
      <c r="AU153" s="75">
        <f>P.V!AU209</f>
        <v>3</v>
      </c>
      <c r="AV153" s="38" t="e">
        <f>P.V!AV209</f>
        <v>#VALUE!</v>
      </c>
      <c r="AW153" s="76" t="e">
        <f>P.V!AW209</f>
        <v>#VALUE!</v>
      </c>
      <c r="AX153" s="61" t="str">
        <f>P.V!AX209</f>
        <v>ABS</v>
      </c>
      <c r="AY153" s="75">
        <f>P.V!AY209</f>
        <v>2</v>
      </c>
      <c r="AZ153" s="61" t="str">
        <f>P.V!AZ209</f>
        <v>ABS</v>
      </c>
      <c r="BA153" s="75">
        <f>P.V!BA209</f>
        <v>2</v>
      </c>
      <c r="BB153" s="61" t="str">
        <f>P.V!BB209</f>
        <v>ABS</v>
      </c>
      <c r="BC153" s="75">
        <f>P.V!BC209</f>
        <v>2</v>
      </c>
      <c r="BD153" s="38" t="e">
        <f>P.V!BD209</f>
        <v>#VALUE!</v>
      </c>
      <c r="BE153" s="76" t="e">
        <f>P.V!BE209</f>
        <v>#VALUE!</v>
      </c>
      <c r="BF153" s="59" t="e">
        <f>P.V!BF209</f>
        <v>#VALUE!</v>
      </c>
      <c r="BG153" s="55" t="e">
        <f>P.V!BG209</f>
        <v>#VALUE!</v>
      </c>
      <c r="BH153" s="56" t="e">
        <f>P.V!BH209</f>
        <v>#VALUE!</v>
      </c>
      <c r="BI153" s="55" t="e">
        <f>P.V!BI209</f>
        <v>#VALUE!</v>
      </c>
      <c r="BJ153" s="55" t="e">
        <f>P.V!BJ209</f>
        <v>#VALUE!</v>
      </c>
      <c r="BK153" s="73" t="str">
        <f>P.V!BK209</f>
        <v>Rattrapage</v>
      </c>
    </row>
    <row r="154" spans="1:63" ht="20.25" customHeight="1">
      <c r="A154" s="250">
        <v>144</v>
      </c>
      <c r="B154" s="234" t="str">
        <f>P.V!B210</f>
        <v>11DR0404</v>
      </c>
      <c r="C154" s="234" t="str">
        <f>P.V!C210</f>
        <v>CHABI</v>
      </c>
      <c r="D154" s="234" t="str">
        <f>P.V!D210</f>
        <v>Farida</v>
      </c>
      <c r="E154" s="234" t="str">
        <f>P.V!E210</f>
        <v>24/10/1990</v>
      </c>
      <c r="F154" s="234" t="str">
        <f>P.V!F210</f>
        <v>Akbou</v>
      </c>
      <c r="G154" s="36">
        <f>P.V!G210</f>
        <v>7.333333333333333</v>
      </c>
      <c r="H154" s="37">
        <f>P.V!H210</f>
        <v>0</v>
      </c>
      <c r="I154" s="36">
        <f>P.V!I210</f>
        <v>5</v>
      </c>
      <c r="J154" s="37">
        <f>P.V!J210</f>
        <v>0</v>
      </c>
      <c r="K154" s="36">
        <f>P.V!K210</f>
        <v>4.666666666666667</v>
      </c>
      <c r="L154" s="37">
        <f>P.V!L210</f>
        <v>0</v>
      </c>
      <c r="M154" s="53">
        <f>P.V!M210</f>
        <v>5.666666666666667</v>
      </c>
      <c r="N154" s="39">
        <f>P.V!N210</f>
        <v>0</v>
      </c>
      <c r="O154" s="36">
        <f>P.V!O210</f>
        <v>4</v>
      </c>
      <c r="P154" s="37">
        <f>P.V!P210</f>
        <v>0</v>
      </c>
      <c r="Q154" s="36">
        <f>P.V!Q210</f>
        <v>6</v>
      </c>
      <c r="R154" s="37">
        <f>P.V!R210</f>
        <v>0</v>
      </c>
      <c r="S154" s="36">
        <f>P.V!S210</f>
        <v>6</v>
      </c>
      <c r="T154" s="37">
        <f>P.V!T210</f>
        <v>0</v>
      </c>
      <c r="U154" s="53">
        <f>P.V!U210</f>
        <v>5.333333333333333</v>
      </c>
      <c r="V154" s="39">
        <f>P.V!V210</f>
        <v>0</v>
      </c>
      <c r="W154" s="36">
        <f>P.V!W210</f>
        <v>2</v>
      </c>
      <c r="X154" s="37">
        <f>P.V!X210</f>
        <v>0</v>
      </c>
      <c r="Y154" s="36">
        <f>P.V!Y210</f>
        <v>5.5</v>
      </c>
      <c r="Z154" s="37">
        <f>P.V!Z210</f>
        <v>0</v>
      </c>
      <c r="AA154" s="36">
        <f>P.V!AA210</f>
        <v>10</v>
      </c>
      <c r="AB154" s="37">
        <f>P.V!AB210</f>
        <v>2</v>
      </c>
      <c r="AC154" s="53">
        <f>P.V!AC210</f>
        <v>5.833333333333333</v>
      </c>
      <c r="AD154" s="39">
        <f>P.V!AD210</f>
        <v>2</v>
      </c>
      <c r="AE154" s="138">
        <f>P.V!AE210</f>
        <v>5.5925925925925926</v>
      </c>
      <c r="AF154" s="40">
        <f>P.V!AF210</f>
        <v>2</v>
      </c>
      <c r="AG154" s="73" t="str">
        <f>P.V!AG210</f>
        <v>Rattrapage</v>
      </c>
      <c r="AH154" s="52">
        <f>P.V!AH210</f>
        <v>8.8333333333333339</v>
      </c>
      <c r="AI154" s="52">
        <f>P.V!AI210</f>
        <v>0</v>
      </c>
      <c r="AJ154" s="52">
        <f>P.V!AJ210</f>
        <v>8.3333333333333339</v>
      </c>
      <c r="AK154" s="52">
        <f>P.V!AK210</f>
        <v>0</v>
      </c>
      <c r="AL154" s="52">
        <f>P.V!AL210</f>
        <v>8.5</v>
      </c>
      <c r="AM154" s="75">
        <f>P.V!AM210</f>
        <v>0</v>
      </c>
      <c r="AN154" s="38">
        <f>P.V!AN210</f>
        <v>8.5555555555555554</v>
      </c>
      <c r="AO154" s="76">
        <f>P.V!AO210</f>
        <v>0</v>
      </c>
      <c r="AP154" s="167">
        <f>P.V!AP210</f>
        <v>6</v>
      </c>
      <c r="AQ154" s="167">
        <f>P.V!AQ210</f>
        <v>0</v>
      </c>
      <c r="AR154" s="167">
        <f>P.V!AR210</f>
        <v>7</v>
      </c>
      <c r="AS154" s="167">
        <f>P.V!AS210</f>
        <v>0</v>
      </c>
      <c r="AT154" s="167">
        <f>P.V!AT210</f>
        <v>2.5</v>
      </c>
      <c r="AU154" s="75">
        <f>P.V!AU210</f>
        <v>0</v>
      </c>
      <c r="AV154" s="38">
        <f>P.V!AV210</f>
        <v>5.166666666666667</v>
      </c>
      <c r="AW154" s="76">
        <f>P.V!AW210</f>
        <v>0</v>
      </c>
      <c r="AX154" s="61">
        <f>P.V!AX210</f>
        <v>10</v>
      </c>
      <c r="AY154" s="75">
        <f>P.V!AY210</f>
        <v>2</v>
      </c>
      <c r="AZ154" s="61">
        <f>P.V!AZ210</f>
        <v>0</v>
      </c>
      <c r="BA154" s="75">
        <f>P.V!BA210</f>
        <v>0</v>
      </c>
      <c r="BB154" s="61">
        <f>P.V!BB210</f>
        <v>6</v>
      </c>
      <c r="BC154" s="75">
        <f>P.V!BC210</f>
        <v>0</v>
      </c>
      <c r="BD154" s="38">
        <f>P.V!BD210</f>
        <v>5.333333333333333</v>
      </c>
      <c r="BE154" s="76">
        <f>P.V!BE210</f>
        <v>2</v>
      </c>
      <c r="BF154" s="59">
        <f>P.V!BF210</f>
        <v>6.7098765432098766</v>
      </c>
      <c r="BG154" s="55">
        <f>P.V!BG210</f>
        <v>2</v>
      </c>
      <c r="BH154" s="56">
        <f>P.V!BH210</f>
        <v>6.1512345679012341</v>
      </c>
      <c r="BI154" s="55">
        <f>P.V!BI210</f>
        <v>4</v>
      </c>
      <c r="BJ154" s="55">
        <f>P.V!BJ210</f>
        <v>4</v>
      </c>
      <c r="BK154" s="73" t="str">
        <f>P.V!BK210</f>
        <v>Rattrapage</v>
      </c>
    </row>
    <row r="155" spans="1:63" ht="20.25" customHeight="1">
      <c r="A155" s="250">
        <v>145</v>
      </c>
      <c r="B155" s="241" t="str">
        <f>P.V!B225</f>
        <v>10DR058</v>
      </c>
      <c r="C155" s="241" t="str">
        <f>P.V!C225</f>
        <v>CHAIEB</v>
      </c>
      <c r="D155" s="241" t="str">
        <f>P.V!D225</f>
        <v>Hamza</v>
      </c>
      <c r="E155" s="241" t="str">
        <f>P.V!E225</f>
        <v>01/07/1987</v>
      </c>
      <c r="F155" s="241" t="str">
        <f>P.V!F225</f>
        <v>Bejaia</v>
      </c>
      <c r="G155" s="36">
        <f>P.V!G225</f>
        <v>11.166666666666666</v>
      </c>
      <c r="H155" s="37">
        <f>P.V!H225</f>
        <v>5</v>
      </c>
      <c r="I155" s="36">
        <f>P.V!I225</f>
        <v>4.5</v>
      </c>
      <c r="J155" s="37">
        <f>P.V!J225</f>
        <v>0</v>
      </c>
      <c r="K155" s="36">
        <f>P.V!K225</f>
        <v>4</v>
      </c>
      <c r="L155" s="37">
        <f>P.V!L225</f>
        <v>0</v>
      </c>
      <c r="M155" s="53">
        <f>P.V!M225</f>
        <v>6.5555555555555545</v>
      </c>
      <c r="N155" s="39">
        <f>P.V!N225</f>
        <v>5</v>
      </c>
      <c r="O155" s="36">
        <f>P.V!O225</f>
        <v>7</v>
      </c>
      <c r="P155" s="37">
        <f>P.V!P225</f>
        <v>0</v>
      </c>
      <c r="Q155" s="36">
        <f>P.V!Q225</f>
        <v>5</v>
      </c>
      <c r="R155" s="37">
        <f>P.V!R225</f>
        <v>0</v>
      </c>
      <c r="S155" s="36">
        <f>P.V!S225</f>
        <v>5</v>
      </c>
      <c r="T155" s="37">
        <f>P.V!T225</f>
        <v>0</v>
      </c>
      <c r="U155" s="53">
        <f>P.V!U225</f>
        <v>5.666666666666667</v>
      </c>
      <c r="V155" s="39">
        <f>P.V!V225</f>
        <v>0</v>
      </c>
      <c r="W155" s="36">
        <f>P.V!W225</f>
        <v>2</v>
      </c>
      <c r="X155" s="37">
        <f>P.V!X225</f>
        <v>0</v>
      </c>
      <c r="Y155" s="36">
        <f>P.V!Y225</f>
        <v>8.5</v>
      </c>
      <c r="Z155" s="37">
        <f>P.V!Z225</f>
        <v>0</v>
      </c>
      <c r="AA155" s="36">
        <f>P.V!AA225</f>
        <v>6</v>
      </c>
      <c r="AB155" s="37">
        <f>P.V!AB225</f>
        <v>0</v>
      </c>
      <c r="AC155" s="53">
        <f>P.V!AC225</f>
        <v>5.5</v>
      </c>
      <c r="AD155" s="39">
        <f>P.V!AD225</f>
        <v>0</v>
      </c>
      <c r="AE155" s="138">
        <f>P.V!AE225</f>
        <v>6.0246913580246906</v>
      </c>
      <c r="AF155" s="40">
        <f>P.V!AF225</f>
        <v>5</v>
      </c>
      <c r="AG155" s="73" t="str">
        <f>P.V!AG225</f>
        <v>Rattrapage</v>
      </c>
      <c r="AH155" s="52">
        <f>P.V!AH225</f>
        <v>5.833333333333333</v>
      </c>
      <c r="AI155" s="52">
        <f>P.V!AI225</f>
        <v>0</v>
      </c>
      <c r="AJ155" s="52">
        <f>P.V!AJ225</f>
        <v>2.3333333333333335</v>
      </c>
      <c r="AK155" s="52">
        <f>P.V!AK225</f>
        <v>0</v>
      </c>
      <c r="AL155" s="52">
        <f>P.V!AL225</f>
        <v>8.3333333333333339</v>
      </c>
      <c r="AM155" s="75">
        <f>P.V!AM225</f>
        <v>0</v>
      </c>
      <c r="AN155" s="38">
        <f>P.V!AN225</f>
        <v>5.5</v>
      </c>
      <c r="AO155" s="76">
        <f>P.V!AO225</f>
        <v>0</v>
      </c>
      <c r="AP155" s="167">
        <f>P.V!AP225</f>
        <v>1.5</v>
      </c>
      <c r="AQ155" s="167">
        <f>P.V!AQ225</f>
        <v>0</v>
      </c>
      <c r="AR155" s="167">
        <f>P.V!AR225</f>
        <v>7</v>
      </c>
      <c r="AS155" s="167">
        <f>P.V!AS225</f>
        <v>0</v>
      </c>
      <c r="AT155" s="167">
        <f>P.V!AT225</f>
        <v>7.5</v>
      </c>
      <c r="AU155" s="75">
        <f>P.V!AU225</f>
        <v>0</v>
      </c>
      <c r="AV155" s="38">
        <f>P.V!AV225</f>
        <v>5.333333333333333</v>
      </c>
      <c r="AW155" s="76">
        <f>P.V!AW225</f>
        <v>0</v>
      </c>
      <c r="AX155" s="61">
        <f>P.V!AX225</f>
        <v>10</v>
      </c>
      <c r="AY155" s="75">
        <f>P.V!AY225</f>
        <v>2</v>
      </c>
      <c r="AZ155" s="61" t="str">
        <f>P.V!AZ225</f>
        <v>ABS</v>
      </c>
      <c r="BA155" s="75">
        <f>P.V!BA225</f>
        <v>2</v>
      </c>
      <c r="BB155" s="61">
        <f>P.V!BB225</f>
        <v>10</v>
      </c>
      <c r="BC155" s="75">
        <f>P.V!BC225</f>
        <v>2</v>
      </c>
      <c r="BD155" s="38" t="e">
        <f>P.V!BD225</f>
        <v>#VALUE!</v>
      </c>
      <c r="BE155" s="76" t="e">
        <f>P.V!BE225</f>
        <v>#VALUE!</v>
      </c>
      <c r="BF155" s="59" t="e">
        <f>P.V!BF225</f>
        <v>#VALUE!</v>
      </c>
      <c r="BG155" s="55" t="e">
        <f>P.V!BG225</f>
        <v>#VALUE!</v>
      </c>
      <c r="BH155" s="56" t="e">
        <f>P.V!BH225</f>
        <v>#VALUE!</v>
      </c>
      <c r="BI155" s="55" t="e">
        <f>P.V!BI225</f>
        <v>#VALUE!</v>
      </c>
      <c r="BJ155" s="55" t="e">
        <f>P.V!BJ225</f>
        <v>#VALUE!</v>
      </c>
      <c r="BK155" s="73" t="str">
        <f>P.V!BK225</f>
        <v>Rattrapage</v>
      </c>
    </row>
    <row r="156" spans="1:63" ht="20.25" customHeight="1">
      <c r="A156" s="250">
        <v>146</v>
      </c>
      <c r="B156" s="234" t="str">
        <f>P.V!B226</f>
        <v>11DR0187</v>
      </c>
      <c r="C156" s="234" t="str">
        <f>P.V!C226</f>
        <v>CHALAL</v>
      </c>
      <c r="D156" s="234" t="str">
        <f>P.V!D226</f>
        <v>Chafika</v>
      </c>
      <c r="E156" s="234" t="str">
        <f>P.V!E226</f>
        <v>26/03/1990</v>
      </c>
      <c r="F156" s="234" t="str">
        <f>P.V!F226</f>
        <v>Bejaia</v>
      </c>
      <c r="G156" s="36">
        <f>P.V!G226</f>
        <v>10.83</v>
      </c>
      <c r="H156" s="37">
        <f>P.V!H226</f>
        <v>5</v>
      </c>
      <c r="I156" s="36">
        <f>P.V!I226</f>
        <v>4.5</v>
      </c>
      <c r="J156" s="37">
        <f>P.V!J226</f>
        <v>0</v>
      </c>
      <c r="K156" s="36">
        <f>P.V!K226</f>
        <v>5</v>
      </c>
      <c r="L156" s="37">
        <f>P.V!L226</f>
        <v>0</v>
      </c>
      <c r="M156" s="53">
        <f>P.V!M226</f>
        <v>6.7766666666666664</v>
      </c>
      <c r="N156" s="39">
        <f>P.V!N226</f>
        <v>5</v>
      </c>
      <c r="O156" s="36">
        <f>P.V!O226</f>
        <v>7</v>
      </c>
      <c r="P156" s="37">
        <f>P.V!P226</f>
        <v>0</v>
      </c>
      <c r="Q156" s="36">
        <f>P.V!Q226</f>
        <v>10.5</v>
      </c>
      <c r="R156" s="37">
        <f>P.V!R226</f>
        <v>3</v>
      </c>
      <c r="S156" s="36">
        <f>P.V!S226</f>
        <v>4</v>
      </c>
      <c r="T156" s="37">
        <f>P.V!T226</f>
        <v>0</v>
      </c>
      <c r="U156" s="53">
        <f>P.V!U226</f>
        <v>7.166666666666667</v>
      </c>
      <c r="V156" s="39">
        <f>P.V!V226</f>
        <v>3</v>
      </c>
      <c r="W156" s="36">
        <f>P.V!W226</f>
        <v>1</v>
      </c>
      <c r="X156" s="37">
        <f>P.V!X226</f>
        <v>0</v>
      </c>
      <c r="Y156" s="36">
        <f>P.V!Y226</f>
        <v>8</v>
      </c>
      <c r="Z156" s="37">
        <f>P.V!Z226</f>
        <v>0</v>
      </c>
      <c r="AA156" s="36">
        <f>P.V!AA226</f>
        <v>5</v>
      </c>
      <c r="AB156" s="37">
        <f>P.V!AB226</f>
        <v>0</v>
      </c>
      <c r="AC156" s="53">
        <f>P.V!AC226</f>
        <v>4.666666666666667</v>
      </c>
      <c r="AD156" s="39">
        <f>P.V!AD226</f>
        <v>0</v>
      </c>
      <c r="AE156" s="138">
        <f>P.V!AE226</f>
        <v>6.4377777777777778</v>
      </c>
      <c r="AF156" s="40">
        <f>P.V!AF226</f>
        <v>8</v>
      </c>
      <c r="AG156" s="73" t="str">
        <f>P.V!AG226</f>
        <v>Rattrapage</v>
      </c>
      <c r="AH156" s="52">
        <f>P.V!AH226</f>
        <v>9.5</v>
      </c>
      <c r="AI156" s="52">
        <f>P.V!AI226</f>
        <v>0</v>
      </c>
      <c r="AJ156" s="52">
        <f>P.V!AJ226</f>
        <v>11.67</v>
      </c>
      <c r="AK156" s="52">
        <f>P.V!AK226</f>
        <v>5</v>
      </c>
      <c r="AL156" s="52">
        <f>P.V!AL226</f>
        <v>13.33</v>
      </c>
      <c r="AM156" s="75">
        <f>P.V!AM226</f>
        <v>5</v>
      </c>
      <c r="AN156" s="38">
        <f>P.V!AN226</f>
        <v>11.5</v>
      </c>
      <c r="AO156" s="76">
        <f>P.V!AO226</f>
        <v>15</v>
      </c>
      <c r="AP156" s="167">
        <f>P.V!AP226</f>
        <v>6</v>
      </c>
      <c r="AQ156" s="167">
        <f>P.V!AQ226</f>
        <v>0</v>
      </c>
      <c r="AR156" s="167">
        <f>P.V!AR226</f>
        <v>0</v>
      </c>
      <c r="AS156" s="167">
        <f>P.V!AS226</f>
        <v>0</v>
      </c>
      <c r="AT156" s="167">
        <f>P.V!AT226</f>
        <v>11</v>
      </c>
      <c r="AU156" s="75">
        <f>P.V!AU226</f>
        <v>3</v>
      </c>
      <c r="AV156" s="38">
        <f>P.V!AV226</f>
        <v>5.666666666666667</v>
      </c>
      <c r="AW156" s="76">
        <f>P.V!AW226</f>
        <v>3</v>
      </c>
      <c r="AX156" s="61">
        <f>P.V!AX226</f>
        <v>11</v>
      </c>
      <c r="AY156" s="75">
        <f>P.V!AY226</f>
        <v>2</v>
      </c>
      <c r="AZ156" s="61">
        <f>P.V!AZ226</f>
        <v>1</v>
      </c>
      <c r="BA156" s="75">
        <f>P.V!BA226</f>
        <v>0</v>
      </c>
      <c r="BB156" s="61">
        <f>P.V!BB226</f>
        <v>10</v>
      </c>
      <c r="BC156" s="75">
        <f>P.V!BC226</f>
        <v>2</v>
      </c>
      <c r="BD156" s="38">
        <f>P.V!BD226</f>
        <v>7.333333333333333</v>
      </c>
      <c r="BE156" s="76">
        <f>P.V!BE226</f>
        <v>4</v>
      </c>
      <c r="BF156" s="59">
        <f>P.V!BF226</f>
        <v>8.6296296296296298</v>
      </c>
      <c r="BG156" s="55">
        <f>P.V!BG226</f>
        <v>22</v>
      </c>
      <c r="BH156" s="56">
        <f>P.V!BH226</f>
        <v>7.5337037037037042</v>
      </c>
      <c r="BI156" s="55">
        <f>P.V!BI226</f>
        <v>30</v>
      </c>
      <c r="BJ156" s="55">
        <f>P.V!BJ226</f>
        <v>30</v>
      </c>
      <c r="BK156" s="73" t="str">
        <f>P.V!BK226</f>
        <v>Rattrapage</v>
      </c>
    </row>
    <row r="157" spans="1:63" ht="20.25" customHeight="1">
      <c r="A157" s="250">
        <v>147</v>
      </c>
      <c r="B157" s="234" t="str">
        <f>P.V!B227</f>
        <v>123001220</v>
      </c>
      <c r="C157" s="234" t="str">
        <f>P.V!C227</f>
        <v>CHEBTA</v>
      </c>
      <c r="D157" s="234" t="str">
        <f>P.V!D227</f>
        <v>Anissa</v>
      </c>
      <c r="E157" s="234" t="str">
        <f>P.V!E227</f>
        <v>02/07/1992</v>
      </c>
      <c r="F157" s="234" t="str">
        <f>P.V!F227</f>
        <v>Bejaia</v>
      </c>
      <c r="G157" s="36">
        <f>P.V!G227</f>
        <v>10.5</v>
      </c>
      <c r="H157" s="37">
        <f>P.V!H227</f>
        <v>5</v>
      </c>
      <c r="I157" s="36">
        <f>P.V!I227</f>
        <v>13.333333333333334</v>
      </c>
      <c r="J157" s="37">
        <f>P.V!J227</f>
        <v>5</v>
      </c>
      <c r="K157" s="36">
        <f>P.V!K227</f>
        <v>5</v>
      </c>
      <c r="L157" s="37">
        <f>P.V!L227</f>
        <v>0</v>
      </c>
      <c r="M157" s="53">
        <f>P.V!M227</f>
        <v>9.6111111111111125</v>
      </c>
      <c r="N157" s="39">
        <f>P.V!N227</f>
        <v>10</v>
      </c>
      <c r="O157" s="36">
        <f>P.V!O227</f>
        <v>10</v>
      </c>
      <c r="P157" s="37">
        <f>P.V!P227</f>
        <v>3</v>
      </c>
      <c r="Q157" s="36">
        <f>P.V!Q227</f>
        <v>10.5</v>
      </c>
      <c r="R157" s="37">
        <f>P.V!R227</f>
        <v>3</v>
      </c>
      <c r="S157" s="36">
        <f>P.V!S227</f>
        <v>3.5</v>
      </c>
      <c r="T157" s="37">
        <f>P.V!T227</f>
        <v>0</v>
      </c>
      <c r="U157" s="53">
        <f>P.V!U227</f>
        <v>8</v>
      </c>
      <c r="V157" s="39">
        <f>P.V!V227</f>
        <v>6</v>
      </c>
      <c r="W157" s="36">
        <f>P.V!W227</f>
        <v>6</v>
      </c>
      <c r="X157" s="37">
        <f>P.V!X227</f>
        <v>0</v>
      </c>
      <c r="Y157" s="36">
        <f>P.V!Y227</f>
        <v>10</v>
      </c>
      <c r="Z157" s="37">
        <f>P.V!Z227</f>
        <v>2</v>
      </c>
      <c r="AA157" s="36">
        <f>P.V!AA227</f>
        <v>10</v>
      </c>
      <c r="AB157" s="37">
        <f>P.V!AB227</f>
        <v>2</v>
      </c>
      <c r="AC157" s="53">
        <f>P.V!AC227</f>
        <v>8.6666666666666661</v>
      </c>
      <c r="AD157" s="39">
        <f>P.V!AD227</f>
        <v>4</v>
      </c>
      <c r="AE157" s="138">
        <f>P.V!AE227</f>
        <v>8.8641975308641978</v>
      </c>
      <c r="AF157" s="40">
        <f>P.V!AF227</f>
        <v>20</v>
      </c>
      <c r="AG157" s="73" t="str">
        <f>P.V!AG227</f>
        <v>Rattrapage</v>
      </c>
      <c r="AH157" s="52">
        <f>P.V!AH227</f>
        <v>10.833333333333334</v>
      </c>
      <c r="AI157" s="52">
        <f>P.V!AI227</f>
        <v>5</v>
      </c>
      <c r="AJ157" s="52">
        <f>P.V!AJ227</f>
        <v>10</v>
      </c>
      <c r="AK157" s="52">
        <f>P.V!AK227</f>
        <v>5</v>
      </c>
      <c r="AL157" s="52">
        <f>P.V!AL227</f>
        <v>11.333333333333334</v>
      </c>
      <c r="AM157" s="75">
        <f>P.V!AM227</f>
        <v>5</v>
      </c>
      <c r="AN157" s="38">
        <f>P.V!AN227</f>
        <v>10.722222222222223</v>
      </c>
      <c r="AO157" s="76">
        <f>P.V!AO227</f>
        <v>15</v>
      </c>
      <c r="AP157" s="167">
        <f>P.V!AP227</f>
        <v>10</v>
      </c>
      <c r="AQ157" s="167">
        <f>P.V!AQ227</f>
        <v>3</v>
      </c>
      <c r="AR157" s="167">
        <f>P.V!AR227</f>
        <v>12</v>
      </c>
      <c r="AS157" s="167">
        <f>P.V!AS227</f>
        <v>3</v>
      </c>
      <c r="AT157" s="167">
        <f>P.V!AT227</f>
        <v>13.5</v>
      </c>
      <c r="AU157" s="75">
        <f>P.V!AU227</f>
        <v>3</v>
      </c>
      <c r="AV157" s="38">
        <f>P.V!AV227</f>
        <v>11.833333333333334</v>
      </c>
      <c r="AW157" s="76">
        <f>P.V!AW227</f>
        <v>9</v>
      </c>
      <c r="AX157" s="61">
        <f>P.V!AX227</f>
        <v>16</v>
      </c>
      <c r="AY157" s="75">
        <f>P.V!AY227</f>
        <v>2</v>
      </c>
      <c r="AZ157" s="61">
        <f>P.V!AZ227</f>
        <v>5.5</v>
      </c>
      <c r="BA157" s="75">
        <f>P.V!BA227</f>
        <v>0</v>
      </c>
      <c r="BB157" s="61">
        <f>P.V!BB227</f>
        <v>10.5</v>
      </c>
      <c r="BC157" s="75">
        <f>P.V!BC227</f>
        <v>2</v>
      </c>
      <c r="BD157" s="38">
        <f>P.V!BD227</f>
        <v>10.666666666666666</v>
      </c>
      <c r="BE157" s="76">
        <f>P.V!BE227</f>
        <v>6</v>
      </c>
      <c r="BF157" s="59">
        <f>P.V!BF227</f>
        <v>11.080246913580247</v>
      </c>
      <c r="BG157" s="55">
        <f>P.V!BG227</f>
        <v>30</v>
      </c>
      <c r="BH157" s="56">
        <f>P.V!BH227</f>
        <v>9.9722222222222214</v>
      </c>
      <c r="BI157" s="55">
        <f>P.V!BI227</f>
        <v>50</v>
      </c>
      <c r="BJ157" s="55">
        <f>P.V!BJ227</f>
        <v>50</v>
      </c>
      <c r="BK157" s="73" t="str">
        <f>P.V!BK227</f>
        <v>Rattrapage</v>
      </c>
    </row>
    <row r="158" spans="1:63" ht="20.25" customHeight="1">
      <c r="A158" s="250">
        <v>148</v>
      </c>
      <c r="B158" s="234" t="str">
        <f>P.V!B228</f>
        <v>10DR612</v>
      </c>
      <c r="C158" s="234" t="str">
        <f>P.V!C228</f>
        <v>CHELBI</v>
      </c>
      <c r="D158" s="234" t="str">
        <f>P.V!D228</f>
        <v>Yahia</v>
      </c>
      <c r="E158" s="234" t="str">
        <f>P.V!E228</f>
        <v>23/02/1987</v>
      </c>
      <c r="F158" s="234" t="str">
        <f>P.V!F228</f>
        <v>El flaye</v>
      </c>
      <c r="G158" s="36">
        <f>P.V!G228</f>
        <v>12.166666666666666</v>
      </c>
      <c r="H158" s="37">
        <f>P.V!H228</f>
        <v>5</v>
      </c>
      <c r="I158" s="36">
        <f>P.V!I228</f>
        <v>11</v>
      </c>
      <c r="J158" s="37">
        <f>P.V!J228</f>
        <v>5</v>
      </c>
      <c r="K158" s="36">
        <f>P.V!K228</f>
        <v>11</v>
      </c>
      <c r="L158" s="37">
        <f>P.V!L228</f>
        <v>5</v>
      </c>
      <c r="M158" s="53">
        <f>P.V!M228</f>
        <v>11.388888888888888</v>
      </c>
      <c r="N158" s="39">
        <f>P.V!N228</f>
        <v>15</v>
      </c>
      <c r="O158" s="36">
        <f>P.V!O228</f>
        <v>14</v>
      </c>
      <c r="P158" s="37">
        <f>P.V!P228</f>
        <v>3</v>
      </c>
      <c r="Q158" s="36">
        <f>P.V!Q228</f>
        <v>10</v>
      </c>
      <c r="R158" s="37">
        <f>P.V!R228</f>
        <v>3</v>
      </c>
      <c r="S158" s="36">
        <f>P.V!S228</f>
        <v>11</v>
      </c>
      <c r="T158" s="37">
        <f>P.V!T228</f>
        <v>3</v>
      </c>
      <c r="U158" s="53">
        <f>P.V!U228</f>
        <v>11.666666666666666</v>
      </c>
      <c r="V158" s="39">
        <f>P.V!V228</f>
        <v>9</v>
      </c>
      <c r="W158" s="36">
        <f>P.V!W228</f>
        <v>2</v>
      </c>
      <c r="X158" s="37">
        <f>P.V!X228</f>
        <v>0</v>
      </c>
      <c r="Y158" s="36">
        <f>P.V!Y228</f>
        <v>10</v>
      </c>
      <c r="Z158" s="37">
        <f>P.V!Z228</f>
        <v>2</v>
      </c>
      <c r="AA158" s="36">
        <f>P.V!AA228</f>
        <v>8.5</v>
      </c>
      <c r="AB158" s="37">
        <f>P.V!AB228</f>
        <v>0</v>
      </c>
      <c r="AC158" s="53">
        <f>P.V!AC228</f>
        <v>6.833333333333333</v>
      </c>
      <c r="AD158" s="39">
        <f>P.V!AD228</f>
        <v>2</v>
      </c>
      <c r="AE158" s="138">
        <f>P.V!AE228</f>
        <v>10.469135802469134</v>
      </c>
      <c r="AF158" s="40">
        <f>P.V!AF228</f>
        <v>30</v>
      </c>
      <c r="AG158" s="73" t="str">
        <f>P.V!AG228</f>
        <v>Admis(e)</v>
      </c>
      <c r="AH158" s="52">
        <f>P.V!AH228</f>
        <v>11</v>
      </c>
      <c r="AI158" s="52">
        <f>P.V!AI228</f>
        <v>5</v>
      </c>
      <c r="AJ158" s="52">
        <f>P.V!AJ228</f>
        <v>9.6666666666666661</v>
      </c>
      <c r="AK158" s="52">
        <f>P.V!AK228</f>
        <v>0</v>
      </c>
      <c r="AL158" s="52">
        <f>P.V!AL228</f>
        <v>11.67</v>
      </c>
      <c r="AM158" s="75">
        <f>P.V!AM228</f>
        <v>5</v>
      </c>
      <c r="AN158" s="38">
        <f>P.V!AN228</f>
        <v>10.778888888888888</v>
      </c>
      <c r="AO158" s="76">
        <f>P.V!AO228</f>
        <v>15</v>
      </c>
      <c r="AP158" s="167">
        <f>P.V!AP228</f>
        <v>10</v>
      </c>
      <c r="AQ158" s="167">
        <f>P.V!AQ228</f>
        <v>3</v>
      </c>
      <c r="AR158" s="167">
        <f>P.V!AR228</f>
        <v>10</v>
      </c>
      <c r="AS158" s="167">
        <f>P.V!AS228</f>
        <v>3</v>
      </c>
      <c r="AT158" s="167">
        <f>P.V!AT228</f>
        <v>3</v>
      </c>
      <c r="AU158" s="75">
        <f>P.V!AU228</f>
        <v>0</v>
      </c>
      <c r="AV158" s="38">
        <f>P.V!AV228</f>
        <v>7.666666666666667</v>
      </c>
      <c r="AW158" s="76">
        <f>P.V!AW228</f>
        <v>6</v>
      </c>
      <c r="AX158" s="61">
        <f>P.V!AX228</f>
        <v>8.5</v>
      </c>
      <c r="AY158" s="75">
        <f>P.V!AY228</f>
        <v>0</v>
      </c>
      <c r="AZ158" s="61">
        <f>P.V!AZ228</f>
        <v>10</v>
      </c>
      <c r="BA158" s="75">
        <f>P.V!BA228</f>
        <v>2</v>
      </c>
      <c r="BB158" s="61">
        <f>P.V!BB228</f>
        <v>11</v>
      </c>
      <c r="BC158" s="75">
        <f>P.V!BC228</f>
        <v>2</v>
      </c>
      <c r="BD158" s="38">
        <f>P.V!BD228</f>
        <v>9.8333333333333339</v>
      </c>
      <c r="BE158" s="76">
        <f>P.V!BE228</f>
        <v>4</v>
      </c>
      <c r="BF158" s="59">
        <f>P.V!BF228</f>
        <v>9.5313580246913592</v>
      </c>
      <c r="BG158" s="55">
        <f>P.V!BG228</f>
        <v>25</v>
      </c>
      <c r="BH158" s="56">
        <f>P.V!BH228</f>
        <v>10.000246913580247</v>
      </c>
      <c r="BI158" s="55">
        <f>P.V!BI228</f>
        <v>60</v>
      </c>
      <c r="BJ158" s="55">
        <f>P.V!BJ228</f>
        <v>180</v>
      </c>
      <c r="BK158" s="73" t="str">
        <f>P.V!BK228</f>
        <v>Admis(e)</v>
      </c>
    </row>
    <row r="159" spans="1:63" ht="20.25" customHeight="1">
      <c r="A159" s="250">
        <v>149</v>
      </c>
      <c r="B159" s="234" t="str">
        <f>P.V!B229</f>
        <v>123000122</v>
      </c>
      <c r="C159" s="234" t="str">
        <f>P.V!C229</f>
        <v>CHERCHOUR</v>
      </c>
      <c r="D159" s="234" t="str">
        <f>P.V!D229</f>
        <v>Kahina</v>
      </c>
      <c r="E159" s="234" t="str">
        <f>P.V!E229</f>
        <v>06/08/1993</v>
      </c>
      <c r="F159" s="234" t="str">
        <f>P.V!F229</f>
        <v>derguina</v>
      </c>
      <c r="G159" s="36">
        <f>P.V!G229</f>
        <v>11.333333333333334</v>
      </c>
      <c r="H159" s="37">
        <f>P.V!H229</f>
        <v>5</v>
      </c>
      <c r="I159" s="36">
        <f>P.V!I229</f>
        <v>14</v>
      </c>
      <c r="J159" s="37">
        <f>P.V!J229</f>
        <v>5</v>
      </c>
      <c r="K159" s="36">
        <f>P.V!K229</f>
        <v>10.833333333333334</v>
      </c>
      <c r="L159" s="37">
        <f>P.V!L229</f>
        <v>5</v>
      </c>
      <c r="M159" s="53">
        <f>P.V!M229</f>
        <v>12.055555555555557</v>
      </c>
      <c r="N159" s="39">
        <f>P.V!N229</f>
        <v>15</v>
      </c>
      <c r="O159" s="36">
        <f>P.V!O229</f>
        <v>8</v>
      </c>
      <c r="P159" s="37">
        <f>P.V!P229</f>
        <v>0</v>
      </c>
      <c r="Q159" s="36">
        <f>P.V!Q229</f>
        <v>5</v>
      </c>
      <c r="R159" s="37">
        <f>P.V!R229</f>
        <v>0</v>
      </c>
      <c r="S159" s="36">
        <f>P.V!S229</f>
        <v>3.5</v>
      </c>
      <c r="T159" s="37">
        <f>P.V!T229</f>
        <v>0</v>
      </c>
      <c r="U159" s="53">
        <f>P.V!U229</f>
        <v>5.5</v>
      </c>
      <c r="V159" s="39">
        <f>P.V!V229</f>
        <v>0</v>
      </c>
      <c r="W159" s="36">
        <f>P.V!W229</f>
        <v>4</v>
      </c>
      <c r="X159" s="37">
        <f>P.V!X229</f>
        <v>0</v>
      </c>
      <c r="Y159" s="36" t="str">
        <f>P.V!Y229</f>
        <v>\</v>
      </c>
      <c r="Z159" s="37">
        <f>P.V!Z229</f>
        <v>2</v>
      </c>
      <c r="AA159" s="36">
        <f>P.V!AA229</f>
        <v>10.5</v>
      </c>
      <c r="AB159" s="37">
        <f>P.V!AB229</f>
        <v>2</v>
      </c>
      <c r="AC159" s="53" t="e">
        <f>P.V!AC229</f>
        <v>#VALUE!</v>
      </c>
      <c r="AD159" s="39" t="e">
        <f>P.V!AD229</f>
        <v>#VALUE!</v>
      </c>
      <c r="AE159" s="138" t="e">
        <f>P.V!AE229</f>
        <v>#VALUE!</v>
      </c>
      <c r="AF159" s="40" t="e">
        <f>P.V!AF229</f>
        <v>#VALUE!</v>
      </c>
      <c r="AG159" s="73" t="str">
        <f>P.V!AG229</f>
        <v>Rattrapage</v>
      </c>
      <c r="AH159" s="52">
        <f>P.V!AH229</f>
        <v>9</v>
      </c>
      <c r="AI159" s="52">
        <f>P.V!AI229</f>
        <v>0</v>
      </c>
      <c r="AJ159" s="52">
        <f>P.V!AJ229</f>
        <v>9.3333333333333339</v>
      </c>
      <c r="AK159" s="52">
        <f>P.V!AK229</f>
        <v>0</v>
      </c>
      <c r="AL159" s="52">
        <f>P.V!AL229</f>
        <v>8.8333333333333339</v>
      </c>
      <c r="AM159" s="75">
        <f>P.V!AM229</f>
        <v>0</v>
      </c>
      <c r="AN159" s="38">
        <f>P.V!AN229</f>
        <v>9.0555555555555571</v>
      </c>
      <c r="AO159" s="76">
        <f>P.V!AO229</f>
        <v>0</v>
      </c>
      <c r="AP159" s="167">
        <f>P.V!AP229</f>
        <v>7</v>
      </c>
      <c r="AQ159" s="167">
        <f>P.V!AQ229</f>
        <v>0</v>
      </c>
      <c r="AR159" s="167">
        <f>P.V!AR229</f>
        <v>7.5</v>
      </c>
      <c r="AS159" s="167">
        <f>P.V!AS229</f>
        <v>0</v>
      </c>
      <c r="AT159" s="167">
        <f>P.V!AT229</f>
        <v>10</v>
      </c>
      <c r="AU159" s="75">
        <f>P.V!AU229</f>
        <v>3</v>
      </c>
      <c r="AV159" s="38">
        <f>P.V!AV229</f>
        <v>8.1666666666666661</v>
      </c>
      <c r="AW159" s="76">
        <f>P.V!AW229</f>
        <v>3</v>
      </c>
      <c r="AX159" s="61">
        <f>P.V!AX229</f>
        <v>15</v>
      </c>
      <c r="AY159" s="75">
        <f>P.V!AY229</f>
        <v>2</v>
      </c>
      <c r="AZ159" s="61">
        <f>P.V!AZ229</f>
        <v>10</v>
      </c>
      <c r="BA159" s="75">
        <f>P.V!BA229</f>
        <v>2</v>
      </c>
      <c r="BB159" s="61">
        <f>P.V!BB229</f>
        <v>14</v>
      </c>
      <c r="BC159" s="75">
        <f>P.V!BC229</f>
        <v>2</v>
      </c>
      <c r="BD159" s="38">
        <f>P.V!BD229</f>
        <v>13</v>
      </c>
      <c r="BE159" s="76">
        <f>P.V!BE229</f>
        <v>6</v>
      </c>
      <c r="BF159" s="59">
        <f>P.V!BF229</f>
        <v>9.635802469135804</v>
      </c>
      <c r="BG159" s="55">
        <f>P.V!BG229</f>
        <v>9</v>
      </c>
      <c r="BH159" s="56" t="e">
        <f>P.V!BH229</f>
        <v>#VALUE!</v>
      </c>
      <c r="BI159" s="55" t="e">
        <f>P.V!BI229</f>
        <v>#VALUE!</v>
      </c>
      <c r="BJ159" s="55" t="e">
        <f>P.V!BJ229</f>
        <v>#VALUE!</v>
      </c>
      <c r="BK159" s="73" t="str">
        <f>P.V!BK229</f>
        <v>Rattrapage</v>
      </c>
    </row>
    <row r="160" spans="1:63" ht="20.25" customHeight="1">
      <c r="A160" s="250">
        <v>150</v>
      </c>
      <c r="B160" s="234" t="str">
        <f>P.V!B230</f>
        <v>09DR0607</v>
      </c>
      <c r="C160" s="234" t="str">
        <f>P.V!C230</f>
        <v>CHIBOUB</v>
      </c>
      <c r="D160" s="234" t="str">
        <f>P.V!D230</f>
        <v>Zahoua</v>
      </c>
      <c r="E160" s="234" t="str">
        <f>P.V!E230</f>
        <v>01/06/1987</v>
      </c>
      <c r="F160" s="234" t="str">
        <f>P.V!F230</f>
        <v>Chemini</v>
      </c>
      <c r="G160" s="36">
        <f>P.V!G230</f>
        <v>11</v>
      </c>
      <c r="H160" s="37">
        <f>P.V!H230</f>
        <v>5</v>
      </c>
      <c r="I160" s="36">
        <f>P.V!I230</f>
        <v>11.83</v>
      </c>
      <c r="J160" s="37">
        <f>P.V!J230</f>
        <v>5</v>
      </c>
      <c r="K160" s="36">
        <f>P.V!K230</f>
        <v>8.83</v>
      </c>
      <c r="L160" s="37">
        <f>P.V!L230</f>
        <v>0</v>
      </c>
      <c r="M160" s="53">
        <f>P.V!M230</f>
        <v>10.553333333333333</v>
      </c>
      <c r="N160" s="39">
        <f>P.V!N230</f>
        <v>15</v>
      </c>
      <c r="O160" s="36">
        <f>P.V!O230</f>
        <v>10</v>
      </c>
      <c r="P160" s="37">
        <f>P.V!P230</f>
        <v>3</v>
      </c>
      <c r="Q160" s="36">
        <f>P.V!Q230</f>
        <v>11.5</v>
      </c>
      <c r="R160" s="37">
        <f>P.V!R230</f>
        <v>3</v>
      </c>
      <c r="S160" s="36">
        <f>P.V!S230</f>
        <v>10</v>
      </c>
      <c r="T160" s="37">
        <f>P.V!T230</f>
        <v>3</v>
      </c>
      <c r="U160" s="53">
        <f>P.V!U230</f>
        <v>10.5</v>
      </c>
      <c r="V160" s="39">
        <f>P.V!V230</f>
        <v>9</v>
      </c>
      <c r="W160" s="36">
        <f>P.V!W230</f>
        <v>11</v>
      </c>
      <c r="X160" s="37">
        <f>P.V!X230</f>
        <v>2</v>
      </c>
      <c r="Y160" s="36">
        <f>P.V!Y230</f>
        <v>10</v>
      </c>
      <c r="Z160" s="37">
        <f>P.V!Z230</f>
        <v>2</v>
      </c>
      <c r="AA160" s="36">
        <f>P.V!AA230</f>
        <v>11.5</v>
      </c>
      <c r="AB160" s="37">
        <f>P.V!AB230</f>
        <v>2</v>
      </c>
      <c r="AC160" s="53">
        <f>P.V!AC230</f>
        <v>10.833333333333334</v>
      </c>
      <c r="AD160" s="39">
        <f>P.V!AD230</f>
        <v>6</v>
      </c>
      <c r="AE160" s="138">
        <f>P.V!AE230</f>
        <v>10.597777777777777</v>
      </c>
      <c r="AF160" s="40">
        <f>P.V!AF230</f>
        <v>30</v>
      </c>
      <c r="AG160" s="73" t="str">
        <f>P.V!AG230</f>
        <v>Admis(e)</v>
      </c>
      <c r="AH160" s="52">
        <f>P.V!AH230</f>
        <v>10.83</v>
      </c>
      <c r="AI160" s="52">
        <f>P.V!AI230</f>
        <v>5</v>
      </c>
      <c r="AJ160" s="52">
        <f>P.V!AJ230</f>
        <v>7.5</v>
      </c>
      <c r="AK160" s="52">
        <f>P.V!AK230</f>
        <v>0</v>
      </c>
      <c r="AL160" s="52">
        <f>P.V!AL230</f>
        <v>12</v>
      </c>
      <c r="AM160" s="75">
        <f>P.V!AM230</f>
        <v>5</v>
      </c>
      <c r="AN160" s="38">
        <f>P.V!AN230</f>
        <v>10.11</v>
      </c>
      <c r="AO160" s="76">
        <f>P.V!AO230</f>
        <v>15</v>
      </c>
      <c r="AP160" s="167">
        <f>P.V!AP230</f>
        <v>7.5</v>
      </c>
      <c r="AQ160" s="167">
        <f>P.V!AQ230</f>
        <v>0</v>
      </c>
      <c r="AR160" s="167">
        <f>P.V!AR230</f>
        <v>11</v>
      </c>
      <c r="AS160" s="167">
        <f>P.V!AS230</f>
        <v>3</v>
      </c>
      <c r="AT160" s="167">
        <f>P.V!AT230</f>
        <v>10</v>
      </c>
      <c r="AU160" s="75">
        <f>P.V!AU230</f>
        <v>3</v>
      </c>
      <c r="AV160" s="38">
        <f>P.V!AV230</f>
        <v>9.5</v>
      </c>
      <c r="AW160" s="76">
        <f>P.V!AW230</f>
        <v>6</v>
      </c>
      <c r="AX160" s="61">
        <f>P.V!AX230</f>
        <v>14</v>
      </c>
      <c r="AY160" s="75">
        <f>P.V!AY230</f>
        <v>2</v>
      </c>
      <c r="AZ160" s="61">
        <f>P.V!AZ230</f>
        <v>6.5</v>
      </c>
      <c r="BA160" s="75">
        <f>P.V!BA230</f>
        <v>0</v>
      </c>
      <c r="BB160" s="61">
        <f>P.V!BB230</f>
        <v>10</v>
      </c>
      <c r="BC160" s="75">
        <f>P.V!BC230</f>
        <v>2</v>
      </c>
      <c r="BD160" s="38">
        <f>P.V!BD230</f>
        <v>10.166666666666666</v>
      </c>
      <c r="BE160" s="76">
        <f>P.V!BE230</f>
        <v>6</v>
      </c>
      <c r="BF160" s="59">
        <f>P.V!BF230</f>
        <v>9.9192592592592597</v>
      </c>
      <c r="BG160" s="55">
        <f>P.V!BG230</f>
        <v>27</v>
      </c>
      <c r="BH160" s="56">
        <f>P.V!BH230</f>
        <v>10.258518518518517</v>
      </c>
      <c r="BI160" s="55">
        <f>P.V!BI230</f>
        <v>60</v>
      </c>
      <c r="BJ160" s="55">
        <f>P.V!BJ230</f>
        <v>180</v>
      </c>
      <c r="BK160" s="73" t="str">
        <f>P.V!BK230</f>
        <v>Admis(e)</v>
      </c>
    </row>
    <row r="161" spans="1:63" ht="20.25" customHeight="1">
      <c r="A161" s="250">
        <v>151</v>
      </c>
      <c r="B161" s="234" t="str">
        <f>P.V!B231</f>
        <v>10DR405</v>
      </c>
      <c r="C161" s="234" t="str">
        <f>P.V!C231</f>
        <v>CHIKOU</v>
      </c>
      <c r="D161" s="234" t="str">
        <f>P.V!D231</f>
        <v>Nassima</v>
      </c>
      <c r="E161" s="234" t="str">
        <f>P.V!E231</f>
        <v>20/01/1990</v>
      </c>
      <c r="F161" s="234" t="str">
        <f>P.V!F231</f>
        <v>Tazmalt</v>
      </c>
      <c r="G161" s="36">
        <f>P.V!G231</f>
        <v>10.166666666666666</v>
      </c>
      <c r="H161" s="37">
        <f>P.V!H231</f>
        <v>5</v>
      </c>
      <c r="I161" s="36">
        <f>P.V!I231</f>
        <v>9.3333333333333339</v>
      </c>
      <c r="J161" s="37">
        <f>P.V!J231</f>
        <v>0</v>
      </c>
      <c r="K161" s="36">
        <f>P.V!K231</f>
        <v>9.3333333333333339</v>
      </c>
      <c r="L161" s="37">
        <f>P.V!L231</f>
        <v>0</v>
      </c>
      <c r="M161" s="53">
        <f>P.V!M231</f>
        <v>9.6111111111111125</v>
      </c>
      <c r="N161" s="39">
        <f>P.V!N231</f>
        <v>5</v>
      </c>
      <c r="O161" s="36">
        <f>P.V!O231</f>
        <v>10</v>
      </c>
      <c r="P161" s="37">
        <f>P.V!P231</f>
        <v>3</v>
      </c>
      <c r="Q161" s="36">
        <f>P.V!Q231</f>
        <v>10</v>
      </c>
      <c r="R161" s="37">
        <f>P.V!R231</f>
        <v>3</v>
      </c>
      <c r="S161" s="36">
        <f>P.V!S231</f>
        <v>12</v>
      </c>
      <c r="T161" s="37">
        <f>P.V!T231</f>
        <v>3</v>
      </c>
      <c r="U161" s="53">
        <f>P.V!U231</f>
        <v>10.666666666666666</v>
      </c>
      <c r="V161" s="39">
        <f>P.V!V231</f>
        <v>9</v>
      </c>
      <c r="W161" s="36">
        <f>P.V!W231</f>
        <v>7</v>
      </c>
      <c r="X161" s="37">
        <f>P.V!X231</f>
        <v>0</v>
      </c>
      <c r="Y161" s="36">
        <f>P.V!Y231</f>
        <v>8.5</v>
      </c>
      <c r="Z161" s="37">
        <f>P.V!Z231</f>
        <v>0</v>
      </c>
      <c r="AA161" s="36">
        <f>P.V!AA231</f>
        <v>7</v>
      </c>
      <c r="AB161" s="37">
        <f>P.V!AB231</f>
        <v>0</v>
      </c>
      <c r="AC161" s="53">
        <f>P.V!AC231</f>
        <v>7.5</v>
      </c>
      <c r="AD161" s="39">
        <f>P.V!AD231</f>
        <v>0</v>
      </c>
      <c r="AE161" s="138">
        <f>P.V!AE231</f>
        <v>9.4938271604938294</v>
      </c>
      <c r="AF161" s="40">
        <f>P.V!AF231</f>
        <v>14</v>
      </c>
      <c r="AG161" s="73" t="str">
        <f>P.V!AG231</f>
        <v>Rattrapage</v>
      </c>
      <c r="AH161" s="52">
        <f>P.V!AH231</f>
        <v>10.333333333333334</v>
      </c>
      <c r="AI161" s="52">
        <f>P.V!AI231</f>
        <v>5</v>
      </c>
      <c r="AJ161" s="52">
        <f>P.V!AJ231</f>
        <v>5.666666666666667</v>
      </c>
      <c r="AK161" s="52">
        <f>P.V!AK231</f>
        <v>0</v>
      </c>
      <c r="AL161" s="52">
        <f>P.V!AL231</f>
        <v>11.666666666666666</v>
      </c>
      <c r="AM161" s="75">
        <f>P.V!AM231</f>
        <v>5</v>
      </c>
      <c r="AN161" s="38">
        <f>P.V!AN231</f>
        <v>9.2222222222222214</v>
      </c>
      <c r="AO161" s="76">
        <f>P.V!AO231</f>
        <v>10</v>
      </c>
      <c r="AP161" s="167">
        <f>P.V!AP231</f>
        <v>8.5</v>
      </c>
      <c r="AQ161" s="167">
        <f>P.V!AQ231</f>
        <v>0</v>
      </c>
      <c r="AR161" s="167">
        <f>P.V!AR231</f>
        <v>10</v>
      </c>
      <c r="AS161" s="167">
        <f>P.V!AS231</f>
        <v>3</v>
      </c>
      <c r="AT161" s="167">
        <f>P.V!AT231</f>
        <v>4</v>
      </c>
      <c r="AU161" s="75">
        <f>P.V!AU231</f>
        <v>0</v>
      </c>
      <c r="AV161" s="38">
        <f>P.V!AV231</f>
        <v>7.5</v>
      </c>
      <c r="AW161" s="76">
        <f>P.V!AW231</f>
        <v>3</v>
      </c>
      <c r="AX161" s="61">
        <f>P.V!AX231</f>
        <v>7.5</v>
      </c>
      <c r="AY161" s="75">
        <f>P.V!AY231</f>
        <v>0</v>
      </c>
      <c r="AZ161" s="61">
        <f>P.V!AZ231</f>
        <v>4</v>
      </c>
      <c r="BA161" s="75">
        <f>P.V!BA231</f>
        <v>0</v>
      </c>
      <c r="BB161" s="61">
        <f>P.V!BB231</f>
        <v>11.5</v>
      </c>
      <c r="BC161" s="75">
        <f>P.V!BC231</f>
        <v>2</v>
      </c>
      <c r="BD161" s="38">
        <f>P.V!BD231</f>
        <v>7.666666666666667</v>
      </c>
      <c r="BE161" s="76">
        <f>P.V!BE231</f>
        <v>2</v>
      </c>
      <c r="BF161" s="59">
        <f>P.V!BF231</f>
        <v>8.3024691358024683</v>
      </c>
      <c r="BG161" s="55">
        <f>P.V!BG231</f>
        <v>15</v>
      </c>
      <c r="BH161" s="56">
        <f>P.V!BH231</f>
        <v>8.8981481481481488</v>
      </c>
      <c r="BI161" s="55">
        <f>P.V!BI231</f>
        <v>29</v>
      </c>
      <c r="BJ161" s="55">
        <f>P.V!BJ231</f>
        <v>29</v>
      </c>
      <c r="BK161" s="73" t="str">
        <f>P.V!BK231</f>
        <v>Rattrapage</v>
      </c>
    </row>
    <row r="162" spans="1:63" ht="20.25" customHeight="1">
      <c r="A162" s="250">
        <v>152</v>
      </c>
      <c r="B162" s="234" t="str">
        <f>P.V!B232</f>
        <v>123001924</v>
      </c>
      <c r="C162" s="234" t="str">
        <f>P.V!C232</f>
        <v>CHOUALI</v>
      </c>
      <c r="D162" s="234" t="str">
        <f>P.V!D232</f>
        <v>Sonia</v>
      </c>
      <c r="E162" s="234" t="str">
        <f>P.V!E232</f>
        <v>18/12/1993</v>
      </c>
      <c r="F162" s="234" t="str">
        <f>P.V!F232</f>
        <v>Bejaia</v>
      </c>
      <c r="G162" s="36">
        <f>P.V!G232</f>
        <v>11.333333333333334</v>
      </c>
      <c r="H162" s="37">
        <f>P.V!H232</f>
        <v>5</v>
      </c>
      <c r="I162" s="36">
        <f>P.V!I232</f>
        <v>14</v>
      </c>
      <c r="J162" s="37">
        <f>P.V!J232</f>
        <v>5</v>
      </c>
      <c r="K162" s="36">
        <f>P.V!K232</f>
        <v>12</v>
      </c>
      <c r="L162" s="37">
        <f>P.V!L232</f>
        <v>5</v>
      </c>
      <c r="M162" s="53">
        <f>P.V!M232</f>
        <v>12.444444444444445</v>
      </c>
      <c r="N162" s="39">
        <f>P.V!N232</f>
        <v>15</v>
      </c>
      <c r="O162" s="36">
        <f>P.V!O232</f>
        <v>11.5</v>
      </c>
      <c r="P162" s="37">
        <f>P.V!P232</f>
        <v>3</v>
      </c>
      <c r="Q162" s="36">
        <f>P.V!Q232</f>
        <v>11</v>
      </c>
      <c r="R162" s="37">
        <f>P.V!R232</f>
        <v>3</v>
      </c>
      <c r="S162" s="36">
        <f>P.V!S232</f>
        <v>5</v>
      </c>
      <c r="T162" s="37">
        <f>P.V!T232</f>
        <v>0</v>
      </c>
      <c r="U162" s="53">
        <f>P.V!U232</f>
        <v>9.1666666666666661</v>
      </c>
      <c r="V162" s="39">
        <f>P.V!V232</f>
        <v>6</v>
      </c>
      <c r="W162" s="36">
        <f>P.V!W232</f>
        <v>8.5</v>
      </c>
      <c r="X162" s="37">
        <f>P.V!X232</f>
        <v>0</v>
      </c>
      <c r="Y162" s="36">
        <f>P.V!Y232</f>
        <v>8.5</v>
      </c>
      <c r="Z162" s="37">
        <f>P.V!Z232</f>
        <v>0</v>
      </c>
      <c r="AA162" s="36">
        <f>P.V!AA232</f>
        <v>10.5</v>
      </c>
      <c r="AB162" s="37">
        <f>P.V!AB232</f>
        <v>2</v>
      </c>
      <c r="AC162" s="53">
        <f>P.V!AC232</f>
        <v>9.1666666666666661</v>
      </c>
      <c r="AD162" s="39">
        <f>P.V!AD232</f>
        <v>2</v>
      </c>
      <c r="AE162" s="138">
        <f>P.V!AE232</f>
        <v>10.623456790123457</v>
      </c>
      <c r="AF162" s="40">
        <f>P.V!AF232</f>
        <v>30</v>
      </c>
      <c r="AG162" s="73" t="str">
        <f>P.V!AG232</f>
        <v>Admis(e)</v>
      </c>
      <c r="AH162" s="52">
        <f>P.V!AH232</f>
        <v>13.666666666666666</v>
      </c>
      <c r="AI162" s="52">
        <f>P.V!AI232</f>
        <v>5</v>
      </c>
      <c r="AJ162" s="52">
        <f>P.V!AJ232</f>
        <v>11.666666666666666</v>
      </c>
      <c r="AK162" s="52">
        <f>P.V!AK232</f>
        <v>5</v>
      </c>
      <c r="AL162" s="52">
        <f>P.V!AL232</f>
        <v>11.166666666666666</v>
      </c>
      <c r="AM162" s="75">
        <f>P.V!AM232</f>
        <v>5</v>
      </c>
      <c r="AN162" s="38">
        <f>P.V!AN232</f>
        <v>12.166666666666666</v>
      </c>
      <c r="AO162" s="76">
        <f>P.V!AO232</f>
        <v>15</v>
      </c>
      <c r="AP162" s="167">
        <f>P.V!AP232</f>
        <v>10</v>
      </c>
      <c r="AQ162" s="167">
        <f>P.V!AQ232</f>
        <v>3</v>
      </c>
      <c r="AR162" s="167">
        <f>P.V!AR232</f>
        <v>18.5</v>
      </c>
      <c r="AS162" s="167">
        <f>P.V!AS232</f>
        <v>3</v>
      </c>
      <c r="AT162" s="167">
        <f>P.V!AT232</f>
        <v>13</v>
      </c>
      <c r="AU162" s="75">
        <f>P.V!AU232</f>
        <v>3</v>
      </c>
      <c r="AV162" s="38">
        <f>P.V!AV232</f>
        <v>13.833333333333334</v>
      </c>
      <c r="AW162" s="76">
        <f>P.V!AW232</f>
        <v>9</v>
      </c>
      <c r="AX162" s="61">
        <f>P.V!AX232</f>
        <v>16.5</v>
      </c>
      <c r="AY162" s="75">
        <f>P.V!AY232</f>
        <v>2</v>
      </c>
      <c r="AZ162" s="61">
        <f>P.V!AZ232</f>
        <v>15</v>
      </c>
      <c r="BA162" s="75">
        <f>P.V!BA232</f>
        <v>2</v>
      </c>
      <c r="BB162" s="61">
        <f>P.V!BB232</f>
        <v>15</v>
      </c>
      <c r="BC162" s="75">
        <f>P.V!BC232</f>
        <v>2</v>
      </c>
      <c r="BD162" s="38">
        <f>P.V!BD232</f>
        <v>15.5</v>
      </c>
      <c r="BE162" s="76">
        <f>P.V!BE232</f>
        <v>6</v>
      </c>
      <c r="BF162" s="59">
        <f>P.V!BF232</f>
        <v>13.462962962962964</v>
      </c>
      <c r="BG162" s="55">
        <f>P.V!BG232</f>
        <v>30</v>
      </c>
      <c r="BH162" s="56">
        <f>P.V!BH232</f>
        <v>12.043209876543211</v>
      </c>
      <c r="BI162" s="55">
        <f>P.V!BI232</f>
        <v>60</v>
      </c>
      <c r="BJ162" s="55">
        <f>P.V!BJ232</f>
        <v>180</v>
      </c>
      <c r="BK162" s="73" t="str">
        <f>P.V!BK232</f>
        <v>Admis(e)</v>
      </c>
    </row>
    <row r="163" spans="1:63" ht="20.25" customHeight="1">
      <c r="A163" s="250">
        <v>153</v>
      </c>
      <c r="B163" s="234" t="str">
        <f>P.V!B233</f>
        <v>11DR1093</v>
      </c>
      <c r="C163" s="234" t="str">
        <f>P.V!C233</f>
        <v>DAHMANI</v>
      </c>
      <c r="D163" s="234" t="str">
        <f>P.V!D233</f>
        <v>Massinissa</v>
      </c>
      <c r="E163" s="234" t="str">
        <f>P.V!E233</f>
        <v>07/01/1991</v>
      </c>
      <c r="F163" s="234" t="str">
        <f>P.V!F233</f>
        <v>Sidi aich</v>
      </c>
      <c r="G163" s="36">
        <f>P.V!G233</f>
        <v>11.5</v>
      </c>
      <c r="H163" s="37">
        <f>P.V!H233</f>
        <v>5</v>
      </c>
      <c r="I163" s="36">
        <f>P.V!I233</f>
        <v>12</v>
      </c>
      <c r="J163" s="37">
        <f>P.V!J233</f>
        <v>5</v>
      </c>
      <c r="K163" s="36">
        <f>P.V!K233</f>
        <v>6.333333333333333</v>
      </c>
      <c r="L163" s="37">
        <f>P.V!L233</f>
        <v>0</v>
      </c>
      <c r="M163" s="53">
        <f>P.V!M233</f>
        <v>9.9444444444444446</v>
      </c>
      <c r="N163" s="39">
        <f>P.V!N233</f>
        <v>10</v>
      </c>
      <c r="O163" s="36">
        <f>P.V!O233</f>
        <v>12</v>
      </c>
      <c r="P163" s="37">
        <f>P.V!P233</f>
        <v>3</v>
      </c>
      <c r="Q163" s="36">
        <f>P.V!Q233</f>
        <v>14</v>
      </c>
      <c r="R163" s="37">
        <f>P.V!R233</f>
        <v>3</v>
      </c>
      <c r="S163" s="36">
        <f>P.V!S233</f>
        <v>10</v>
      </c>
      <c r="T163" s="37">
        <f>P.V!T233</f>
        <v>3</v>
      </c>
      <c r="U163" s="53">
        <f>P.V!U233</f>
        <v>12</v>
      </c>
      <c r="V163" s="39">
        <f>P.V!V233</f>
        <v>9</v>
      </c>
      <c r="W163" s="36">
        <f>P.V!W233</f>
        <v>12.5</v>
      </c>
      <c r="X163" s="37">
        <f>P.V!X233</f>
        <v>2</v>
      </c>
      <c r="Y163" s="36">
        <f>P.V!Y233</f>
        <v>8</v>
      </c>
      <c r="Z163" s="37">
        <f>P.V!Z233</f>
        <v>0</v>
      </c>
      <c r="AA163" s="36">
        <f>P.V!AA233</f>
        <v>10</v>
      </c>
      <c r="AB163" s="37">
        <f>P.V!AB233</f>
        <v>2</v>
      </c>
      <c r="AC163" s="53">
        <f>P.V!AC233</f>
        <v>10.166666666666666</v>
      </c>
      <c r="AD163" s="39">
        <f>P.V!AD233</f>
        <v>6</v>
      </c>
      <c r="AE163" s="138">
        <f>P.V!AE233</f>
        <v>10.679012345679014</v>
      </c>
      <c r="AF163" s="40">
        <f>P.V!AF233</f>
        <v>30</v>
      </c>
      <c r="AG163" s="73" t="str">
        <f>P.V!AG233</f>
        <v>Admis(e)</v>
      </c>
      <c r="AH163" s="52">
        <f>P.V!AH233</f>
        <v>10.17</v>
      </c>
      <c r="AI163" s="52">
        <f>P.V!AI233</f>
        <v>5</v>
      </c>
      <c r="AJ163" s="52">
        <f>P.V!AJ233</f>
        <v>10</v>
      </c>
      <c r="AK163" s="52">
        <f>P.V!AK233</f>
        <v>5</v>
      </c>
      <c r="AL163" s="52">
        <f>P.V!AL233</f>
        <v>12.33</v>
      </c>
      <c r="AM163" s="75">
        <f>P.V!AM233</f>
        <v>5</v>
      </c>
      <c r="AN163" s="38">
        <f>P.V!AN233</f>
        <v>10.833333333333334</v>
      </c>
      <c r="AO163" s="76">
        <f>P.V!AO233</f>
        <v>15</v>
      </c>
      <c r="AP163" s="167">
        <f>P.V!AP233</f>
        <v>4.5</v>
      </c>
      <c r="AQ163" s="167">
        <f>P.V!AQ233</f>
        <v>0</v>
      </c>
      <c r="AR163" s="167">
        <f>P.V!AR233</f>
        <v>5</v>
      </c>
      <c r="AS163" s="167">
        <f>P.V!AS233</f>
        <v>0</v>
      </c>
      <c r="AT163" s="167">
        <f>P.V!AT233</f>
        <v>10</v>
      </c>
      <c r="AU163" s="75">
        <f>P.V!AU233</f>
        <v>3</v>
      </c>
      <c r="AV163" s="38">
        <f>P.V!AV233</f>
        <v>6.5</v>
      </c>
      <c r="AW163" s="76">
        <f>P.V!AW233</f>
        <v>3</v>
      </c>
      <c r="AX163" s="61">
        <f>P.V!AX233</f>
        <v>10.5</v>
      </c>
      <c r="AY163" s="75">
        <f>P.V!AY233</f>
        <v>2</v>
      </c>
      <c r="AZ163" s="61">
        <f>P.V!AZ233</f>
        <v>10.5</v>
      </c>
      <c r="BA163" s="75">
        <f>P.V!BA233</f>
        <v>2</v>
      </c>
      <c r="BB163" s="61">
        <f>P.V!BB233</f>
        <v>10</v>
      </c>
      <c r="BC163" s="75">
        <f>P.V!BC233</f>
        <v>2</v>
      </c>
      <c r="BD163" s="38">
        <f>P.V!BD233</f>
        <v>10.333333333333334</v>
      </c>
      <c r="BE163" s="76">
        <f>P.V!BE233</f>
        <v>6</v>
      </c>
      <c r="BF163" s="59">
        <f>P.V!BF233</f>
        <v>9.2777777777777786</v>
      </c>
      <c r="BG163" s="55">
        <f>P.V!BG233</f>
        <v>24</v>
      </c>
      <c r="BH163" s="56">
        <f>P.V!BH233</f>
        <v>9.9783950617283956</v>
      </c>
      <c r="BI163" s="55">
        <f>P.V!BI233</f>
        <v>54</v>
      </c>
      <c r="BJ163" s="55">
        <f>P.V!BJ233</f>
        <v>54</v>
      </c>
      <c r="BK163" s="73" t="str">
        <f>P.V!BK233</f>
        <v>Rattrapage</v>
      </c>
    </row>
    <row r="164" spans="1:63" ht="20.25" customHeight="1">
      <c r="A164" s="250">
        <v>154</v>
      </c>
      <c r="B164" s="234" t="str">
        <f>P.V!B234</f>
        <v>09DR0443</v>
      </c>
      <c r="C164" s="234" t="str">
        <f>P.V!C234</f>
        <v>DALI</v>
      </c>
      <c r="D164" s="234" t="str">
        <f>P.V!D234</f>
        <v>Meriem</v>
      </c>
      <c r="E164" s="234" t="str">
        <f>P.V!E234</f>
        <v>21/08/1988</v>
      </c>
      <c r="F164" s="234" t="str">
        <f>P.V!F234</f>
        <v>Bejaia</v>
      </c>
      <c r="G164" s="36">
        <f>P.V!G234</f>
        <v>9.5</v>
      </c>
      <c r="H164" s="37">
        <f>P.V!H234</f>
        <v>0</v>
      </c>
      <c r="I164" s="36">
        <f>P.V!I234</f>
        <v>4.333333333333333</v>
      </c>
      <c r="J164" s="37">
        <f>P.V!J234</f>
        <v>0</v>
      </c>
      <c r="K164" s="36">
        <f>P.V!K234</f>
        <v>6.166666666666667</v>
      </c>
      <c r="L164" s="37">
        <f>P.V!L234</f>
        <v>0</v>
      </c>
      <c r="M164" s="53">
        <f>P.V!M234</f>
        <v>6.666666666666667</v>
      </c>
      <c r="N164" s="39">
        <f>P.V!N234</f>
        <v>0</v>
      </c>
      <c r="O164" s="36">
        <f>P.V!O234</f>
        <v>9</v>
      </c>
      <c r="P164" s="37">
        <f>P.V!P234</f>
        <v>0</v>
      </c>
      <c r="Q164" s="36">
        <f>P.V!Q234</f>
        <v>9</v>
      </c>
      <c r="R164" s="37">
        <f>P.V!R234</f>
        <v>0</v>
      </c>
      <c r="S164" s="36">
        <f>P.V!S234</f>
        <v>5.5</v>
      </c>
      <c r="T164" s="37">
        <f>P.V!T234</f>
        <v>0</v>
      </c>
      <c r="U164" s="53">
        <f>P.V!U234</f>
        <v>7.833333333333333</v>
      </c>
      <c r="V164" s="39">
        <f>P.V!V234</f>
        <v>0</v>
      </c>
      <c r="W164" s="36">
        <f>P.V!W234</f>
        <v>1</v>
      </c>
      <c r="X164" s="37">
        <f>P.V!X234</f>
        <v>0</v>
      </c>
      <c r="Y164" s="36">
        <f>P.V!Y234</f>
        <v>1.5</v>
      </c>
      <c r="Z164" s="37">
        <f>P.V!Z234</f>
        <v>0</v>
      </c>
      <c r="AA164" s="36">
        <f>P.V!AA234</f>
        <v>5</v>
      </c>
      <c r="AB164" s="37">
        <f>P.V!AB234</f>
        <v>0</v>
      </c>
      <c r="AC164" s="53">
        <f>P.V!AC234</f>
        <v>2.5</v>
      </c>
      <c r="AD164" s="39">
        <f>P.V!AD234</f>
        <v>0</v>
      </c>
      <c r="AE164" s="138">
        <f>P.V!AE234</f>
        <v>6.1296296296296298</v>
      </c>
      <c r="AF164" s="40">
        <f>P.V!AF234</f>
        <v>0</v>
      </c>
      <c r="AG164" s="73" t="str">
        <f>P.V!AG234</f>
        <v>Rattrapage</v>
      </c>
      <c r="AH164" s="52">
        <f>P.V!AH234</f>
        <v>5.666666666666667</v>
      </c>
      <c r="AI164" s="52">
        <f>P.V!AI234</f>
        <v>0</v>
      </c>
      <c r="AJ164" s="52">
        <f>P.V!AJ234</f>
        <v>8.5</v>
      </c>
      <c r="AK164" s="52">
        <f>P.V!AK234</f>
        <v>0</v>
      </c>
      <c r="AL164" s="52">
        <f>P.V!AL234</f>
        <v>11.333333333333334</v>
      </c>
      <c r="AM164" s="75">
        <f>P.V!AM234</f>
        <v>5</v>
      </c>
      <c r="AN164" s="38">
        <f>P.V!AN234</f>
        <v>8.5</v>
      </c>
      <c r="AO164" s="76">
        <f>P.V!AO234</f>
        <v>5</v>
      </c>
      <c r="AP164" s="167">
        <f>P.V!AP234</f>
        <v>5</v>
      </c>
      <c r="AQ164" s="167">
        <f>P.V!AQ234</f>
        <v>0</v>
      </c>
      <c r="AR164" s="167">
        <f>P.V!AR234</f>
        <v>9.5</v>
      </c>
      <c r="AS164" s="167">
        <f>P.V!AS234</f>
        <v>0</v>
      </c>
      <c r="AT164" s="167">
        <f>P.V!AT234</f>
        <v>6.5</v>
      </c>
      <c r="AU164" s="75">
        <f>P.V!AU234</f>
        <v>0</v>
      </c>
      <c r="AV164" s="38">
        <f>P.V!AV234</f>
        <v>7</v>
      </c>
      <c r="AW164" s="76">
        <f>P.V!AW234</f>
        <v>0</v>
      </c>
      <c r="AX164" s="61">
        <f>P.V!AX234</f>
        <v>12</v>
      </c>
      <c r="AY164" s="75">
        <f>P.V!AY234</f>
        <v>2</v>
      </c>
      <c r="AZ164" s="61">
        <f>P.V!AZ234</f>
        <v>6</v>
      </c>
      <c r="BA164" s="75">
        <f>P.V!BA234</f>
        <v>0</v>
      </c>
      <c r="BB164" s="61">
        <f>P.V!BB234</f>
        <v>7</v>
      </c>
      <c r="BC164" s="75">
        <f>P.V!BC234</f>
        <v>0</v>
      </c>
      <c r="BD164" s="38">
        <f>P.V!BD234</f>
        <v>8.3333333333333339</v>
      </c>
      <c r="BE164" s="76">
        <f>P.V!BE234</f>
        <v>2</v>
      </c>
      <c r="BF164" s="59">
        <f>P.V!BF234</f>
        <v>7.9629629629629628</v>
      </c>
      <c r="BG164" s="55">
        <f>P.V!BG234</f>
        <v>7</v>
      </c>
      <c r="BH164" s="56">
        <f>P.V!BH234</f>
        <v>7.0462962962962958</v>
      </c>
      <c r="BI164" s="55">
        <f>P.V!BI234</f>
        <v>7</v>
      </c>
      <c r="BJ164" s="55">
        <f>P.V!BJ234</f>
        <v>7</v>
      </c>
      <c r="BK164" s="73" t="str">
        <f>P.V!BK234</f>
        <v>Rattrapage</v>
      </c>
    </row>
    <row r="165" spans="1:63" ht="20.25" customHeight="1">
      <c r="A165" s="250">
        <v>155</v>
      </c>
      <c r="B165" s="234" t="str">
        <f>P.V!B235</f>
        <v>123001215</v>
      </c>
      <c r="C165" s="234" t="str">
        <f>P.V!C235</f>
        <v>DAOUD</v>
      </c>
      <c r="D165" s="234" t="str">
        <f>P.V!D235</f>
        <v>Anis</v>
      </c>
      <c r="E165" s="234" t="str">
        <f>P.V!E235</f>
        <v>24/03/1991</v>
      </c>
      <c r="F165" s="234" t="str">
        <f>P.V!F235</f>
        <v>Bejaia</v>
      </c>
      <c r="G165" s="36">
        <f>P.V!G235</f>
        <v>11.666666666666666</v>
      </c>
      <c r="H165" s="37">
        <f>P.V!H235</f>
        <v>5</v>
      </c>
      <c r="I165" s="36">
        <f>P.V!I235</f>
        <v>14.833333333333334</v>
      </c>
      <c r="J165" s="37">
        <f>P.V!J235</f>
        <v>5</v>
      </c>
      <c r="K165" s="36">
        <f>P.V!K235</f>
        <v>12</v>
      </c>
      <c r="L165" s="37">
        <f>P.V!L235</f>
        <v>5</v>
      </c>
      <c r="M165" s="53">
        <f>P.V!M235</f>
        <v>12.833333333333334</v>
      </c>
      <c r="N165" s="39">
        <f>P.V!N235</f>
        <v>15</v>
      </c>
      <c r="O165" s="36">
        <f>P.V!O235</f>
        <v>15.5</v>
      </c>
      <c r="P165" s="37">
        <f>P.V!P235</f>
        <v>3</v>
      </c>
      <c r="Q165" s="36">
        <f>P.V!Q235</f>
        <v>10</v>
      </c>
      <c r="R165" s="37">
        <f>P.V!R235</f>
        <v>3</v>
      </c>
      <c r="S165" s="36">
        <f>P.V!S235</f>
        <v>11</v>
      </c>
      <c r="T165" s="37">
        <f>P.V!T235</f>
        <v>3</v>
      </c>
      <c r="U165" s="53">
        <f>P.V!U235</f>
        <v>12.166666666666666</v>
      </c>
      <c r="V165" s="39">
        <f>P.V!V235</f>
        <v>9</v>
      </c>
      <c r="W165" s="36">
        <f>P.V!W235</f>
        <v>7.5</v>
      </c>
      <c r="X165" s="37">
        <f>P.V!X235</f>
        <v>0</v>
      </c>
      <c r="Y165" s="36">
        <f>P.V!Y235</f>
        <v>12</v>
      </c>
      <c r="Z165" s="37">
        <f>P.V!Z235</f>
        <v>2</v>
      </c>
      <c r="AA165" s="36">
        <f>P.V!AA235</f>
        <v>8</v>
      </c>
      <c r="AB165" s="37">
        <f>P.V!AB235</f>
        <v>0</v>
      </c>
      <c r="AC165" s="53">
        <f>P.V!AC235</f>
        <v>9.1666666666666661</v>
      </c>
      <c r="AD165" s="39">
        <f>P.V!AD235</f>
        <v>2</v>
      </c>
      <c r="AE165" s="138">
        <f>P.V!AE235</f>
        <v>11.796296296296296</v>
      </c>
      <c r="AF165" s="40">
        <f>P.V!AF235</f>
        <v>30</v>
      </c>
      <c r="AG165" s="73" t="str">
        <f>P.V!AG235</f>
        <v>Admis(e)</v>
      </c>
      <c r="AH165" s="52">
        <f>P.V!AH235</f>
        <v>13.666666666666666</v>
      </c>
      <c r="AI165" s="52">
        <f>P.V!AI235</f>
        <v>5</v>
      </c>
      <c r="AJ165" s="52">
        <f>P.V!AJ235</f>
        <v>14.5</v>
      </c>
      <c r="AK165" s="52">
        <f>P.V!AK235</f>
        <v>5</v>
      </c>
      <c r="AL165" s="52">
        <f>P.V!AL235</f>
        <v>15.333333333333334</v>
      </c>
      <c r="AM165" s="75">
        <f>P.V!AM235</f>
        <v>5</v>
      </c>
      <c r="AN165" s="38">
        <f>P.V!AN235</f>
        <v>14.5</v>
      </c>
      <c r="AO165" s="76">
        <f>P.V!AO235</f>
        <v>15</v>
      </c>
      <c r="AP165" s="167">
        <f>P.V!AP235</f>
        <v>8.5</v>
      </c>
      <c r="AQ165" s="167">
        <f>P.V!AQ235</f>
        <v>0</v>
      </c>
      <c r="AR165" s="167">
        <f>P.V!AR235</f>
        <v>14</v>
      </c>
      <c r="AS165" s="167">
        <f>P.V!AS235</f>
        <v>3</v>
      </c>
      <c r="AT165" s="167">
        <f>P.V!AT235</f>
        <v>10.5</v>
      </c>
      <c r="AU165" s="75">
        <f>P.V!AU235</f>
        <v>3</v>
      </c>
      <c r="AV165" s="38">
        <f>P.V!AV235</f>
        <v>11</v>
      </c>
      <c r="AW165" s="76">
        <f>P.V!AW235</f>
        <v>9</v>
      </c>
      <c r="AX165" s="61">
        <f>P.V!AX235</f>
        <v>14.5</v>
      </c>
      <c r="AY165" s="75">
        <f>P.V!AY235</f>
        <v>2</v>
      </c>
      <c r="AZ165" s="61">
        <f>P.V!AZ235</f>
        <v>13</v>
      </c>
      <c r="BA165" s="75">
        <f>P.V!BA235</f>
        <v>2</v>
      </c>
      <c r="BB165" s="61">
        <f>P.V!BB235</f>
        <v>14.5</v>
      </c>
      <c r="BC165" s="75">
        <f>P.V!BC235</f>
        <v>2</v>
      </c>
      <c r="BD165" s="38">
        <f>P.V!BD235</f>
        <v>14</v>
      </c>
      <c r="BE165" s="76">
        <f>P.V!BE235</f>
        <v>6</v>
      </c>
      <c r="BF165" s="59">
        <f>P.V!BF235</f>
        <v>13.222222222222221</v>
      </c>
      <c r="BG165" s="55">
        <f>P.V!BG235</f>
        <v>30</v>
      </c>
      <c r="BH165" s="56">
        <f>P.V!BH235</f>
        <v>12.50925925925926</v>
      </c>
      <c r="BI165" s="55">
        <f>P.V!BI235</f>
        <v>60</v>
      </c>
      <c r="BJ165" s="55">
        <f>P.V!BJ235</f>
        <v>180</v>
      </c>
      <c r="BK165" s="73" t="str">
        <f>P.V!BK235</f>
        <v>Admis(e)</v>
      </c>
    </row>
    <row r="166" spans="1:63" ht="20.25" customHeight="1">
      <c r="A166" s="250">
        <v>156</v>
      </c>
      <c r="B166" s="234" t="str">
        <f>P.V!B236</f>
        <v>11DR0748</v>
      </c>
      <c r="C166" s="234" t="str">
        <f>P.V!C236</f>
        <v>DEBA</v>
      </c>
      <c r="D166" s="234" t="str">
        <f>P.V!D236</f>
        <v>Rabah</v>
      </c>
      <c r="E166" s="234" t="str">
        <f>P.V!E236</f>
        <v>23/07/1988</v>
      </c>
      <c r="F166" s="234" t="str">
        <f>P.V!F236</f>
        <v>Béjaia</v>
      </c>
      <c r="G166" s="36">
        <f>P.V!G236</f>
        <v>9</v>
      </c>
      <c r="H166" s="37">
        <f>P.V!H236</f>
        <v>0</v>
      </c>
      <c r="I166" s="36" t="e">
        <f>P.V!I236</f>
        <v>#VALUE!</v>
      </c>
      <c r="J166" s="37" t="e">
        <f>P.V!J236</f>
        <v>#VALUE!</v>
      </c>
      <c r="K166" s="36">
        <f>P.V!K236</f>
        <v>4.333333333333333</v>
      </c>
      <c r="L166" s="37">
        <f>P.V!L236</f>
        <v>0</v>
      </c>
      <c r="M166" s="53" t="e">
        <f>P.V!M236</f>
        <v>#VALUE!</v>
      </c>
      <c r="N166" s="39" t="e">
        <f>P.V!N236</f>
        <v>#VALUE!</v>
      </c>
      <c r="O166" s="36">
        <f>P.V!O236</f>
        <v>2</v>
      </c>
      <c r="P166" s="37">
        <f>P.V!P236</f>
        <v>0</v>
      </c>
      <c r="Q166" s="36" t="str">
        <f>P.V!Q236</f>
        <v>ABS</v>
      </c>
      <c r="R166" s="37">
        <f>P.V!R236</f>
        <v>3</v>
      </c>
      <c r="S166" s="36" t="str">
        <f>P.V!S236</f>
        <v>ABS</v>
      </c>
      <c r="T166" s="37">
        <f>P.V!T236</f>
        <v>3</v>
      </c>
      <c r="U166" s="53" t="e">
        <f>P.V!U236</f>
        <v>#VALUE!</v>
      </c>
      <c r="V166" s="39" t="e">
        <f>P.V!V236</f>
        <v>#VALUE!</v>
      </c>
      <c r="W166" s="36" t="str">
        <f>P.V!W236</f>
        <v>ABS</v>
      </c>
      <c r="X166" s="37">
        <f>P.V!X236</f>
        <v>2</v>
      </c>
      <c r="Y166" s="36" t="str">
        <f>P.V!Y236</f>
        <v>\</v>
      </c>
      <c r="Z166" s="37">
        <f>P.V!Z236</f>
        <v>2</v>
      </c>
      <c r="AA166" s="36">
        <f>P.V!AA236</f>
        <v>1</v>
      </c>
      <c r="AB166" s="37">
        <f>P.V!AB236</f>
        <v>0</v>
      </c>
      <c r="AC166" s="53" t="e">
        <f>P.V!AC236</f>
        <v>#VALUE!</v>
      </c>
      <c r="AD166" s="39" t="e">
        <f>P.V!AD236</f>
        <v>#VALUE!</v>
      </c>
      <c r="AE166" s="138" t="e">
        <f>P.V!AE236</f>
        <v>#VALUE!</v>
      </c>
      <c r="AF166" s="40" t="e">
        <f>P.V!AF236</f>
        <v>#VALUE!</v>
      </c>
      <c r="AG166" s="73" t="str">
        <f>P.V!AG236</f>
        <v>Rattrapage</v>
      </c>
      <c r="AH166" s="52">
        <f>P.V!AH236</f>
        <v>6.666666666666667</v>
      </c>
      <c r="AI166" s="52">
        <f>P.V!AI236</f>
        <v>0</v>
      </c>
      <c r="AJ166" s="52">
        <f>P.V!AJ236</f>
        <v>4</v>
      </c>
      <c r="AK166" s="52">
        <f>P.V!AK236</f>
        <v>0</v>
      </c>
      <c r="AL166" s="52">
        <f>P.V!AL236</f>
        <v>4.666666666666667</v>
      </c>
      <c r="AM166" s="75">
        <f>P.V!AM236</f>
        <v>0</v>
      </c>
      <c r="AN166" s="38">
        <f>P.V!AN236</f>
        <v>5.1111111111111116</v>
      </c>
      <c r="AO166" s="76">
        <f>P.V!AO236</f>
        <v>0</v>
      </c>
      <c r="AP166" s="167">
        <f>P.V!AP236</f>
        <v>0.5</v>
      </c>
      <c r="AQ166" s="167">
        <f>P.V!AQ236</f>
        <v>0</v>
      </c>
      <c r="AR166" s="167" t="str">
        <f>P.V!AR236</f>
        <v>ABS</v>
      </c>
      <c r="AS166" s="167">
        <f>P.V!AS236</f>
        <v>3</v>
      </c>
      <c r="AT166" s="167" t="str">
        <f>P.V!AT236</f>
        <v>ABS</v>
      </c>
      <c r="AU166" s="75">
        <f>P.V!AU236</f>
        <v>3</v>
      </c>
      <c r="AV166" s="38" t="e">
        <f>P.V!AV236</f>
        <v>#VALUE!</v>
      </c>
      <c r="AW166" s="76" t="e">
        <f>P.V!AW236</f>
        <v>#VALUE!</v>
      </c>
      <c r="AX166" s="61">
        <f>P.V!AX236</f>
        <v>2.5</v>
      </c>
      <c r="AY166" s="75">
        <f>P.V!AY236</f>
        <v>0</v>
      </c>
      <c r="AZ166" s="61" t="str">
        <f>P.V!AZ236</f>
        <v>ABS</v>
      </c>
      <c r="BA166" s="75">
        <f>P.V!BA236</f>
        <v>2</v>
      </c>
      <c r="BB166" s="61">
        <f>P.V!BB236</f>
        <v>1.5</v>
      </c>
      <c r="BC166" s="75">
        <f>P.V!BC236</f>
        <v>0</v>
      </c>
      <c r="BD166" s="38" t="e">
        <f>P.V!BD236</f>
        <v>#VALUE!</v>
      </c>
      <c r="BE166" s="76" t="e">
        <f>P.V!BE236</f>
        <v>#VALUE!</v>
      </c>
      <c r="BF166" s="59" t="e">
        <f>P.V!BF236</f>
        <v>#VALUE!</v>
      </c>
      <c r="BG166" s="55" t="e">
        <f>P.V!BG236</f>
        <v>#VALUE!</v>
      </c>
      <c r="BH166" s="56" t="e">
        <f>P.V!BH236</f>
        <v>#VALUE!</v>
      </c>
      <c r="BI166" s="55" t="e">
        <f>P.V!BI236</f>
        <v>#VALUE!</v>
      </c>
      <c r="BJ166" s="55" t="e">
        <f>P.V!BJ236</f>
        <v>#VALUE!</v>
      </c>
      <c r="BK166" s="73" t="str">
        <f>P.V!BK236</f>
        <v>Rattrapage</v>
      </c>
    </row>
    <row r="167" spans="1:63" ht="20.25" customHeight="1">
      <c r="A167" s="250">
        <v>157</v>
      </c>
      <c r="B167" s="234" t="str">
        <f>P.V!B237</f>
        <v>10DR182</v>
      </c>
      <c r="C167" s="234" t="str">
        <f>P.V!C237</f>
        <v>DERGAOUI</v>
      </c>
      <c r="D167" s="234" t="str">
        <f>P.V!D237</f>
        <v>Siham</v>
      </c>
      <c r="E167" s="234" t="str">
        <f>P.V!E237</f>
        <v>02/01/1988</v>
      </c>
      <c r="F167" s="234" t="str">
        <f>P.V!F237</f>
        <v>Béjaia</v>
      </c>
      <c r="G167" s="36">
        <f>P.V!G237</f>
        <v>12</v>
      </c>
      <c r="H167" s="37">
        <f>P.V!H237</f>
        <v>5</v>
      </c>
      <c r="I167" s="36">
        <f>P.V!I237</f>
        <v>4</v>
      </c>
      <c r="J167" s="37">
        <f>P.V!J237</f>
        <v>0</v>
      </c>
      <c r="K167" s="36">
        <f>P.V!K237</f>
        <v>6.666666666666667</v>
      </c>
      <c r="L167" s="37">
        <f>P.V!L237</f>
        <v>0</v>
      </c>
      <c r="M167" s="53">
        <f>P.V!M237</f>
        <v>7.5555555555555562</v>
      </c>
      <c r="N167" s="39">
        <f>P.V!N237</f>
        <v>5</v>
      </c>
      <c r="O167" s="36">
        <f>P.V!O237</f>
        <v>10</v>
      </c>
      <c r="P167" s="37">
        <f>P.V!P237</f>
        <v>3</v>
      </c>
      <c r="Q167" s="36">
        <f>P.V!Q237</f>
        <v>9</v>
      </c>
      <c r="R167" s="37">
        <f>P.V!R237</f>
        <v>0</v>
      </c>
      <c r="S167" s="36">
        <f>P.V!S237</f>
        <v>10</v>
      </c>
      <c r="T167" s="37">
        <f>P.V!T237</f>
        <v>3</v>
      </c>
      <c r="U167" s="53">
        <f>P.V!U237</f>
        <v>9.6666666666666661</v>
      </c>
      <c r="V167" s="39">
        <f>P.V!V237</f>
        <v>6</v>
      </c>
      <c r="W167" s="36">
        <f>P.V!W237</f>
        <v>0</v>
      </c>
      <c r="X167" s="37">
        <f>P.V!X237</f>
        <v>0</v>
      </c>
      <c r="Y167" s="36">
        <f>P.V!Y237</f>
        <v>11.5</v>
      </c>
      <c r="Z167" s="37">
        <f>P.V!Z237</f>
        <v>2</v>
      </c>
      <c r="AA167" s="36">
        <f>P.V!AA237</f>
        <v>10</v>
      </c>
      <c r="AB167" s="37">
        <f>P.V!AB237</f>
        <v>2</v>
      </c>
      <c r="AC167" s="53">
        <f>P.V!AC237</f>
        <v>7.166666666666667</v>
      </c>
      <c r="AD167" s="39">
        <f>P.V!AD237</f>
        <v>4</v>
      </c>
      <c r="AE167" s="138">
        <f>P.V!AE237</f>
        <v>8.1728395061728403</v>
      </c>
      <c r="AF167" s="40">
        <f>P.V!AF237</f>
        <v>15</v>
      </c>
      <c r="AG167" s="73" t="str">
        <f>P.V!AG237</f>
        <v>Rattrapage</v>
      </c>
      <c r="AH167" s="52">
        <f>P.V!AH237</f>
        <v>10</v>
      </c>
      <c r="AI167" s="52">
        <f>P.V!AI237</f>
        <v>5</v>
      </c>
      <c r="AJ167" s="52">
        <f>P.V!AJ237</f>
        <v>4</v>
      </c>
      <c r="AK167" s="52">
        <f>P.V!AK237</f>
        <v>0</v>
      </c>
      <c r="AL167" s="52">
        <f>P.V!AL237</f>
        <v>11</v>
      </c>
      <c r="AM167" s="75">
        <f>P.V!AM237</f>
        <v>5</v>
      </c>
      <c r="AN167" s="38">
        <f>P.V!AN237</f>
        <v>8.3333333333333339</v>
      </c>
      <c r="AO167" s="76">
        <f>P.V!AO237</f>
        <v>10</v>
      </c>
      <c r="AP167" s="167">
        <f>P.V!AP237</f>
        <v>10</v>
      </c>
      <c r="AQ167" s="167">
        <f>P.V!AQ237</f>
        <v>3</v>
      </c>
      <c r="AR167" s="167">
        <f>P.V!AR237</f>
        <v>11</v>
      </c>
      <c r="AS167" s="167">
        <f>P.V!AS237</f>
        <v>3</v>
      </c>
      <c r="AT167" s="167">
        <f>P.V!AT237</f>
        <v>10.5</v>
      </c>
      <c r="AU167" s="75">
        <f>P.V!AU237</f>
        <v>3</v>
      </c>
      <c r="AV167" s="38">
        <f>P.V!AV237</f>
        <v>10.5</v>
      </c>
      <c r="AW167" s="76">
        <f>P.V!AW237</f>
        <v>9</v>
      </c>
      <c r="AX167" s="61">
        <f>P.V!AX237</f>
        <v>11</v>
      </c>
      <c r="AY167" s="75">
        <f>P.V!AY237</f>
        <v>2</v>
      </c>
      <c r="AZ167" s="61">
        <f>P.V!AZ237</f>
        <v>10</v>
      </c>
      <c r="BA167" s="75">
        <f>P.V!BA237</f>
        <v>2</v>
      </c>
      <c r="BB167" s="61">
        <f>P.V!BB237</f>
        <v>11.5</v>
      </c>
      <c r="BC167" s="75">
        <f>P.V!BC237</f>
        <v>2</v>
      </c>
      <c r="BD167" s="38">
        <f>P.V!BD237</f>
        <v>10.833333333333334</v>
      </c>
      <c r="BE167" s="76">
        <f>P.V!BE237</f>
        <v>6</v>
      </c>
      <c r="BF167" s="59">
        <f>P.V!BF237</f>
        <v>9.6111111111111107</v>
      </c>
      <c r="BG167" s="55">
        <f>P.V!BG237</f>
        <v>25</v>
      </c>
      <c r="BH167" s="56">
        <f>P.V!BH237</f>
        <v>8.8919753086419746</v>
      </c>
      <c r="BI167" s="55">
        <f>P.V!BI237</f>
        <v>40</v>
      </c>
      <c r="BJ167" s="55">
        <f>P.V!BJ237</f>
        <v>40</v>
      </c>
      <c r="BK167" s="73" t="str">
        <f>P.V!BK237</f>
        <v>Rattrapage</v>
      </c>
    </row>
    <row r="168" spans="1:63" ht="20.25" customHeight="1">
      <c r="A168" s="250">
        <v>158</v>
      </c>
      <c r="B168" s="234" t="str">
        <f>P.V!B238</f>
        <v>123001783</v>
      </c>
      <c r="C168" s="234" t="str">
        <f>P.V!C238</f>
        <v>DERGUINI</v>
      </c>
      <c r="D168" s="234" t="str">
        <f>P.V!D238</f>
        <v>Yamina</v>
      </c>
      <c r="E168" s="234" t="str">
        <f>P.V!E238</f>
        <v>18/06/1992</v>
      </c>
      <c r="F168" s="234" t="str">
        <f>P.V!F238</f>
        <v>Bejaia</v>
      </c>
      <c r="G168" s="36">
        <f>P.V!G238</f>
        <v>12</v>
      </c>
      <c r="H168" s="37">
        <f>P.V!H238</f>
        <v>5</v>
      </c>
      <c r="I168" s="36">
        <f>P.V!I238</f>
        <v>8.3333333333333339</v>
      </c>
      <c r="J168" s="37">
        <f>P.V!J238</f>
        <v>0</v>
      </c>
      <c r="K168" s="36">
        <f>P.V!K238</f>
        <v>15.5</v>
      </c>
      <c r="L168" s="37">
        <f>P.V!L238</f>
        <v>5</v>
      </c>
      <c r="M168" s="53">
        <f>P.V!M238</f>
        <v>11.944444444444445</v>
      </c>
      <c r="N168" s="39">
        <f>P.V!N238</f>
        <v>15</v>
      </c>
      <c r="O168" s="36">
        <f>P.V!O238</f>
        <v>12.5</v>
      </c>
      <c r="P168" s="37">
        <f>P.V!P238</f>
        <v>3</v>
      </c>
      <c r="Q168" s="36">
        <f>P.V!Q238</f>
        <v>11</v>
      </c>
      <c r="R168" s="37">
        <f>P.V!R238</f>
        <v>3</v>
      </c>
      <c r="S168" s="36">
        <f>P.V!S238</f>
        <v>6.5</v>
      </c>
      <c r="T168" s="37">
        <f>P.V!T238</f>
        <v>0</v>
      </c>
      <c r="U168" s="53">
        <f>P.V!U238</f>
        <v>10</v>
      </c>
      <c r="V168" s="39">
        <f>P.V!V238</f>
        <v>9</v>
      </c>
      <c r="W168" s="36">
        <f>P.V!W238</f>
        <v>2</v>
      </c>
      <c r="X168" s="37">
        <f>P.V!X238</f>
        <v>0</v>
      </c>
      <c r="Y168" s="36">
        <f>P.V!Y238</f>
        <v>10</v>
      </c>
      <c r="Z168" s="37">
        <f>P.V!Z238</f>
        <v>2</v>
      </c>
      <c r="AA168" s="36">
        <f>P.V!AA238</f>
        <v>11.5</v>
      </c>
      <c r="AB168" s="37">
        <f>P.V!AB238</f>
        <v>2</v>
      </c>
      <c r="AC168" s="53">
        <f>P.V!AC238</f>
        <v>7.833333333333333</v>
      </c>
      <c r="AD168" s="39">
        <f>P.V!AD238</f>
        <v>4</v>
      </c>
      <c r="AE168" s="138">
        <f>P.V!AE238</f>
        <v>10.382716049382717</v>
      </c>
      <c r="AF168" s="40">
        <f>P.V!AF238</f>
        <v>30</v>
      </c>
      <c r="AG168" s="73" t="str">
        <f>P.V!AG238</f>
        <v>Admis(e)</v>
      </c>
      <c r="AH168" s="52">
        <f>P.V!AH238</f>
        <v>12.5</v>
      </c>
      <c r="AI168" s="52">
        <f>P.V!AI238</f>
        <v>5</v>
      </c>
      <c r="AJ168" s="52">
        <f>P.V!AJ238</f>
        <v>15</v>
      </c>
      <c r="AK168" s="52">
        <f>P.V!AK238</f>
        <v>5</v>
      </c>
      <c r="AL168" s="52">
        <f>P.V!AL238</f>
        <v>12.5</v>
      </c>
      <c r="AM168" s="75">
        <f>P.V!AM238</f>
        <v>5</v>
      </c>
      <c r="AN168" s="38">
        <f>P.V!AN238</f>
        <v>13.333333333333334</v>
      </c>
      <c r="AO168" s="76">
        <f>P.V!AO238</f>
        <v>15</v>
      </c>
      <c r="AP168" s="167">
        <f>P.V!AP238</f>
        <v>10</v>
      </c>
      <c r="AQ168" s="167">
        <f>P.V!AQ238</f>
        <v>3</v>
      </c>
      <c r="AR168" s="167">
        <f>P.V!AR238</f>
        <v>11</v>
      </c>
      <c r="AS168" s="167">
        <f>P.V!AS238</f>
        <v>3</v>
      </c>
      <c r="AT168" s="167">
        <f>P.V!AT238</f>
        <v>5</v>
      </c>
      <c r="AU168" s="75">
        <f>P.V!AU238</f>
        <v>0</v>
      </c>
      <c r="AV168" s="38">
        <f>P.V!AV238</f>
        <v>8.6666666666666661</v>
      </c>
      <c r="AW168" s="76">
        <f>P.V!AW238</f>
        <v>6</v>
      </c>
      <c r="AX168" s="61">
        <f>P.V!AX238</f>
        <v>13.5</v>
      </c>
      <c r="AY168" s="75">
        <f>P.V!AY238</f>
        <v>2</v>
      </c>
      <c r="AZ168" s="61">
        <f>P.V!AZ238</f>
        <v>8</v>
      </c>
      <c r="BA168" s="75">
        <f>P.V!BA238</f>
        <v>0</v>
      </c>
      <c r="BB168" s="61">
        <f>P.V!BB238</f>
        <v>11</v>
      </c>
      <c r="BC168" s="75">
        <f>P.V!BC238</f>
        <v>2</v>
      </c>
      <c r="BD168" s="38">
        <f>P.V!BD238</f>
        <v>10.833333333333334</v>
      </c>
      <c r="BE168" s="76">
        <f>P.V!BE238</f>
        <v>6</v>
      </c>
      <c r="BF168" s="59">
        <f>P.V!BF238</f>
        <v>11.222222222222221</v>
      </c>
      <c r="BG168" s="55">
        <f>P.V!BG238</f>
        <v>30</v>
      </c>
      <c r="BH168" s="56">
        <f>P.V!BH238</f>
        <v>10.802469135802468</v>
      </c>
      <c r="BI168" s="55">
        <f>P.V!BI238</f>
        <v>60</v>
      </c>
      <c r="BJ168" s="55">
        <f>P.V!BJ238</f>
        <v>180</v>
      </c>
      <c r="BK168" s="73" t="str">
        <f>P.V!BK238</f>
        <v>Admis(e)</v>
      </c>
    </row>
    <row r="169" spans="1:63" ht="20.25" customHeight="1">
      <c r="A169" s="250">
        <v>159</v>
      </c>
      <c r="B169" s="234" t="str">
        <f>P.V!B239</f>
        <v>10DR116</v>
      </c>
      <c r="C169" s="234" t="str">
        <f>P.V!C239</f>
        <v>DJAGHMOUM</v>
      </c>
      <c r="D169" s="234" t="str">
        <f>P.V!D239</f>
        <v>Lydia</v>
      </c>
      <c r="E169" s="234" t="str">
        <f>P.V!E239</f>
        <v>13/03/1989</v>
      </c>
      <c r="F169" s="234" t="str">
        <f>P.V!F239</f>
        <v>Bejaia</v>
      </c>
      <c r="G169" s="36">
        <f>P.V!G239</f>
        <v>10.666666666666666</v>
      </c>
      <c r="H169" s="37">
        <f>P.V!H239</f>
        <v>5</v>
      </c>
      <c r="I169" s="36">
        <f>P.V!I239</f>
        <v>5.333333333333333</v>
      </c>
      <c r="J169" s="37">
        <f>P.V!J239</f>
        <v>0</v>
      </c>
      <c r="K169" s="36">
        <f>P.V!K239</f>
        <v>7.5</v>
      </c>
      <c r="L169" s="37">
        <f>P.V!L239</f>
        <v>0</v>
      </c>
      <c r="M169" s="53">
        <f>P.V!M239</f>
        <v>7.833333333333333</v>
      </c>
      <c r="N169" s="39">
        <f>P.V!N239</f>
        <v>5</v>
      </c>
      <c r="O169" s="36">
        <f>P.V!O239</f>
        <v>7</v>
      </c>
      <c r="P169" s="37">
        <f>P.V!P239</f>
        <v>0</v>
      </c>
      <c r="Q169" s="36">
        <f>P.V!Q239</f>
        <v>9.5</v>
      </c>
      <c r="R169" s="37">
        <f>P.V!R239</f>
        <v>0</v>
      </c>
      <c r="S169" s="36">
        <f>P.V!S239</f>
        <v>4</v>
      </c>
      <c r="T169" s="37">
        <f>P.V!T239</f>
        <v>0</v>
      </c>
      <c r="U169" s="53">
        <f>P.V!U239</f>
        <v>6.833333333333333</v>
      </c>
      <c r="V169" s="39">
        <f>P.V!V239</f>
        <v>0</v>
      </c>
      <c r="W169" s="36">
        <f>P.V!W239</f>
        <v>1</v>
      </c>
      <c r="X169" s="37">
        <f>P.V!X239</f>
        <v>0</v>
      </c>
      <c r="Y169" s="36">
        <f>P.V!Y239</f>
        <v>1.5</v>
      </c>
      <c r="Z169" s="37">
        <f>P.V!Z239</f>
        <v>0</v>
      </c>
      <c r="AA169" s="36">
        <f>P.V!AA239</f>
        <v>5</v>
      </c>
      <c r="AB169" s="37">
        <f>P.V!AB239</f>
        <v>0</v>
      </c>
      <c r="AC169" s="53">
        <f>P.V!AC239</f>
        <v>2.5</v>
      </c>
      <c r="AD169" s="39">
        <f>P.V!AD239</f>
        <v>0</v>
      </c>
      <c r="AE169" s="138">
        <f>P.V!AE239</f>
        <v>6.3148148148148149</v>
      </c>
      <c r="AF169" s="40">
        <f>P.V!AF239</f>
        <v>5</v>
      </c>
      <c r="AG169" s="73" t="str">
        <f>P.V!AG239</f>
        <v>Rattrapage</v>
      </c>
      <c r="AH169" s="52">
        <f>P.V!AH239</f>
        <v>10</v>
      </c>
      <c r="AI169" s="52">
        <f>P.V!AI239</f>
        <v>5</v>
      </c>
      <c r="AJ169" s="52">
        <f>P.V!AJ239</f>
        <v>9.1666666666666661</v>
      </c>
      <c r="AK169" s="52">
        <f>P.V!AK239</f>
        <v>0</v>
      </c>
      <c r="AL169" s="52">
        <f>P.V!AL239</f>
        <v>13.666666666666666</v>
      </c>
      <c r="AM169" s="75">
        <f>P.V!AM239</f>
        <v>5</v>
      </c>
      <c r="AN169" s="38">
        <f>P.V!AN239</f>
        <v>10.944444444444443</v>
      </c>
      <c r="AO169" s="76">
        <f>P.V!AO239</f>
        <v>15</v>
      </c>
      <c r="AP169" s="167">
        <f>P.V!AP239</f>
        <v>6.5</v>
      </c>
      <c r="AQ169" s="167">
        <f>P.V!AQ239</f>
        <v>0</v>
      </c>
      <c r="AR169" s="167">
        <f>P.V!AR239</f>
        <v>8.5</v>
      </c>
      <c r="AS169" s="167">
        <f>P.V!AS239</f>
        <v>0</v>
      </c>
      <c r="AT169" s="167">
        <f>P.V!AT239</f>
        <v>0.5</v>
      </c>
      <c r="AU169" s="75">
        <f>P.V!AU239</f>
        <v>0</v>
      </c>
      <c r="AV169" s="38">
        <f>P.V!AV239</f>
        <v>5.166666666666667</v>
      </c>
      <c r="AW169" s="76">
        <f>P.V!AW239</f>
        <v>0</v>
      </c>
      <c r="AX169" s="61">
        <f>P.V!AX239</f>
        <v>10.5</v>
      </c>
      <c r="AY169" s="75">
        <f>P.V!AY239</f>
        <v>2</v>
      </c>
      <c r="AZ169" s="61">
        <f>P.V!AZ239</f>
        <v>6</v>
      </c>
      <c r="BA169" s="75">
        <f>P.V!BA239</f>
        <v>0</v>
      </c>
      <c r="BB169" s="61">
        <f>P.V!BB239</f>
        <v>8</v>
      </c>
      <c r="BC169" s="75">
        <f>P.V!BC239</f>
        <v>0</v>
      </c>
      <c r="BD169" s="38">
        <f>P.V!BD239</f>
        <v>8.1666666666666661</v>
      </c>
      <c r="BE169" s="76">
        <f>P.V!BE239</f>
        <v>2</v>
      </c>
      <c r="BF169" s="59">
        <f>P.V!BF239</f>
        <v>8.4012345679012341</v>
      </c>
      <c r="BG169" s="55">
        <f>P.V!BG239</f>
        <v>17</v>
      </c>
      <c r="BH169" s="56">
        <f>P.V!BH239</f>
        <v>7.3580246913580245</v>
      </c>
      <c r="BI169" s="55">
        <f>P.V!BI239</f>
        <v>22</v>
      </c>
      <c r="BJ169" s="55">
        <f>P.V!BJ239</f>
        <v>22</v>
      </c>
      <c r="BK169" s="73" t="str">
        <f>P.V!BK239</f>
        <v>Rattrapage</v>
      </c>
    </row>
    <row r="170" spans="1:63" ht="20.25" customHeight="1">
      <c r="A170" s="250">
        <v>160</v>
      </c>
      <c r="B170" s="234" t="str">
        <f>P.V!B240</f>
        <v>113008810</v>
      </c>
      <c r="C170" s="234" t="str">
        <f>P.V!C240</f>
        <v>DJEBAILI</v>
      </c>
      <c r="D170" s="234" t="str">
        <f>P.V!D240</f>
        <v>SOUAD</v>
      </c>
      <c r="E170" s="234" t="str">
        <f>P.V!E240</f>
        <v>30/03/1990</v>
      </c>
      <c r="F170" s="234" t="str">
        <f>P.V!F240</f>
        <v>Seddouk</v>
      </c>
      <c r="G170" s="36">
        <f>P.V!G240</f>
        <v>8.5</v>
      </c>
      <c r="H170" s="37">
        <f>P.V!H240</f>
        <v>0</v>
      </c>
      <c r="I170" s="36">
        <f>P.V!I240</f>
        <v>5.333333333333333</v>
      </c>
      <c r="J170" s="37">
        <f>P.V!J240</f>
        <v>0</v>
      </c>
      <c r="K170" s="36">
        <f>P.V!K240</f>
        <v>8.1666666666666661</v>
      </c>
      <c r="L170" s="37">
        <f>P.V!L240</f>
        <v>0</v>
      </c>
      <c r="M170" s="53">
        <f>P.V!M240</f>
        <v>7.333333333333333</v>
      </c>
      <c r="N170" s="39">
        <f>P.V!N240</f>
        <v>0</v>
      </c>
      <c r="O170" s="36">
        <f>P.V!O240</f>
        <v>10</v>
      </c>
      <c r="P170" s="37">
        <f>P.V!P240</f>
        <v>3</v>
      </c>
      <c r="Q170" s="36">
        <f>P.V!Q240</f>
        <v>7.5</v>
      </c>
      <c r="R170" s="37">
        <f>P.V!R240</f>
        <v>0</v>
      </c>
      <c r="S170" s="36">
        <f>P.V!S240</f>
        <v>4</v>
      </c>
      <c r="T170" s="37">
        <f>P.V!T240</f>
        <v>0</v>
      </c>
      <c r="U170" s="53">
        <f>P.V!U240</f>
        <v>7.166666666666667</v>
      </c>
      <c r="V170" s="39">
        <f>P.V!V240</f>
        <v>3</v>
      </c>
      <c r="W170" s="36">
        <f>P.V!W240</f>
        <v>4</v>
      </c>
      <c r="X170" s="37">
        <f>P.V!X240</f>
        <v>0</v>
      </c>
      <c r="Y170" s="36">
        <f>P.V!Y240</f>
        <v>17</v>
      </c>
      <c r="Z170" s="37">
        <f>P.V!Z240</f>
        <v>2</v>
      </c>
      <c r="AA170" s="36">
        <f>P.V!AA240</f>
        <v>5.5</v>
      </c>
      <c r="AB170" s="37">
        <f>P.V!AB240</f>
        <v>0</v>
      </c>
      <c r="AC170" s="53">
        <f>P.V!AC240</f>
        <v>8.8333333333333339</v>
      </c>
      <c r="AD170" s="39">
        <f>P.V!AD240</f>
        <v>2</v>
      </c>
      <c r="AE170" s="138">
        <f>P.V!AE240</f>
        <v>7.6111111111111107</v>
      </c>
      <c r="AF170" s="40">
        <f>P.V!AF240</f>
        <v>5</v>
      </c>
      <c r="AG170" s="73" t="str">
        <f>P.V!AG240</f>
        <v>Rattrapage</v>
      </c>
      <c r="AH170" s="52">
        <f>P.V!AH240</f>
        <v>8.3333333333333339</v>
      </c>
      <c r="AI170" s="52">
        <f>P.V!AI240</f>
        <v>0</v>
      </c>
      <c r="AJ170" s="52">
        <f>P.V!AJ240</f>
        <v>9.5</v>
      </c>
      <c r="AK170" s="52">
        <f>P.V!AK240</f>
        <v>0</v>
      </c>
      <c r="AL170" s="52">
        <f>P.V!AL240</f>
        <v>11.5</v>
      </c>
      <c r="AM170" s="75">
        <f>P.V!AM240</f>
        <v>5</v>
      </c>
      <c r="AN170" s="38">
        <f>P.V!AN240</f>
        <v>9.7777777777777786</v>
      </c>
      <c r="AO170" s="76">
        <f>P.V!AO240</f>
        <v>5</v>
      </c>
      <c r="AP170" s="167">
        <f>P.V!AP240</f>
        <v>8</v>
      </c>
      <c r="AQ170" s="167">
        <f>P.V!AQ240</f>
        <v>0</v>
      </c>
      <c r="AR170" s="167">
        <f>P.V!AR240</f>
        <v>10</v>
      </c>
      <c r="AS170" s="167">
        <f>P.V!AS240</f>
        <v>3</v>
      </c>
      <c r="AT170" s="167">
        <f>P.V!AT240</f>
        <v>8</v>
      </c>
      <c r="AU170" s="75">
        <f>P.V!AU240</f>
        <v>0</v>
      </c>
      <c r="AV170" s="38">
        <f>P.V!AV240</f>
        <v>8.6666666666666661</v>
      </c>
      <c r="AW170" s="76">
        <f>P.V!AW240</f>
        <v>3</v>
      </c>
      <c r="AX170" s="61">
        <f>P.V!AX240</f>
        <v>8.5</v>
      </c>
      <c r="AY170" s="75">
        <f>P.V!AY240</f>
        <v>0</v>
      </c>
      <c r="AZ170" s="61">
        <f>P.V!AZ240</f>
        <v>14.5</v>
      </c>
      <c r="BA170" s="75">
        <f>P.V!BA240</f>
        <v>2</v>
      </c>
      <c r="BB170" s="61">
        <f>P.V!BB240</f>
        <v>12</v>
      </c>
      <c r="BC170" s="75">
        <f>P.V!BC240</f>
        <v>2</v>
      </c>
      <c r="BD170" s="38">
        <f>P.V!BD240</f>
        <v>11.666666666666666</v>
      </c>
      <c r="BE170" s="76">
        <f>P.V!BE240</f>
        <v>6</v>
      </c>
      <c r="BF170" s="59">
        <f>P.V!BF240</f>
        <v>9.8271604938271615</v>
      </c>
      <c r="BG170" s="55">
        <f>P.V!BG240</f>
        <v>14</v>
      </c>
      <c r="BH170" s="56">
        <f>P.V!BH240</f>
        <v>8.7191358024691361</v>
      </c>
      <c r="BI170" s="55">
        <f>P.V!BI240</f>
        <v>19</v>
      </c>
      <c r="BJ170" s="55">
        <f>P.V!BJ240</f>
        <v>19</v>
      </c>
      <c r="BK170" s="73" t="str">
        <f>P.V!BK240</f>
        <v>Rattrapage</v>
      </c>
    </row>
    <row r="171" spans="1:63" ht="20.25" customHeight="1">
      <c r="A171" s="250">
        <v>161</v>
      </c>
      <c r="B171" s="234" t="str">
        <f>P.V!B241</f>
        <v>123000047</v>
      </c>
      <c r="C171" s="234" t="str">
        <f>P.V!C241</f>
        <v>DJEBBAR</v>
      </c>
      <c r="D171" s="234" t="str">
        <f>P.V!D241</f>
        <v>Sara</v>
      </c>
      <c r="E171" s="234" t="str">
        <f>P.V!E241</f>
        <v>24/01/1993</v>
      </c>
      <c r="F171" s="234" t="str">
        <f>P.V!F241</f>
        <v>Bejaia</v>
      </c>
      <c r="G171" s="36">
        <f>P.V!G241</f>
        <v>11.666666666666666</v>
      </c>
      <c r="H171" s="37">
        <f>P.V!H241</f>
        <v>5</v>
      </c>
      <c r="I171" s="36">
        <f>P.V!I241</f>
        <v>11.666666666666666</v>
      </c>
      <c r="J171" s="37">
        <f>P.V!J241</f>
        <v>5</v>
      </c>
      <c r="K171" s="36">
        <f>P.V!K241</f>
        <v>11.833333333333334</v>
      </c>
      <c r="L171" s="37">
        <f>P.V!L241</f>
        <v>5</v>
      </c>
      <c r="M171" s="53">
        <f>P.V!M241</f>
        <v>11.722222222222221</v>
      </c>
      <c r="N171" s="39">
        <f>P.V!N241</f>
        <v>15</v>
      </c>
      <c r="O171" s="36">
        <f>P.V!O241</f>
        <v>11.5</v>
      </c>
      <c r="P171" s="37">
        <f>P.V!P241</f>
        <v>3</v>
      </c>
      <c r="Q171" s="36">
        <f>P.V!Q241</f>
        <v>12.5</v>
      </c>
      <c r="R171" s="37">
        <f>P.V!R241</f>
        <v>3</v>
      </c>
      <c r="S171" s="36">
        <f>P.V!S241</f>
        <v>5</v>
      </c>
      <c r="T171" s="37">
        <f>P.V!T241</f>
        <v>0</v>
      </c>
      <c r="U171" s="53">
        <f>P.V!U241</f>
        <v>9.6666666666666661</v>
      </c>
      <c r="V171" s="39">
        <f>P.V!V241</f>
        <v>6</v>
      </c>
      <c r="W171" s="36">
        <f>P.V!W241</f>
        <v>10</v>
      </c>
      <c r="X171" s="37">
        <f>P.V!X241</f>
        <v>2</v>
      </c>
      <c r="Y171" s="36">
        <f>P.V!Y241</f>
        <v>11.5</v>
      </c>
      <c r="Z171" s="37">
        <f>P.V!Z241</f>
        <v>2</v>
      </c>
      <c r="AA171" s="36">
        <f>P.V!AA241</f>
        <v>10</v>
      </c>
      <c r="AB171" s="37">
        <f>P.V!AB241</f>
        <v>2</v>
      </c>
      <c r="AC171" s="53">
        <f>P.V!AC241</f>
        <v>10.5</v>
      </c>
      <c r="AD171" s="39">
        <f>P.V!AD241</f>
        <v>6</v>
      </c>
      <c r="AE171" s="138">
        <f>P.V!AE241</f>
        <v>10.76543209876543</v>
      </c>
      <c r="AF171" s="40">
        <f>P.V!AF241</f>
        <v>30</v>
      </c>
      <c r="AG171" s="73" t="str">
        <f>P.V!AG241</f>
        <v>Admis(e)</v>
      </c>
      <c r="AH171" s="52">
        <f>P.V!AH241</f>
        <v>13.333333333333334</v>
      </c>
      <c r="AI171" s="52">
        <f>P.V!AI241</f>
        <v>5</v>
      </c>
      <c r="AJ171" s="52">
        <f>P.V!AJ241</f>
        <v>15.5</v>
      </c>
      <c r="AK171" s="52">
        <f>P.V!AK241</f>
        <v>5</v>
      </c>
      <c r="AL171" s="52">
        <f>P.V!AL241</f>
        <v>11.333333333333334</v>
      </c>
      <c r="AM171" s="75">
        <f>P.V!AM241</f>
        <v>5</v>
      </c>
      <c r="AN171" s="38">
        <f>P.V!AN241</f>
        <v>13.388888888888891</v>
      </c>
      <c r="AO171" s="76">
        <f>P.V!AO241</f>
        <v>15</v>
      </c>
      <c r="AP171" s="167">
        <f>P.V!AP241</f>
        <v>6</v>
      </c>
      <c r="AQ171" s="167">
        <f>P.V!AQ241</f>
        <v>0</v>
      </c>
      <c r="AR171" s="167">
        <f>P.V!AR241</f>
        <v>15.5</v>
      </c>
      <c r="AS171" s="167">
        <f>P.V!AS241</f>
        <v>3</v>
      </c>
      <c r="AT171" s="167">
        <f>P.V!AT241</f>
        <v>12.5</v>
      </c>
      <c r="AU171" s="75">
        <f>P.V!AU241</f>
        <v>3</v>
      </c>
      <c r="AV171" s="38">
        <f>P.V!AV241</f>
        <v>11.333333333333334</v>
      </c>
      <c r="AW171" s="76">
        <f>P.V!AW241</f>
        <v>9</v>
      </c>
      <c r="AX171" s="61">
        <f>P.V!AX241</f>
        <v>14</v>
      </c>
      <c r="AY171" s="75">
        <f>P.V!AY241</f>
        <v>2</v>
      </c>
      <c r="AZ171" s="61">
        <f>P.V!AZ241</f>
        <v>16</v>
      </c>
      <c r="BA171" s="75">
        <f>P.V!BA241</f>
        <v>2</v>
      </c>
      <c r="BB171" s="61">
        <f>P.V!BB241</f>
        <v>10</v>
      </c>
      <c r="BC171" s="75">
        <f>P.V!BC241</f>
        <v>2</v>
      </c>
      <c r="BD171" s="38">
        <f>P.V!BD241</f>
        <v>13.333333333333334</v>
      </c>
      <c r="BE171" s="76">
        <f>P.V!BE241</f>
        <v>6</v>
      </c>
      <c r="BF171" s="59">
        <f>P.V!BF241</f>
        <v>12.691358024691359</v>
      </c>
      <c r="BG171" s="55">
        <f>P.V!BG241</f>
        <v>30</v>
      </c>
      <c r="BH171" s="56">
        <f>P.V!BH241</f>
        <v>11.728395061728396</v>
      </c>
      <c r="BI171" s="55">
        <f>P.V!BI241</f>
        <v>60</v>
      </c>
      <c r="BJ171" s="55">
        <f>P.V!BJ241</f>
        <v>180</v>
      </c>
      <c r="BK171" s="73" t="str">
        <f>P.V!BK241</f>
        <v>Admis(e)</v>
      </c>
    </row>
    <row r="172" spans="1:63" ht="20.25" customHeight="1">
      <c r="A172" s="250">
        <v>162</v>
      </c>
      <c r="B172" s="234" t="str">
        <f>P.V!B242</f>
        <v>123001117</v>
      </c>
      <c r="C172" s="234" t="str">
        <f>P.V!C242</f>
        <v>DJELLAB</v>
      </c>
      <c r="D172" s="234" t="str">
        <f>P.V!D242</f>
        <v>Omar</v>
      </c>
      <c r="E172" s="234" t="str">
        <f>P.V!E242</f>
        <v>29/04/1990</v>
      </c>
      <c r="F172" s="234" t="str">
        <f>P.V!F242</f>
        <v>BEJAIA</v>
      </c>
      <c r="G172" s="36">
        <f>P.V!G242</f>
        <v>8.8333333333333339</v>
      </c>
      <c r="H172" s="37">
        <f>P.V!H242</f>
        <v>0</v>
      </c>
      <c r="I172" s="36">
        <f>P.V!I242</f>
        <v>6.833333333333333</v>
      </c>
      <c r="J172" s="37">
        <f>P.V!J242</f>
        <v>0</v>
      </c>
      <c r="K172" s="36">
        <f>P.V!K242</f>
        <v>10.5</v>
      </c>
      <c r="L172" s="37">
        <f>P.V!L242</f>
        <v>5</v>
      </c>
      <c r="M172" s="53">
        <f>P.V!M242</f>
        <v>8.7222222222222232</v>
      </c>
      <c r="N172" s="39">
        <f>P.V!N242</f>
        <v>5</v>
      </c>
      <c r="O172" s="36">
        <f>P.V!O242</f>
        <v>7</v>
      </c>
      <c r="P172" s="37">
        <f>P.V!P242</f>
        <v>0</v>
      </c>
      <c r="Q172" s="36">
        <f>P.V!Q242</f>
        <v>7.5</v>
      </c>
      <c r="R172" s="37">
        <f>P.V!R242</f>
        <v>0</v>
      </c>
      <c r="S172" s="36">
        <f>P.V!S242</f>
        <v>3.5</v>
      </c>
      <c r="T172" s="37">
        <f>P.V!T242</f>
        <v>0</v>
      </c>
      <c r="U172" s="53">
        <f>P.V!U242</f>
        <v>6</v>
      </c>
      <c r="V172" s="39">
        <f>P.V!V242</f>
        <v>0</v>
      </c>
      <c r="W172" s="36">
        <f>P.V!W242</f>
        <v>6</v>
      </c>
      <c r="X172" s="37">
        <f>P.V!X242</f>
        <v>0</v>
      </c>
      <c r="Y172" s="36">
        <f>P.V!Y242</f>
        <v>11</v>
      </c>
      <c r="Z172" s="37">
        <f>P.V!Z242</f>
        <v>2</v>
      </c>
      <c r="AA172" s="36">
        <f>P.V!AA242</f>
        <v>5.5</v>
      </c>
      <c r="AB172" s="37">
        <f>P.V!AB242</f>
        <v>0</v>
      </c>
      <c r="AC172" s="53">
        <f>P.V!AC242</f>
        <v>7.5</v>
      </c>
      <c r="AD172" s="39">
        <f>P.V!AD242</f>
        <v>2</v>
      </c>
      <c r="AE172" s="138">
        <f>P.V!AE242</f>
        <v>7.5432098765432105</v>
      </c>
      <c r="AF172" s="40">
        <f>P.V!AF242</f>
        <v>7</v>
      </c>
      <c r="AG172" s="73" t="str">
        <f>P.V!AG242</f>
        <v>Rattrapage</v>
      </c>
      <c r="AH172" s="52">
        <f>P.V!AH242</f>
        <v>11</v>
      </c>
      <c r="AI172" s="52">
        <f>P.V!AI242</f>
        <v>5</v>
      </c>
      <c r="AJ172" s="52">
        <f>P.V!AJ242</f>
        <v>5.333333333333333</v>
      </c>
      <c r="AK172" s="52">
        <f>P.V!AK242</f>
        <v>0</v>
      </c>
      <c r="AL172" s="52">
        <f>P.V!AL242</f>
        <v>10.333333333333334</v>
      </c>
      <c r="AM172" s="75">
        <f>P.V!AM242</f>
        <v>5</v>
      </c>
      <c r="AN172" s="38">
        <f>P.V!AN242</f>
        <v>8.8888888888888875</v>
      </c>
      <c r="AO172" s="76">
        <f>P.V!AO242</f>
        <v>10</v>
      </c>
      <c r="AP172" s="167">
        <f>P.V!AP242</f>
        <v>6.5</v>
      </c>
      <c r="AQ172" s="167">
        <f>P.V!AQ242</f>
        <v>0</v>
      </c>
      <c r="AR172" s="167">
        <f>P.V!AR242</f>
        <v>12</v>
      </c>
      <c r="AS172" s="167">
        <f>P.V!AS242</f>
        <v>3</v>
      </c>
      <c r="AT172" s="167">
        <f>P.V!AT242</f>
        <v>6</v>
      </c>
      <c r="AU172" s="75">
        <f>P.V!AU242</f>
        <v>0</v>
      </c>
      <c r="AV172" s="38">
        <f>P.V!AV242</f>
        <v>8.1666666666666661</v>
      </c>
      <c r="AW172" s="76">
        <f>P.V!AW242</f>
        <v>3</v>
      </c>
      <c r="AX172" s="61">
        <f>P.V!AX242</f>
        <v>10</v>
      </c>
      <c r="AY172" s="75">
        <f>P.V!AY242</f>
        <v>2</v>
      </c>
      <c r="AZ172" s="61">
        <f>P.V!AZ242</f>
        <v>15.5</v>
      </c>
      <c r="BA172" s="75">
        <f>P.V!BA242</f>
        <v>2</v>
      </c>
      <c r="BB172" s="61">
        <f>P.V!BB242</f>
        <v>14</v>
      </c>
      <c r="BC172" s="75">
        <f>P.V!BC242</f>
        <v>2</v>
      </c>
      <c r="BD172" s="38">
        <f>P.V!BD242</f>
        <v>13.166666666666666</v>
      </c>
      <c r="BE172" s="76">
        <f>P.V!BE242</f>
        <v>6</v>
      </c>
      <c r="BF172" s="59">
        <f>P.V!BF242</f>
        <v>9.5987654320987641</v>
      </c>
      <c r="BG172" s="55">
        <f>P.V!BG242</f>
        <v>19</v>
      </c>
      <c r="BH172" s="56">
        <f>P.V!BH242</f>
        <v>8.5709876543209873</v>
      </c>
      <c r="BI172" s="55">
        <f>P.V!BI242</f>
        <v>26</v>
      </c>
      <c r="BJ172" s="55">
        <f>P.V!BJ242</f>
        <v>26</v>
      </c>
      <c r="BK172" s="73" t="str">
        <f>P.V!BK242</f>
        <v>Rattrapage</v>
      </c>
    </row>
    <row r="173" spans="1:63" ht="20.25" customHeight="1">
      <c r="A173" s="250">
        <v>163</v>
      </c>
      <c r="B173" s="234" t="str">
        <f>P.V!B243</f>
        <v>113006165</v>
      </c>
      <c r="C173" s="234" t="str">
        <f>P.V!C243</f>
        <v>DJENNAD</v>
      </c>
      <c r="D173" s="234" t="str">
        <f>P.V!D243</f>
        <v>Djamila</v>
      </c>
      <c r="E173" s="234" t="str">
        <f>P.V!E243</f>
        <v>01/12/1990</v>
      </c>
      <c r="F173" s="234" t="str">
        <f>P.V!F243</f>
        <v>Akbou</v>
      </c>
      <c r="G173" s="36">
        <f>P.V!G243</f>
        <v>11.166666666666666</v>
      </c>
      <c r="H173" s="37">
        <f>P.V!H243</f>
        <v>5</v>
      </c>
      <c r="I173" s="36">
        <f>P.V!I243</f>
        <v>10</v>
      </c>
      <c r="J173" s="37">
        <f>P.V!J243</f>
        <v>5</v>
      </c>
      <c r="K173" s="36">
        <f>P.V!K243</f>
        <v>12</v>
      </c>
      <c r="L173" s="37">
        <f>P.V!L243</f>
        <v>5</v>
      </c>
      <c r="M173" s="53">
        <f>P.V!M243</f>
        <v>11.055555555555555</v>
      </c>
      <c r="N173" s="39">
        <f>P.V!N243</f>
        <v>15</v>
      </c>
      <c r="O173" s="36">
        <f>P.V!O243</f>
        <v>7.5</v>
      </c>
      <c r="P173" s="37">
        <f>P.V!P243</f>
        <v>0</v>
      </c>
      <c r="Q173" s="36">
        <f>P.V!Q243</f>
        <v>9</v>
      </c>
      <c r="R173" s="37">
        <f>P.V!R243</f>
        <v>0</v>
      </c>
      <c r="S173" s="36">
        <f>P.V!S243</f>
        <v>2</v>
      </c>
      <c r="T173" s="37">
        <f>P.V!T243</f>
        <v>0</v>
      </c>
      <c r="U173" s="53">
        <f>P.V!U243</f>
        <v>6.166666666666667</v>
      </c>
      <c r="V173" s="39">
        <f>P.V!V243</f>
        <v>0</v>
      </c>
      <c r="W173" s="36">
        <f>P.V!W243</f>
        <v>4</v>
      </c>
      <c r="X173" s="37">
        <f>P.V!X243</f>
        <v>0</v>
      </c>
      <c r="Y173" s="36">
        <f>P.V!Y243</f>
        <v>5.5</v>
      </c>
      <c r="Z173" s="37">
        <f>P.V!Z243</f>
        <v>0</v>
      </c>
      <c r="AA173" s="36">
        <f>P.V!AA243</f>
        <v>10</v>
      </c>
      <c r="AB173" s="37">
        <f>P.V!AB243</f>
        <v>2</v>
      </c>
      <c r="AC173" s="53">
        <f>P.V!AC243</f>
        <v>6.5</v>
      </c>
      <c r="AD173" s="39">
        <f>P.V!AD243</f>
        <v>2</v>
      </c>
      <c r="AE173" s="138">
        <f>P.V!AE243</f>
        <v>8.4135802469135808</v>
      </c>
      <c r="AF173" s="40">
        <f>P.V!AF243</f>
        <v>17</v>
      </c>
      <c r="AG173" s="73" t="str">
        <f>P.V!AG243</f>
        <v>Rattrapage</v>
      </c>
      <c r="AH173" s="52">
        <f>P.V!AH243</f>
        <v>10.333333333333334</v>
      </c>
      <c r="AI173" s="52">
        <f>P.V!AI243</f>
        <v>5</v>
      </c>
      <c r="AJ173" s="52">
        <f>P.V!AJ243</f>
        <v>12</v>
      </c>
      <c r="AK173" s="52">
        <f>P.V!AK243</f>
        <v>5</v>
      </c>
      <c r="AL173" s="52">
        <f>P.V!AL243</f>
        <v>9</v>
      </c>
      <c r="AM173" s="75">
        <f>P.V!AM243</f>
        <v>0</v>
      </c>
      <c r="AN173" s="38">
        <f>P.V!AN243</f>
        <v>10.444444444444445</v>
      </c>
      <c r="AO173" s="76">
        <f>P.V!AO243</f>
        <v>15</v>
      </c>
      <c r="AP173" s="167">
        <f>P.V!AP243</f>
        <v>10</v>
      </c>
      <c r="AQ173" s="167">
        <f>P.V!AQ243</f>
        <v>3</v>
      </c>
      <c r="AR173" s="167">
        <f>P.V!AR243</f>
        <v>7</v>
      </c>
      <c r="AS173" s="167">
        <f>P.V!AS243</f>
        <v>0</v>
      </c>
      <c r="AT173" s="167">
        <f>P.V!AT243</f>
        <v>7</v>
      </c>
      <c r="AU173" s="75">
        <f>P.V!AU243</f>
        <v>0</v>
      </c>
      <c r="AV173" s="38">
        <f>P.V!AV243</f>
        <v>8</v>
      </c>
      <c r="AW173" s="76">
        <f>P.V!AW243</f>
        <v>3</v>
      </c>
      <c r="AX173" s="61">
        <f>P.V!AX243</f>
        <v>11.5</v>
      </c>
      <c r="AY173" s="75">
        <f>P.V!AY243</f>
        <v>2</v>
      </c>
      <c r="AZ173" s="61">
        <f>P.V!AZ243</f>
        <v>5</v>
      </c>
      <c r="BA173" s="75">
        <f>P.V!BA243</f>
        <v>0</v>
      </c>
      <c r="BB173" s="61">
        <f>P.V!BB243</f>
        <v>5.5</v>
      </c>
      <c r="BC173" s="75">
        <f>P.V!BC243</f>
        <v>0</v>
      </c>
      <c r="BD173" s="38">
        <f>P.V!BD243</f>
        <v>7.333333333333333</v>
      </c>
      <c r="BE173" s="76">
        <f>P.V!BE243</f>
        <v>2</v>
      </c>
      <c r="BF173" s="59">
        <f>P.V!BF243</f>
        <v>8.9382716049382722</v>
      </c>
      <c r="BG173" s="55">
        <f>P.V!BG243</f>
        <v>20</v>
      </c>
      <c r="BH173" s="56">
        <f>P.V!BH243</f>
        <v>8.6759259259259274</v>
      </c>
      <c r="BI173" s="55">
        <f>P.V!BI243</f>
        <v>37</v>
      </c>
      <c r="BJ173" s="55">
        <f>P.V!BJ243</f>
        <v>37</v>
      </c>
      <c r="BK173" s="73" t="str">
        <f>P.V!BK243</f>
        <v>Rattrapage</v>
      </c>
    </row>
    <row r="174" spans="1:63" ht="20.25" customHeight="1">
      <c r="A174" s="250">
        <v>164</v>
      </c>
      <c r="B174" s="234" t="str">
        <f>P.V!B244</f>
        <v>113015881</v>
      </c>
      <c r="C174" s="234" t="str">
        <f>P.V!C244</f>
        <v>DJENOUNE</v>
      </c>
      <c r="D174" s="234" t="str">
        <f>P.V!D244</f>
        <v>aida</v>
      </c>
      <c r="E174" s="234" t="str">
        <f>P.V!E244</f>
        <v>29/05/1987</v>
      </c>
      <c r="F174" s="234" t="str">
        <f>P.V!F244</f>
        <v>bejaia</v>
      </c>
      <c r="G174" s="36">
        <f>P.V!G244</f>
        <v>8.8333333333333339</v>
      </c>
      <c r="H174" s="37">
        <f>P.V!H244</f>
        <v>0</v>
      </c>
      <c r="I174" s="36">
        <f>P.V!I244</f>
        <v>5</v>
      </c>
      <c r="J174" s="37">
        <f>P.V!J244</f>
        <v>0</v>
      </c>
      <c r="K174" s="36">
        <f>P.V!K244</f>
        <v>9.5</v>
      </c>
      <c r="L174" s="37">
        <f>P.V!L244</f>
        <v>0</v>
      </c>
      <c r="M174" s="53">
        <f>P.V!M244</f>
        <v>7.7777777777777786</v>
      </c>
      <c r="N174" s="39">
        <f>P.V!N244</f>
        <v>0</v>
      </c>
      <c r="O174" s="36">
        <f>P.V!O244</f>
        <v>10</v>
      </c>
      <c r="P174" s="37">
        <f>P.V!P244</f>
        <v>3</v>
      </c>
      <c r="Q174" s="36">
        <f>P.V!Q244</f>
        <v>5</v>
      </c>
      <c r="R174" s="37">
        <f>P.V!R244</f>
        <v>0</v>
      </c>
      <c r="S174" s="36">
        <f>P.V!S244</f>
        <v>5</v>
      </c>
      <c r="T174" s="37">
        <f>P.V!T244</f>
        <v>0</v>
      </c>
      <c r="U174" s="53">
        <f>P.V!U244</f>
        <v>6.666666666666667</v>
      </c>
      <c r="V174" s="39">
        <f>P.V!V244</f>
        <v>3</v>
      </c>
      <c r="W174" s="36">
        <f>P.V!W244</f>
        <v>4</v>
      </c>
      <c r="X174" s="37">
        <f>P.V!X244</f>
        <v>0</v>
      </c>
      <c r="Y174" s="36">
        <f>P.V!Y244</f>
        <v>12.5</v>
      </c>
      <c r="Z174" s="37">
        <f>P.V!Z244</f>
        <v>2</v>
      </c>
      <c r="AA174" s="36">
        <f>P.V!AA244</f>
        <v>10</v>
      </c>
      <c r="AB174" s="37">
        <f>P.V!AB244</f>
        <v>2</v>
      </c>
      <c r="AC174" s="53">
        <f>P.V!AC244</f>
        <v>8.8333333333333339</v>
      </c>
      <c r="AD174" s="39">
        <f>P.V!AD244</f>
        <v>4</v>
      </c>
      <c r="AE174" s="138">
        <f>P.V!AE244</f>
        <v>7.6419753086419755</v>
      </c>
      <c r="AF174" s="40">
        <f>P.V!AF244</f>
        <v>7</v>
      </c>
      <c r="AG174" s="73" t="str">
        <f>P.V!AG244</f>
        <v>Rattrapage</v>
      </c>
      <c r="AH174" s="52">
        <f>P.V!AH244</f>
        <v>11.333333333333334</v>
      </c>
      <c r="AI174" s="52">
        <f>P.V!AI244</f>
        <v>5</v>
      </c>
      <c r="AJ174" s="52">
        <f>P.V!AJ244</f>
        <v>13.166666666666666</v>
      </c>
      <c r="AK174" s="52">
        <f>P.V!AK244</f>
        <v>5</v>
      </c>
      <c r="AL174" s="52">
        <f>P.V!AL244</f>
        <v>11.333333333333334</v>
      </c>
      <c r="AM174" s="75">
        <f>P.V!AM244</f>
        <v>5</v>
      </c>
      <c r="AN174" s="38">
        <f>P.V!AN244</f>
        <v>11.944444444444445</v>
      </c>
      <c r="AO174" s="76">
        <f>P.V!AO244</f>
        <v>15</v>
      </c>
      <c r="AP174" s="167">
        <f>P.V!AP244</f>
        <v>10</v>
      </c>
      <c r="AQ174" s="167">
        <f>P.V!AQ244</f>
        <v>3</v>
      </c>
      <c r="AR174" s="167">
        <f>P.V!AR244</f>
        <v>7</v>
      </c>
      <c r="AS174" s="167">
        <f>P.V!AS244</f>
        <v>0</v>
      </c>
      <c r="AT174" s="167">
        <f>P.V!AT244</f>
        <v>10</v>
      </c>
      <c r="AU174" s="75">
        <f>P.V!AU244</f>
        <v>3</v>
      </c>
      <c r="AV174" s="38">
        <f>P.V!AV244</f>
        <v>9</v>
      </c>
      <c r="AW174" s="76">
        <f>P.V!AW244</f>
        <v>6</v>
      </c>
      <c r="AX174" s="61">
        <f>P.V!AX244</f>
        <v>12</v>
      </c>
      <c r="AY174" s="75">
        <f>P.V!AY244</f>
        <v>2</v>
      </c>
      <c r="AZ174" s="61">
        <f>P.V!AZ244</f>
        <v>5</v>
      </c>
      <c r="BA174" s="75">
        <f>P.V!BA244</f>
        <v>0</v>
      </c>
      <c r="BB174" s="61">
        <f>P.V!BB244</f>
        <v>10</v>
      </c>
      <c r="BC174" s="75">
        <f>P.V!BC244</f>
        <v>2</v>
      </c>
      <c r="BD174" s="38">
        <f>P.V!BD244</f>
        <v>9</v>
      </c>
      <c r="BE174" s="76">
        <f>P.V!BE244</f>
        <v>4</v>
      </c>
      <c r="BF174" s="59">
        <f>P.V!BF244</f>
        <v>10.308641975308644</v>
      </c>
      <c r="BG174" s="55">
        <f>P.V!BG244</f>
        <v>30</v>
      </c>
      <c r="BH174" s="56">
        <f>P.V!BH244</f>
        <v>8.9753086419753103</v>
      </c>
      <c r="BI174" s="55">
        <f>P.V!BI244</f>
        <v>37</v>
      </c>
      <c r="BJ174" s="55">
        <f>P.V!BJ244</f>
        <v>37</v>
      </c>
      <c r="BK174" s="73" t="str">
        <f>P.V!BK244</f>
        <v>Rattrapage</v>
      </c>
    </row>
    <row r="175" spans="1:63" ht="20.25" customHeight="1">
      <c r="A175" s="250">
        <v>165</v>
      </c>
      <c r="B175" s="234" t="str">
        <f>P.V!B245</f>
        <v>09DR0152</v>
      </c>
      <c r="C175" s="234" t="str">
        <f>P.V!C245</f>
        <v>DJERRAH</v>
      </c>
      <c r="D175" s="234" t="str">
        <f>P.V!D245</f>
        <v>Ahlam</v>
      </c>
      <c r="E175" s="234" t="str">
        <f>P.V!E245</f>
        <v>13/12/1988</v>
      </c>
      <c r="F175" s="234" t="str">
        <f>P.V!F245</f>
        <v>Akbou</v>
      </c>
      <c r="G175" s="36">
        <f>P.V!G245</f>
        <v>6.830000000000001</v>
      </c>
      <c r="H175" s="37">
        <f>P.V!H245</f>
        <v>0</v>
      </c>
      <c r="I175" s="36">
        <f>P.V!I245</f>
        <v>10.67</v>
      </c>
      <c r="J175" s="37">
        <f>P.V!J245</f>
        <v>5</v>
      </c>
      <c r="K175" s="36">
        <f>P.V!K245</f>
        <v>11</v>
      </c>
      <c r="L175" s="37">
        <f>P.V!L245</f>
        <v>5</v>
      </c>
      <c r="M175" s="53">
        <f>P.V!M245</f>
        <v>9.5</v>
      </c>
      <c r="N175" s="39">
        <f>P.V!N245</f>
        <v>10</v>
      </c>
      <c r="O175" s="36">
        <f>P.V!O245</f>
        <v>11.5</v>
      </c>
      <c r="P175" s="37">
        <f>P.V!P245</f>
        <v>3</v>
      </c>
      <c r="Q175" s="36">
        <f>P.V!Q245</f>
        <v>7</v>
      </c>
      <c r="R175" s="37">
        <f>P.V!R245</f>
        <v>0</v>
      </c>
      <c r="S175" s="36">
        <f>P.V!S245</f>
        <v>13.5</v>
      </c>
      <c r="T175" s="37">
        <f>P.V!T245</f>
        <v>3</v>
      </c>
      <c r="U175" s="53">
        <f>P.V!U245</f>
        <v>10.666666666666666</v>
      </c>
      <c r="V175" s="39">
        <f>P.V!V245</f>
        <v>9</v>
      </c>
      <c r="W175" s="36">
        <f>P.V!W245</f>
        <v>12</v>
      </c>
      <c r="X175" s="37">
        <f>P.V!X245</f>
        <v>2</v>
      </c>
      <c r="Y175" s="36">
        <f>P.V!Y245</f>
        <v>7</v>
      </c>
      <c r="Z175" s="37">
        <f>P.V!Z245</f>
        <v>0</v>
      </c>
      <c r="AA175" s="36">
        <f>P.V!AA245</f>
        <v>11.5</v>
      </c>
      <c r="AB175" s="37">
        <f>P.V!AB245</f>
        <v>2</v>
      </c>
      <c r="AC175" s="53">
        <f>P.V!AC245</f>
        <v>10.166666666666666</v>
      </c>
      <c r="AD175" s="39">
        <f>P.V!AD245</f>
        <v>6</v>
      </c>
      <c r="AE175" s="138">
        <f>P.V!AE245</f>
        <v>10.037037037037036</v>
      </c>
      <c r="AF175" s="40">
        <f>P.V!AF245</f>
        <v>30</v>
      </c>
      <c r="AG175" s="73" t="str">
        <f>P.V!AG245</f>
        <v>Admis(e)</v>
      </c>
      <c r="AH175" s="52">
        <f>P.V!AH245</f>
        <v>7.5</v>
      </c>
      <c r="AI175" s="52">
        <f>P.V!AI245</f>
        <v>0</v>
      </c>
      <c r="AJ175" s="52">
        <f>P.V!AJ245</f>
        <v>10.5</v>
      </c>
      <c r="AK175" s="52">
        <f>P.V!AK245</f>
        <v>5</v>
      </c>
      <c r="AL175" s="52">
        <f>P.V!AL245</f>
        <v>12.67</v>
      </c>
      <c r="AM175" s="75">
        <f>P.V!AM245</f>
        <v>5</v>
      </c>
      <c r="AN175" s="38">
        <f>P.V!AN245</f>
        <v>10.223333333333334</v>
      </c>
      <c r="AO175" s="76">
        <f>P.V!AO245</f>
        <v>15</v>
      </c>
      <c r="AP175" s="167">
        <f>P.V!AP245</f>
        <v>0.5</v>
      </c>
      <c r="AQ175" s="167">
        <f>P.V!AQ245</f>
        <v>0</v>
      </c>
      <c r="AR175" s="167">
        <f>P.V!AR245</f>
        <v>5</v>
      </c>
      <c r="AS175" s="167">
        <f>P.V!AS245</f>
        <v>0</v>
      </c>
      <c r="AT175" s="167">
        <f>P.V!AT245</f>
        <v>12</v>
      </c>
      <c r="AU175" s="75">
        <f>P.V!AU245</f>
        <v>3</v>
      </c>
      <c r="AV175" s="38">
        <f>P.V!AV245</f>
        <v>5.833333333333333</v>
      </c>
      <c r="AW175" s="76">
        <f>P.V!AW245</f>
        <v>3</v>
      </c>
      <c r="AX175" s="61">
        <f>P.V!AX245</f>
        <v>12.5</v>
      </c>
      <c r="AY175" s="75">
        <f>P.V!AY245</f>
        <v>2</v>
      </c>
      <c r="AZ175" s="61">
        <f>P.V!AZ245</f>
        <v>10</v>
      </c>
      <c r="BA175" s="75">
        <f>P.V!BA245</f>
        <v>2</v>
      </c>
      <c r="BB175" s="61">
        <f>P.V!BB245</f>
        <v>10.5</v>
      </c>
      <c r="BC175" s="75">
        <f>P.V!BC245</f>
        <v>2</v>
      </c>
      <c r="BD175" s="38">
        <f>P.V!BD245</f>
        <v>11</v>
      </c>
      <c r="BE175" s="76">
        <f>P.V!BE245</f>
        <v>6</v>
      </c>
      <c r="BF175" s="59">
        <f>P.V!BF245</f>
        <v>8.9325925925925933</v>
      </c>
      <c r="BG175" s="55">
        <f>P.V!BG245</f>
        <v>24</v>
      </c>
      <c r="BH175" s="56">
        <f>P.V!BH245</f>
        <v>9.4848148148148148</v>
      </c>
      <c r="BI175" s="55">
        <f>P.V!BI245</f>
        <v>54</v>
      </c>
      <c r="BJ175" s="55">
        <f>P.V!BJ245</f>
        <v>54</v>
      </c>
      <c r="BK175" s="73" t="str">
        <f>P.V!BK245</f>
        <v>Rattrapage</v>
      </c>
    </row>
    <row r="176" spans="1:63" ht="20.25" customHeight="1">
      <c r="A176" s="250">
        <v>166</v>
      </c>
      <c r="B176" s="234" t="str">
        <f>P.V!B246</f>
        <v>123000065</v>
      </c>
      <c r="C176" s="234" t="str">
        <f>P.V!C246</f>
        <v>DJOUADI</v>
      </c>
      <c r="D176" s="234" t="str">
        <f>P.V!D246</f>
        <v>Siham</v>
      </c>
      <c r="E176" s="234" t="str">
        <f>P.V!E246</f>
        <v>21/12/1992</v>
      </c>
      <c r="F176" s="234" t="str">
        <f>P.V!F246</f>
        <v>bejaia</v>
      </c>
      <c r="G176" s="36">
        <f>P.V!G246</f>
        <v>10</v>
      </c>
      <c r="H176" s="37">
        <f>P.V!H246</f>
        <v>5</v>
      </c>
      <c r="I176" s="36">
        <f>P.V!I246</f>
        <v>12.5</v>
      </c>
      <c r="J176" s="37">
        <f>P.V!J246</f>
        <v>5</v>
      </c>
      <c r="K176" s="36">
        <f>P.V!K246</f>
        <v>10.833333333333334</v>
      </c>
      <c r="L176" s="37">
        <f>P.V!L246</f>
        <v>5</v>
      </c>
      <c r="M176" s="53">
        <f>P.V!M246</f>
        <v>11.111111111111112</v>
      </c>
      <c r="N176" s="39">
        <f>P.V!N246</f>
        <v>15</v>
      </c>
      <c r="O176" s="36">
        <f>P.V!O246</f>
        <v>11.5</v>
      </c>
      <c r="P176" s="37">
        <f>P.V!P246</f>
        <v>3</v>
      </c>
      <c r="Q176" s="36">
        <f>P.V!Q246</f>
        <v>11.5</v>
      </c>
      <c r="R176" s="37">
        <f>P.V!R246</f>
        <v>3</v>
      </c>
      <c r="S176" s="36">
        <f>P.V!S246</f>
        <v>10.5</v>
      </c>
      <c r="T176" s="37">
        <f>P.V!T246</f>
        <v>3</v>
      </c>
      <c r="U176" s="53">
        <f>P.V!U246</f>
        <v>11.166666666666666</v>
      </c>
      <c r="V176" s="39">
        <f>P.V!V246</f>
        <v>9</v>
      </c>
      <c r="W176" s="36">
        <f>P.V!W246</f>
        <v>7</v>
      </c>
      <c r="X176" s="37">
        <f>P.V!X246</f>
        <v>0</v>
      </c>
      <c r="Y176" s="36">
        <f>P.V!Y246</f>
        <v>8.5</v>
      </c>
      <c r="Z176" s="37">
        <f>P.V!Z246</f>
        <v>0</v>
      </c>
      <c r="AA176" s="36">
        <f>P.V!AA246</f>
        <v>12</v>
      </c>
      <c r="AB176" s="37">
        <f>P.V!AB246</f>
        <v>2</v>
      </c>
      <c r="AC176" s="53">
        <f>P.V!AC246</f>
        <v>9.1666666666666661</v>
      </c>
      <c r="AD176" s="39">
        <f>P.V!AD246</f>
        <v>2</v>
      </c>
      <c r="AE176" s="138">
        <f>P.V!AE246</f>
        <v>10.697530864197532</v>
      </c>
      <c r="AF176" s="40">
        <f>P.V!AF246</f>
        <v>30</v>
      </c>
      <c r="AG176" s="73">
        <f>P.V!AG246</f>
        <v>0</v>
      </c>
      <c r="AH176" s="52">
        <f>P.V!AH246</f>
        <v>13</v>
      </c>
      <c r="AI176" s="52">
        <f>P.V!AI246</f>
        <v>5</v>
      </c>
      <c r="AJ176" s="52">
        <f>P.V!AJ246</f>
        <v>12</v>
      </c>
      <c r="AK176" s="52">
        <f>P.V!AK246</f>
        <v>5</v>
      </c>
      <c r="AL176" s="52">
        <f>P.V!AL246</f>
        <v>13</v>
      </c>
      <c r="AM176" s="75">
        <f>P.V!AM246</f>
        <v>5</v>
      </c>
      <c r="AN176" s="38">
        <f>P.V!AN246</f>
        <v>12.666666666666666</v>
      </c>
      <c r="AO176" s="76">
        <f>P.V!AO246</f>
        <v>15</v>
      </c>
      <c r="AP176" s="167">
        <f>P.V!AP246</f>
        <v>6.5</v>
      </c>
      <c r="AQ176" s="167">
        <f>P.V!AQ246</f>
        <v>0</v>
      </c>
      <c r="AR176" s="167">
        <f>P.V!AR246</f>
        <v>10</v>
      </c>
      <c r="AS176" s="167">
        <f>P.V!AS246</f>
        <v>3</v>
      </c>
      <c r="AT176" s="167">
        <f>P.V!AT246</f>
        <v>7.5</v>
      </c>
      <c r="AU176" s="75">
        <f>P.V!AU246</f>
        <v>0</v>
      </c>
      <c r="AV176" s="38">
        <f>P.V!AV246</f>
        <v>8</v>
      </c>
      <c r="AW176" s="76">
        <f>P.V!AW246</f>
        <v>3</v>
      </c>
      <c r="AX176" s="61">
        <f>P.V!AX246</f>
        <v>8.5</v>
      </c>
      <c r="AY176" s="75">
        <f>P.V!AY246</f>
        <v>0</v>
      </c>
      <c r="AZ176" s="61">
        <f>P.V!AZ246</f>
        <v>5.5</v>
      </c>
      <c r="BA176" s="75">
        <f>P.V!BA246</f>
        <v>0</v>
      </c>
      <c r="BB176" s="61">
        <f>P.V!BB246</f>
        <v>13</v>
      </c>
      <c r="BC176" s="75">
        <f>P.V!BC246</f>
        <v>2</v>
      </c>
      <c r="BD176" s="38">
        <f>P.V!BD246</f>
        <v>9</v>
      </c>
      <c r="BE176" s="76">
        <f>P.V!BE246</f>
        <v>2</v>
      </c>
      <c r="BF176" s="59">
        <f>P.V!BF246</f>
        <v>10.296296296296296</v>
      </c>
      <c r="BG176" s="55">
        <f>P.V!BG246</f>
        <v>30</v>
      </c>
      <c r="BH176" s="56">
        <f>P.V!BH246</f>
        <v>10.496913580246915</v>
      </c>
      <c r="BI176" s="55">
        <f>P.V!BI246</f>
        <v>60</v>
      </c>
      <c r="BJ176" s="55">
        <f>P.V!BJ246</f>
        <v>60</v>
      </c>
      <c r="BK176" s="73">
        <f>P.V!BK246</f>
        <v>0</v>
      </c>
    </row>
    <row r="177" spans="1:63" ht="20.25" customHeight="1">
      <c r="A177" s="250">
        <v>167</v>
      </c>
      <c r="B177" s="234" t="str">
        <f>P.V!B247</f>
        <v>123000084</v>
      </c>
      <c r="C177" s="234" t="str">
        <f>P.V!C247</f>
        <v>DJOUADI</v>
      </c>
      <c r="D177" s="234" t="str">
        <f>P.V!D247</f>
        <v>Abderrahmane</v>
      </c>
      <c r="E177" s="234" t="str">
        <f>P.V!E247</f>
        <v>23/04/1991</v>
      </c>
      <c r="F177" s="234" t="str">
        <f>P.V!F247</f>
        <v>Bejaia</v>
      </c>
      <c r="G177" s="36">
        <f>P.V!G247</f>
        <v>12.833333333333334</v>
      </c>
      <c r="H177" s="37">
        <f>P.V!H247</f>
        <v>5</v>
      </c>
      <c r="I177" s="36">
        <f>P.V!I247</f>
        <v>8.3333333333333339</v>
      </c>
      <c r="J177" s="37">
        <f>P.V!J247</f>
        <v>0</v>
      </c>
      <c r="K177" s="36">
        <f>P.V!K247</f>
        <v>9.3333333333333339</v>
      </c>
      <c r="L177" s="37">
        <f>P.V!L247</f>
        <v>0</v>
      </c>
      <c r="M177" s="53">
        <f>P.V!M247</f>
        <v>10.166666666666666</v>
      </c>
      <c r="N177" s="39">
        <f>P.V!N247</f>
        <v>15</v>
      </c>
      <c r="O177" s="36">
        <f>P.V!O247</f>
        <v>10.5</v>
      </c>
      <c r="P177" s="37">
        <f>P.V!P247</f>
        <v>3</v>
      </c>
      <c r="Q177" s="36">
        <f>P.V!Q247</f>
        <v>8</v>
      </c>
      <c r="R177" s="37">
        <f>P.V!R247</f>
        <v>0</v>
      </c>
      <c r="S177" s="36">
        <f>P.V!S247</f>
        <v>5</v>
      </c>
      <c r="T177" s="37">
        <f>P.V!T247</f>
        <v>0</v>
      </c>
      <c r="U177" s="53">
        <f>P.V!U247</f>
        <v>7.833333333333333</v>
      </c>
      <c r="V177" s="39">
        <f>P.V!V247</f>
        <v>3</v>
      </c>
      <c r="W177" s="36">
        <f>P.V!W247</f>
        <v>6</v>
      </c>
      <c r="X177" s="37">
        <f>P.V!X247</f>
        <v>0</v>
      </c>
      <c r="Y177" s="36">
        <f>P.V!Y247</f>
        <v>2</v>
      </c>
      <c r="Z177" s="37">
        <f>P.V!Z247</f>
        <v>0</v>
      </c>
      <c r="AA177" s="36">
        <f>P.V!AA247</f>
        <v>5</v>
      </c>
      <c r="AB177" s="37">
        <f>P.V!AB247</f>
        <v>0</v>
      </c>
      <c r="AC177" s="53">
        <f>P.V!AC247</f>
        <v>4.333333333333333</v>
      </c>
      <c r="AD177" s="39">
        <f>P.V!AD247</f>
        <v>0</v>
      </c>
      <c r="AE177" s="138">
        <f>P.V!AE247</f>
        <v>8.0925925925925934</v>
      </c>
      <c r="AF177" s="40">
        <f>P.V!AF247</f>
        <v>18</v>
      </c>
      <c r="AG177" s="73" t="str">
        <f>P.V!AG247</f>
        <v>Rattrapage</v>
      </c>
      <c r="AH177" s="52">
        <f>P.V!AH247</f>
        <v>9.5</v>
      </c>
      <c r="AI177" s="52">
        <f>P.V!AI247</f>
        <v>0</v>
      </c>
      <c r="AJ177" s="52">
        <f>P.V!AJ247</f>
        <v>9.6666666666666661</v>
      </c>
      <c r="AK177" s="52">
        <f>P.V!AK247</f>
        <v>0</v>
      </c>
      <c r="AL177" s="52">
        <f>P.V!AL247</f>
        <v>13.833333333333334</v>
      </c>
      <c r="AM177" s="75">
        <f>P.V!AM247</f>
        <v>5</v>
      </c>
      <c r="AN177" s="38">
        <f>P.V!AN247</f>
        <v>11</v>
      </c>
      <c r="AO177" s="76">
        <f>P.V!AO247</f>
        <v>15</v>
      </c>
      <c r="AP177" s="167">
        <f>P.V!AP247</f>
        <v>5.5</v>
      </c>
      <c r="AQ177" s="167">
        <f>P.V!AQ247</f>
        <v>0</v>
      </c>
      <c r="AR177" s="167">
        <f>P.V!AR247</f>
        <v>11.5</v>
      </c>
      <c r="AS177" s="167">
        <f>P.V!AS247</f>
        <v>3</v>
      </c>
      <c r="AT177" s="167">
        <f>P.V!AT247</f>
        <v>6.5</v>
      </c>
      <c r="AU177" s="75">
        <f>P.V!AU247</f>
        <v>0</v>
      </c>
      <c r="AV177" s="38">
        <f>P.V!AV247</f>
        <v>7.833333333333333</v>
      </c>
      <c r="AW177" s="76">
        <f>P.V!AW247</f>
        <v>3</v>
      </c>
      <c r="AX177" s="61">
        <f>P.V!AX247</f>
        <v>13</v>
      </c>
      <c r="AY177" s="75">
        <f>P.V!AY247</f>
        <v>2</v>
      </c>
      <c r="AZ177" s="61">
        <f>P.V!AZ247</f>
        <v>5</v>
      </c>
      <c r="BA177" s="75">
        <f>P.V!BA247</f>
        <v>0</v>
      </c>
      <c r="BB177" s="61">
        <f>P.V!BB247</f>
        <v>8.5</v>
      </c>
      <c r="BC177" s="75">
        <f>P.V!BC247</f>
        <v>0</v>
      </c>
      <c r="BD177" s="38">
        <f>P.V!BD247</f>
        <v>8.8333333333333339</v>
      </c>
      <c r="BE177" s="76">
        <f>P.V!BE247</f>
        <v>2</v>
      </c>
      <c r="BF177" s="59">
        <f>P.V!BF247</f>
        <v>9.4629629629629637</v>
      </c>
      <c r="BG177" s="55">
        <f>P.V!BG247</f>
        <v>20</v>
      </c>
      <c r="BH177" s="56">
        <f>P.V!BH247</f>
        <v>8.7777777777777786</v>
      </c>
      <c r="BI177" s="55">
        <f>P.V!BI247</f>
        <v>38</v>
      </c>
      <c r="BJ177" s="55">
        <f>P.V!BJ247</f>
        <v>38</v>
      </c>
      <c r="BK177" s="73" t="str">
        <f>P.V!BK247</f>
        <v>Rattrapage</v>
      </c>
    </row>
    <row r="178" spans="1:63" ht="20.25" customHeight="1">
      <c r="A178" s="250">
        <v>168</v>
      </c>
      <c r="B178" s="234" t="str">
        <f>P.V!B248</f>
        <v>123001554</v>
      </c>
      <c r="C178" s="234" t="str">
        <f>P.V!C248</f>
        <v>DJOUDANE</v>
      </c>
      <c r="D178" s="234" t="str">
        <f>P.V!D248</f>
        <v>Nadia</v>
      </c>
      <c r="E178" s="234" t="str">
        <f>P.V!E248</f>
        <v>11/11/1990</v>
      </c>
      <c r="F178" s="234" t="str">
        <f>P.V!F248</f>
        <v>Bejaia</v>
      </c>
      <c r="G178" s="36">
        <f>P.V!G248</f>
        <v>13.166666666666666</v>
      </c>
      <c r="H178" s="37">
        <f>P.V!H248</f>
        <v>5</v>
      </c>
      <c r="I178" s="36">
        <f>P.V!I248</f>
        <v>12.166666666666666</v>
      </c>
      <c r="J178" s="37">
        <f>P.V!J248</f>
        <v>5</v>
      </c>
      <c r="K178" s="36">
        <f>P.V!K248</f>
        <v>10.833333333333334</v>
      </c>
      <c r="L178" s="37">
        <f>P.V!L248</f>
        <v>5</v>
      </c>
      <c r="M178" s="53">
        <f>P.V!M248</f>
        <v>12.055555555555555</v>
      </c>
      <c r="N178" s="39">
        <f>P.V!N248</f>
        <v>15</v>
      </c>
      <c r="O178" s="36">
        <f>P.V!O248</f>
        <v>14.5</v>
      </c>
      <c r="P178" s="37">
        <f>P.V!P248</f>
        <v>3</v>
      </c>
      <c r="Q178" s="36">
        <f>P.V!Q248</f>
        <v>8</v>
      </c>
      <c r="R178" s="37">
        <f>P.V!R248</f>
        <v>0</v>
      </c>
      <c r="S178" s="36">
        <f>P.V!S248</f>
        <v>13</v>
      </c>
      <c r="T178" s="37">
        <f>P.V!T248</f>
        <v>3</v>
      </c>
      <c r="U178" s="53">
        <f>P.V!U248</f>
        <v>11.833333333333334</v>
      </c>
      <c r="V178" s="39">
        <f>P.V!V248</f>
        <v>9</v>
      </c>
      <c r="W178" s="36">
        <f>P.V!W248</f>
        <v>10.5</v>
      </c>
      <c r="X178" s="37">
        <f>P.V!X248</f>
        <v>2</v>
      </c>
      <c r="Y178" s="36">
        <f>P.V!Y248</f>
        <v>15</v>
      </c>
      <c r="Z178" s="37">
        <f>P.V!Z248</f>
        <v>2</v>
      </c>
      <c r="AA178" s="36">
        <f>P.V!AA248</f>
        <v>12</v>
      </c>
      <c r="AB178" s="37">
        <f>P.V!AB248</f>
        <v>2</v>
      </c>
      <c r="AC178" s="53">
        <f>P.V!AC248</f>
        <v>12.5</v>
      </c>
      <c r="AD178" s="39">
        <f>P.V!AD248</f>
        <v>6</v>
      </c>
      <c r="AE178" s="138">
        <f>P.V!AE248</f>
        <v>12.080246913580245</v>
      </c>
      <c r="AF178" s="40">
        <f>P.V!AF248</f>
        <v>30</v>
      </c>
      <c r="AG178" s="73" t="str">
        <f>P.V!AG248</f>
        <v>Admis(e)</v>
      </c>
      <c r="AH178" s="52">
        <f>P.V!AH248</f>
        <v>14.5</v>
      </c>
      <c r="AI178" s="52">
        <f>P.V!AI248</f>
        <v>5</v>
      </c>
      <c r="AJ178" s="52">
        <f>P.V!AJ248</f>
        <v>14.333333333333334</v>
      </c>
      <c r="AK178" s="52">
        <f>P.V!AK248</f>
        <v>5</v>
      </c>
      <c r="AL178" s="52">
        <f>P.V!AL248</f>
        <v>15.333333333333334</v>
      </c>
      <c r="AM178" s="75">
        <f>P.V!AM248</f>
        <v>5</v>
      </c>
      <c r="AN178" s="38">
        <f>P.V!AN248</f>
        <v>14.722222222222223</v>
      </c>
      <c r="AO178" s="76">
        <f>P.V!AO248</f>
        <v>15</v>
      </c>
      <c r="AP178" s="167">
        <f>P.V!AP248</f>
        <v>8.5</v>
      </c>
      <c r="AQ178" s="167">
        <f>P.V!AQ248</f>
        <v>0</v>
      </c>
      <c r="AR178" s="167">
        <f>P.V!AR248</f>
        <v>8.5</v>
      </c>
      <c r="AS178" s="167">
        <f>P.V!AS248</f>
        <v>0</v>
      </c>
      <c r="AT178" s="167">
        <f>P.V!AT248</f>
        <v>13.5</v>
      </c>
      <c r="AU178" s="75">
        <f>P.V!AU248</f>
        <v>3</v>
      </c>
      <c r="AV178" s="38">
        <f>P.V!AV248</f>
        <v>10.166666666666666</v>
      </c>
      <c r="AW178" s="76">
        <f>P.V!AW248</f>
        <v>9</v>
      </c>
      <c r="AX178" s="61">
        <f>P.V!AX248</f>
        <v>14</v>
      </c>
      <c r="AY178" s="75">
        <f>P.V!AY248</f>
        <v>2</v>
      </c>
      <c r="AZ178" s="61">
        <f>P.V!AZ248</f>
        <v>13.5</v>
      </c>
      <c r="BA178" s="75">
        <f>P.V!BA248</f>
        <v>2</v>
      </c>
      <c r="BB178" s="61">
        <f>P.V!BB248</f>
        <v>15</v>
      </c>
      <c r="BC178" s="75">
        <f>P.V!BC248</f>
        <v>2</v>
      </c>
      <c r="BD178" s="38">
        <f>P.V!BD248</f>
        <v>14.166666666666666</v>
      </c>
      <c r="BE178" s="76">
        <f>P.V!BE248</f>
        <v>6</v>
      </c>
      <c r="BF178" s="59">
        <f>P.V!BF248</f>
        <v>13.080246913580247</v>
      </c>
      <c r="BG178" s="55">
        <f>P.V!BG248</f>
        <v>30</v>
      </c>
      <c r="BH178" s="56">
        <f>P.V!BH248</f>
        <v>12.580246913580247</v>
      </c>
      <c r="BI178" s="55">
        <f>P.V!BI248</f>
        <v>60</v>
      </c>
      <c r="BJ178" s="55">
        <f>P.V!BJ248</f>
        <v>180</v>
      </c>
      <c r="BK178" s="73" t="str">
        <f>P.V!BK248</f>
        <v>Admis(e)</v>
      </c>
    </row>
    <row r="179" spans="1:63" ht="20.25" customHeight="1">
      <c r="A179" s="250">
        <v>169</v>
      </c>
      <c r="B179" s="234" t="str">
        <f>P.V!B249</f>
        <v>123016955</v>
      </c>
      <c r="C179" s="234" t="str">
        <f>P.V!C249</f>
        <v>DJOUDER</v>
      </c>
      <c r="D179" s="234" t="str">
        <f>P.V!D249</f>
        <v>Samira</v>
      </c>
      <c r="E179" s="234" t="str">
        <f>P.V!E249</f>
        <v>30/04/1971</v>
      </c>
      <c r="F179" s="234" t="str">
        <f>P.V!F249</f>
        <v>Bejaia</v>
      </c>
      <c r="G179" s="36">
        <f>P.V!G249</f>
        <v>11.5</v>
      </c>
      <c r="H179" s="37">
        <f>P.V!H249</f>
        <v>5</v>
      </c>
      <c r="I179" s="36">
        <f>P.V!I249</f>
        <v>6.666666666666667</v>
      </c>
      <c r="J179" s="37">
        <f>P.V!J249</f>
        <v>0</v>
      </c>
      <c r="K179" s="36">
        <f>P.V!K249</f>
        <v>9.6666666666666661</v>
      </c>
      <c r="L179" s="37">
        <f>P.V!L249</f>
        <v>0</v>
      </c>
      <c r="M179" s="53">
        <f>P.V!M249</f>
        <v>9.2777777777777786</v>
      </c>
      <c r="N179" s="39">
        <f>P.V!N249</f>
        <v>5</v>
      </c>
      <c r="O179" s="36">
        <f>P.V!O249</f>
        <v>10</v>
      </c>
      <c r="P179" s="37">
        <f>P.V!P249</f>
        <v>3</v>
      </c>
      <c r="Q179" s="36">
        <f>P.V!Q249</f>
        <v>6.5</v>
      </c>
      <c r="R179" s="37">
        <f>P.V!R249</f>
        <v>0</v>
      </c>
      <c r="S179" s="36">
        <f>P.V!S249</f>
        <v>9</v>
      </c>
      <c r="T179" s="37">
        <f>P.V!T249</f>
        <v>0</v>
      </c>
      <c r="U179" s="53">
        <f>P.V!U249</f>
        <v>8.5</v>
      </c>
      <c r="V179" s="39">
        <f>P.V!V249</f>
        <v>3</v>
      </c>
      <c r="W179" s="36">
        <f>P.V!W249</f>
        <v>8</v>
      </c>
      <c r="X179" s="37">
        <f>P.V!X249</f>
        <v>0</v>
      </c>
      <c r="Y179" s="36">
        <f>P.V!Y249</f>
        <v>10</v>
      </c>
      <c r="Z179" s="37">
        <f>P.V!Z249</f>
        <v>2</v>
      </c>
      <c r="AA179" s="36">
        <f>P.V!AA249</f>
        <v>7.5</v>
      </c>
      <c r="AB179" s="37">
        <f>P.V!AB249</f>
        <v>0</v>
      </c>
      <c r="AC179" s="53">
        <f>P.V!AC249</f>
        <v>8.5</v>
      </c>
      <c r="AD179" s="39">
        <f>P.V!AD249</f>
        <v>2</v>
      </c>
      <c r="AE179" s="138">
        <f>P.V!AE249</f>
        <v>8.8456790123456788</v>
      </c>
      <c r="AF179" s="40">
        <f>P.V!AF249</f>
        <v>10</v>
      </c>
      <c r="AG179" s="73" t="str">
        <f>P.V!AG249</f>
        <v>Rattrapage</v>
      </c>
      <c r="AH179" s="52">
        <f>P.V!AH249</f>
        <v>9.6666666666666661</v>
      </c>
      <c r="AI179" s="52">
        <f>P.V!AI249</f>
        <v>0</v>
      </c>
      <c r="AJ179" s="52">
        <f>P.V!AJ249</f>
        <v>10</v>
      </c>
      <c r="AK179" s="52">
        <f>P.V!AK249</f>
        <v>5</v>
      </c>
      <c r="AL179" s="52">
        <f>P.V!AL249</f>
        <v>13.5</v>
      </c>
      <c r="AM179" s="75">
        <f>P.V!AM249</f>
        <v>5</v>
      </c>
      <c r="AN179" s="38">
        <f>P.V!AN249</f>
        <v>11.055555555555555</v>
      </c>
      <c r="AO179" s="76">
        <f>P.V!AO249</f>
        <v>15</v>
      </c>
      <c r="AP179" s="167">
        <f>P.V!AP249</f>
        <v>8</v>
      </c>
      <c r="AQ179" s="167">
        <f>P.V!AQ249</f>
        <v>0</v>
      </c>
      <c r="AR179" s="167">
        <f>P.V!AR249</f>
        <v>6.5</v>
      </c>
      <c r="AS179" s="167">
        <f>P.V!AS249</f>
        <v>0</v>
      </c>
      <c r="AT179" s="167">
        <f>P.V!AT249</f>
        <v>7</v>
      </c>
      <c r="AU179" s="75">
        <f>P.V!AU249</f>
        <v>0</v>
      </c>
      <c r="AV179" s="38">
        <f>P.V!AV249</f>
        <v>7.166666666666667</v>
      </c>
      <c r="AW179" s="76">
        <f>P.V!AW249</f>
        <v>0</v>
      </c>
      <c r="AX179" s="61">
        <f>P.V!AX249</f>
        <v>13.5</v>
      </c>
      <c r="AY179" s="75">
        <f>P.V!AY249</f>
        <v>2</v>
      </c>
      <c r="AZ179" s="61">
        <f>P.V!AZ249</f>
        <v>14</v>
      </c>
      <c r="BA179" s="75">
        <f>P.V!BA249</f>
        <v>2</v>
      </c>
      <c r="BB179" s="61">
        <f>P.V!BB249</f>
        <v>6.5</v>
      </c>
      <c r="BC179" s="75">
        <f>P.V!BC249</f>
        <v>0</v>
      </c>
      <c r="BD179" s="38">
        <f>P.V!BD249</f>
        <v>11.333333333333334</v>
      </c>
      <c r="BE179" s="76">
        <f>P.V!BE249</f>
        <v>6</v>
      </c>
      <c r="BF179" s="59">
        <f>P.V!BF249</f>
        <v>9.8209876543209855</v>
      </c>
      <c r="BG179" s="55">
        <f>P.V!BG249</f>
        <v>21</v>
      </c>
      <c r="BH179" s="56">
        <f>P.V!BH249</f>
        <v>9.3333333333333321</v>
      </c>
      <c r="BI179" s="55">
        <f>P.V!BI249</f>
        <v>31</v>
      </c>
      <c r="BJ179" s="55">
        <f>P.V!BJ249</f>
        <v>31</v>
      </c>
      <c r="BK179" s="73" t="str">
        <f>P.V!BK249</f>
        <v>Rattrapage</v>
      </c>
    </row>
    <row r="180" spans="1:63" ht="20.25" customHeight="1">
      <c r="A180" s="250">
        <v>170</v>
      </c>
      <c r="B180" s="234" t="str">
        <f>P.V!B250</f>
        <v>11DR0567</v>
      </c>
      <c r="C180" s="234" t="str">
        <f>P.V!C250</f>
        <v>FERHAD</v>
      </c>
      <c r="D180" s="234" t="str">
        <f>P.V!D250</f>
        <v>Chahinaze</v>
      </c>
      <c r="E180" s="234" t="str">
        <f>P.V!E250</f>
        <v>11/08/1987</v>
      </c>
      <c r="F180" s="234" t="str">
        <f>P.V!F250</f>
        <v>Ait a'rzine</v>
      </c>
      <c r="G180" s="36">
        <f>P.V!G250</f>
        <v>11.5</v>
      </c>
      <c r="H180" s="37">
        <f>P.V!H250</f>
        <v>5</v>
      </c>
      <c r="I180" s="36">
        <f>P.V!I250</f>
        <v>10</v>
      </c>
      <c r="J180" s="37">
        <f>P.V!J250</f>
        <v>5</v>
      </c>
      <c r="K180" s="36">
        <f>P.V!K250</f>
        <v>6.833333333333333</v>
      </c>
      <c r="L180" s="37">
        <f>P.V!L250</f>
        <v>0</v>
      </c>
      <c r="M180" s="53">
        <f>P.V!M250</f>
        <v>9.4444444444444446</v>
      </c>
      <c r="N180" s="39">
        <f>P.V!N250</f>
        <v>10</v>
      </c>
      <c r="O180" s="36">
        <f>P.V!O250</f>
        <v>11</v>
      </c>
      <c r="P180" s="37">
        <f>P.V!P250</f>
        <v>3</v>
      </c>
      <c r="Q180" s="36">
        <f>P.V!Q250</f>
        <v>9.5</v>
      </c>
      <c r="R180" s="37">
        <f>P.V!R250</f>
        <v>0</v>
      </c>
      <c r="S180" s="36">
        <f>P.V!S250</f>
        <v>11</v>
      </c>
      <c r="T180" s="37">
        <f>P.V!T250</f>
        <v>3</v>
      </c>
      <c r="U180" s="53">
        <f>P.V!U250</f>
        <v>10.5</v>
      </c>
      <c r="V180" s="39">
        <f>P.V!V250</f>
        <v>9</v>
      </c>
      <c r="W180" s="36">
        <f>P.V!W250</f>
        <v>8</v>
      </c>
      <c r="X180" s="37">
        <f>P.V!X250</f>
        <v>0</v>
      </c>
      <c r="Y180" s="36">
        <f>P.V!Y250</f>
        <v>15</v>
      </c>
      <c r="Z180" s="37">
        <f>P.V!Z250</f>
        <v>2</v>
      </c>
      <c r="AA180" s="36">
        <f>P.V!AA250</f>
        <v>4</v>
      </c>
      <c r="AB180" s="37">
        <f>P.V!AB250</f>
        <v>0</v>
      </c>
      <c r="AC180" s="53">
        <f>P.V!AC250</f>
        <v>9</v>
      </c>
      <c r="AD180" s="39">
        <f>P.V!AD250</f>
        <v>2</v>
      </c>
      <c r="AE180" s="138">
        <f>P.V!AE250</f>
        <v>9.6975308641975317</v>
      </c>
      <c r="AF180" s="40">
        <f>P.V!AF250</f>
        <v>21</v>
      </c>
      <c r="AG180" s="73" t="str">
        <f>P.V!AG250</f>
        <v>Rattrapage</v>
      </c>
      <c r="AH180" s="52">
        <f>P.V!AH250</f>
        <v>9</v>
      </c>
      <c r="AI180" s="52">
        <f>P.V!AI250</f>
        <v>0</v>
      </c>
      <c r="AJ180" s="52">
        <f>P.V!AJ250</f>
        <v>9.6666666666666661</v>
      </c>
      <c r="AK180" s="52">
        <f>P.V!AK250</f>
        <v>0</v>
      </c>
      <c r="AL180" s="52">
        <f>P.V!AL250</f>
        <v>10.666666666666666</v>
      </c>
      <c r="AM180" s="75">
        <f>P.V!AM250</f>
        <v>5</v>
      </c>
      <c r="AN180" s="38">
        <f>P.V!AN250</f>
        <v>9.7777777777777768</v>
      </c>
      <c r="AO180" s="76">
        <f>P.V!AO250</f>
        <v>5</v>
      </c>
      <c r="AP180" s="167">
        <f>P.V!AP250</f>
        <v>10</v>
      </c>
      <c r="AQ180" s="167">
        <f>P.V!AQ250</f>
        <v>3</v>
      </c>
      <c r="AR180" s="167">
        <f>P.V!AR250</f>
        <v>8.5</v>
      </c>
      <c r="AS180" s="167">
        <f>P.V!AS250</f>
        <v>0</v>
      </c>
      <c r="AT180" s="167" t="str">
        <f>P.V!AT250</f>
        <v>ABS</v>
      </c>
      <c r="AU180" s="75">
        <f>P.V!AU250</f>
        <v>3</v>
      </c>
      <c r="AV180" s="38" t="e">
        <f>P.V!AV250</f>
        <v>#VALUE!</v>
      </c>
      <c r="AW180" s="76" t="e">
        <f>P.V!AW250</f>
        <v>#VALUE!</v>
      </c>
      <c r="AX180" s="61">
        <f>P.V!AX250</f>
        <v>12</v>
      </c>
      <c r="AY180" s="75">
        <f>P.V!AY250</f>
        <v>2</v>
      </c>
      <c r="AZ180" s="61" t="str">
        <f>P.V!AZ250</f>
        <v>ABS</v>
      </c>
      <c r="BA180" s="75">
        <f>P.V!BA250</f>
        <v>2</v>
      </c>
      <c r="BB180" s="61">
        <f>P.V!BB250</f>
        <v>10</v>
      </c>
      <c r="BC180" s="75">
        <f>P.V!BC250</f>
        <v>2</v>
      </c>
      <c r="BD180" s="38" t="e">
        <f>P.V!BD250</f>
        <v>#VALUE!</v>
      </c>
      <c r="BE180" s="76" t="e">
        <f>P.V!BE250</f>
        <v>#VALUE!</v>
      </c>
      <c r="BF180" s="59" t="e">
        <f>P.V!BF250</f>
        <v>#VALUE!</v>
      </c>
      <c r="BG180" s="55" t="e">
        <f>P.V!BG250</f>
        <v>#VALUE!</v>
      </c>
      <c r="BH180" s="56" t="e">
        <f>P.V!BH250</f>
        <v>#VALUE!</v>
      </c>
      <c r="BI180" s="55" t="e">
        <f>P.V!BI250</f>
        <v>#VALUE!</v>
      </c>
      <c r="BJ180" s="55" t="e">
        <f>P.V!BJ250</f>
        <v>#VALUE!</v>
      </c>
      <c r="BK180" s="73" t="str">
        <f>P.V!BK250</f>
        <v>Rattrapage</v>
      </c>
    </row>
    <row r="181" spans="1:63" ht="20.25" customHeight="1">
      <c r="A181" s="250">
        <v>171</v>
      </c>
      <c r="B181" s="234" t="str">
        <f>P.V!B251</f>
        <v>11DR0147</v>
      </c>
      <c r="C181" s="234" t="str">
        <f>P.V!C251</f>
        <v>FETTIOUNE</v>
      </c>
      <c r="D181" s="234" t="str">
        <f>P.V!D251</f>
        <v>Razika</v>
      </c>
      <c r="E181" s="234" t="str">
        <f>P.V!E251</f>
        <v>11/05/1986</v>
      </c>
      <c r="F181" s="234" t="str">
        <f>P.V!F251</f>
        <v>Akbou</v>
      </c>
      <c r="G181" s="36">
        <f>P.V!G251</f>
        <v>11.333333333333334</v>
      </c>
      <c r="H181" s="37">
        <f>P.V!H251</f>
        <v>5</v>
      </c>
      <c r="I181" s="36">
        <f>P.V!I251</f>
        <v>8</v>
      </c>
      <c r="J181" s="37">
        <f>P.V!J251</f>
        <v>0</v>
      </c>
      <c r="K181" s="36">
        <f>P.V!K251</f>
        <v>11.5</v>
      </c>
      <c r="L181" s="37">
        <f>P.V!L251</f>
        <v>5</v>
      </c>
      <c r="M181" s="53">
        <f>P.V!M251</f>
        <v>10.277777777777779</v>
      </c>
      <c r="N181" s="39">
        <f>P.V!N251</f>
        <v>15</v>
      </c>
      <c r="O181" s="36">
        <f>P.V!O251</f>
        <v>8.5</v>
      </c>
      <c r="P181" s="37">
        <f>P.V!P251</f>
        <v>0</v>
      </c>
      <c r="Q181" s="36">
        <f>P.V!Q251</f>
        <v>7</v>
      </c>
      <c r="R181" s="37">
        <f>P.V!R251</f>
        <v>0</v>
      </c>
      <c r="S181" s="36">
        <f>P.V!S251</f>
        <v>3</v>
      </c>
      <c r="T181" s="37">
        <f>P.V!T251</f>
        <v>0</v>
      </c>
      <c r="U181" s="53">
        <f>P.V!U251</f>
        <v>6.166666666666667</v>
      </c>
      <c r="V181" s="39">
        <f>P.V!V251</f>
        <v>0</v>
      </c>
      <c r="W181" s="36">
        <f>P.V!W251</f>
        <v>3.5</v>
      </c>
      <c r="X181" s="37">
        <f>P.V!X251</f>
        <v>0</v>
      </c>
      <c r="Y181" s="36">
        <f>P.V!Y251</f>
        <v>4.5</v>
      </c>
      <c r="Z181" s="37">
        <f>P.V!Z251</f>
        <v>0</v>
      </c>
      <c r="AA181" s="36">
        <f>P.V!AA251</f>
        <v>7.5</v>
      </c>
      <c r="AB181" s="37">
        <f>P.V!AB251</f>
        <v>0</v>
      </c>
      <c r="AC181" s="53">
        <f>P.V!AC251</f>
        <v>5.166666666666667</v>
      </c>
      <c r="AD181" s="39">
        <f>P.V!AD251</f>
        <v>0</v>
      </c>
      <c r="AE181" s="138">
        <f>P.V!AE251</f>
        <v>7.7716049382716053</v>
      </c>
      <c r="AF181" s="40">
        <f>P.V!AF251</f>
        <v>15</v>
      </c>
      <c r="AG181" s="73" t="str">
        <f>P.V!AG251</f>
        <v>Rattrapage</v>
      </c>
      <c r="AH181" s="52">
        <f>P.V!AH251</f>
        <v>11.833333333333334</v>
      </c>
      <c r="AI181" s="52">
        <f>P.V!AI251</f>
        <v>5</v>
      </c>
      <c r="AJ181" s="52">
        <f>P.V!AJ251</f>
        <v>9</v>
      </c>
      <c r="AK181" s="52">
        <f>P.V!AK251</f>
        <v>0</v>
      </c>
      <c r="AL181" s="52">
        <f>P.V!AL251</f>
        <v>13.333333333333334</v>
      </c>
      <c r="AM181" s="75">
        <f>P.V!AM251</f>
        <v>5</v>
      </c>
      <c r="AN181" s="38">
        <f>P.V!AN251</f>
        <v>11.388888888888891</v>
      </c>
      <c r="AO181" s="76">
        <f>P.V!AO251</f>
        <v>15</v>
      </c>
      <c r="AP181" s="167">
        <f>P.V!AP251</f>
        <v>10</v>
      </c>
      <c r="AQ181" s="167">
        <f>P.V!AQ251</f>
        <v>3</v>
      </c>
      <c r="AR181" s="167">
        <f>P.V!AR251</f>
        <v>6</v>
      </c>
      <c r="AS181" s="167">
        <f>P.V!AS251</f>
        <v>0</v>
      </c>
      <c r="AT181" s="167">
        <f>P.V!AT251</f>
        <v>6</v>
      </c>
      <c r="AU181" s="75">
        <f>P.V!AU251</f>
        <v>0</v>
      </c>
      <c r="AV181" s="38">
        <f>P.V!AV251</f>
        <v>7.333333333333333</v>
      </c>
      <c r="AW181" s="76">
        <f>P.V!AW251</f>
        <v>3</v>
      </c>
      <c r="AX181" s="61">
        <f>P.V!AX251</f>
        <v>8.5</v>
      </c>
      <c r="AY181" s="75">
        <f>P.V!AY251</f>
        <v>0</v>
      </c>
      <c r="AZ181" s="61">
        <f>P.V!AZ251</f>
        <v>2</v>
      </c>
      <c r="BA181" s="75">
        <f>P.V!BA251</f>
        <v>0</v>
      </c>
      <c r="BB181" s="61">
        <f>P.V!BB251</f>
        <v>11</v>
      </c>
      <c r="BC181" s="75">
        <f>P.V!BC251</f>
        <v>2</v>
      </c>
      <c r="BD181" s="38">
        <f>P.V!BD251</f>
        <v>7.166666666666667</v>
      </c>
      <c r="BE181" s="76">
        <f>P.V!BE251</f>
        <v>2</v>
      </c>
      <c r="BF181" s="59">
        <f>P.V!BF251</f>
        <v>9.0987654320987659</v>
      </c>
      <c r="BG181" s="55">
        <f>P.V!BG251</f>
        <v>20</v>
      </c>
      <c r="BH181" s="56">
        <f>P.V!BH251</f>
        <v>8.4351851851851851</v>
      </c>
      <c r="BI181" s="55">
        <f>P.V!BI251</f>
        <v>35</v>
      </c>
      <c r="BJ181" s="55">
        <f>P.V!BJ251</f>
        <v>35</v>
      </c>
      <c r="BK181" s="73" t="str">
        <f>P.V!BK251</f>
        <v>Rattrapage</v>
      </c>
    </row>
    <row r="182" spans="1:63" ht="20.25" customHeight="1">
      <c r="A182" s="250">
        <v>172</v>
      </c>
      <c r="B182" s="234" t="str">
        <f>P.V!B252</f>
        <v>123004530</v>
      </c>
      <c r="C182" s="234" t="str">
        <f>P.V!C252</f>
        <v>GHANEM</v>
      </c>
      <c r="D182" s="234" t="str">
        <f>P.V!D252</f>
        <v>Naima</v>
      </c>
      <c r="E182" s="234" t="str">
        <f>P.V!E252</f>
        <v>08/05/1993</v>
      </c>
      <c r="F182" s="234" t="str">
        <f>P.V!F252</f>
        <v>bejaia</v>
      </c>
      <c r="G182" s="36">
        <f>P.V!G252</f>
        <v>12</v>
      </c>
      <c r="H182" s="37">
        <f>P.V!H252</f>
        <v>5</v>
      </c>
      <c r="I182" s="36">
        <f>P.V!I252</f>
        <v>15</v>
      </c>
      <c r="J182" s="37">
        <f>P.V!J252</f>
        <v>5</v>
      </c>
      <c r="K182" s="36">
        <f>P.V!K252</f>
        <v>9.6666666666666661</v>
      </c>
      <c r="L182" s="37">
        <f>P.V!L252</f>
        <v>0</v>
      </c>
      <c r="M182" s="53">
        <f>P.V!M252</f>
        <v>12.222222222222221</v>
      </c>
      <c r="N182" s="39">
        <f>P.V!N252</f>
        <v>15</v>
      </c>
      <c r="O182" s="36">
        <f>P.V!O252</f>
        <v>12.5</v>
      </c>
      <c r="P182" s="37">
        <f>P.V!P252</f>
        <v>3</v>
      </c>
      <c r="Q182" s="36">
        <f>P.V!Q252</f>
        <v>10</v>
      </c>
      <c r="R182" s="37">
        <f>P.V!R252</f>
        <v>3</v>
      </c>
      <c r="S182" s="36">
        <f>P.V!S252</f>
        <v>6</v>
      </c>
      <c r="T182" s="37">
        <f>P.V!T252</f>
        <v>0</v>
      </c>
      <c r="U182" s="53">
        <f>P.V!U252</f>
        <v>9.5</v>
      </c>
      <c r="V182" s="39">
        <f>P.V!V252</f>
        <v>6</v>
      </c>
      <c r="W182" s="36">
        <f>P.V!W252</f>
        <v>8</v>
      </c>
      <c r="X182" s="37">
        <f>P.V!X252</f>
        <v>0</v>
      </c>
      <c r="Y182" s="36">
        <f>P.V!Y252</f>
        <v>4.5</v>
      </c>
      <c r="Z182" s="37">
        <f>P.V!Z252</f>
        <v>0</v>
      </c>
      <c r="AA182" s="36">
        <f>P.V!AA252</f>
        <v>8</v>
      </c>
      <c r="AB182" s="37">
        <f>P.V!AB252</f>
        <v>0</v>
      </c>
      <c r="AC182" s="53">
        <f>P.V!AC252</f>
        <v>6.833333333333333</v>
      </c>
      <c r="AD182" s="39">
        <f>P.V!AD252</f>
        <v>0</v>
      </c>
      <c r="AE182" s="138">
        <f>P.V!AE252</f>
        <v>10.117283950617283</v>
      </c>
      <c r="AF182" s="40">
        <f>P.V!AF252</f>
        <v>30</v>
      </c>
      <c r="AG182" s="73" t="str">
        <f>P.V!AG252</f>
        <v>Admis(e)</v>
      </c>
      <c r="AH182" s="52">
        <f>P.V!AH252</f>
        <v>7.5</v>
      </c>
      <c r="AI182" s="52">
        <f>P.V!AI252</f>
        <v>0</v>
      </c>
      <c r="AJ182" s="52">
        <f>P.V!AJ252</f>
        <v>14.166666666666666</v>
      </c>
      <c r="AK182" s="52">
        <f>P.V!AK252</f>
        <v>5</v>
      </c>
      <c r="AL182" s="52">
        <f>P.V!AL252</f>
        <v>12.666666666666666</v>
      </c>
      <c r="AM182" s="75">
        <f>P.V!AM252</f>
        <v>5</v>
      </c>
      <c r="AN182" s="38">
        <f>P.V!AN252</f>
        <v>11.444444444444443</v>
      </c>
      <c r="AO182" s="76">
        <f>P.V!AO252</f>
        <v>15</v>
      </c>
      <c r="AP182" s="167">
        <f>P.V!AP252</f>
        <v>7</v>
      </c>
      <c r="AQ182" s="167">
        <f>P.V!AQ252</f>
        <v>0</v>
      </c>
      <c r="AR182" s="167">
        <f>P.V!AR252</f>
        <v>8</v>
      </c>
      <c r="AS182" s="167">
        <f>P.V!AS252</f>
        <v>0</v>
      </c>
      <c r="AT182" s="167">
        <f>P.V!AT252</f>
        <v>11</v>
      </c>
      <c r="AU182" s="75">
        <f>P.V!AU252</f>
        <v>3</v>
      </c>
      <c r="AV182" s="38">
        <f>P.V!AV252</f>
        <v>8.6666666666666661</v>
      </c>
      <c r="AW182" s="76">
        <f>P.V!AW252</f>
        <v>3</v>
      </c>
      <c r="AX182" s="61">
        <f>P.V!AX252</f>
        <v>12</v>
      </c>
      <c r="AY182" s="75">
        <f>P.V!AY252</f>
        <v>2</v>
      </c>
      <c r="AZ182" s="61">
        <f>P.V!AZ252</f>
        <v>8</v>
      </c>
      <c r="BA182" s="75">
        <f>P.V!BA252</f>
        <v>0</v>
      </c>
      <c r="BB182" s="61">
        <f>P.V!BB252</f>
        <v>13</v>
      </c>
      <c r="BC182" s="75">
        <f>P.V!BC252</f>
        <v>2</v>
      </c>
      <c r="BD182" s="38">
        <f>P.V!BD252</f>
        <v>11</v>
      </c>
      <c r="BE182" s="76">
        <f>P.V!BE252</f>
        <v>6</v>
      </c>
      <c r="BF182" s="59">
        <f>P.V!BF252</f>
        <v>10.419753086419753</v>
      </c>
      <c r="BG182" s="55">
        <f>P.V!BG252</f>
        <v>30</v>
      </c>
      <c r="BH182" s="56">
        <f>P.V!BH252</f>
        <v>10.268518518518519</v>
      </c>
      <c r="BI182" s="55">
        <f>P.V!BI252</f>
        <v>60</v>
      </c>
      <c r="BJ182" s="55">
        <f>P.V!BJ252</f>
        <v>180</v>
      </c>
      <c r="BK182" s="73" t="str">
        <f>P.V!BK252</f>
        <v>Admis(e)</v>
      </c>
    </row>
    <row r="183" spans="1:63" ht="20.25" customHeight="1">
      <c r="A183" s="250">
        <v>173</v>
      </c>
      <c r="B183" s="241" t="str">
        <f>P.V!B267</f>
        <v>12F012013CDR</v>
      </c>
      <c r="C183" s="241" t="str">
        <f>P.V!C267</f>
        <v>GHANEM</v>
      </c>
      <c r="D183" s="241" t="str">
        <f>P.V!D267</f>
        <v>Akli</v>
      </c>
      <c r="E183" s="241" t="str">
        <f>P.V!E267</f>
        <v>13/07/1993</v>
      </c>
      <c r="F183" s="241" t="str">
        <f>P.V!F267</f>
        <v>El kseur</v>
      </c>
      <c r="G183" s="152">
        <f>P.V!G267</f>
        <v>12.333333333333334</v>
      </c>
      <c r="H183" s="153">
        <f>P.V!H267</f>
        <v>5</v>
      </c>
      <c r="I183" s="152">
        <f>P.V!I267</f>
        <v>14.333333333333334</v>
      </c>
      <c r="J183" s="153">
        <f>P.V!J267</f>
        <v>5</v>
      </c>
      <c r="K183" s="152">
        <f>P.V!K267</f>
        <v>13.666666666666666</v>
      </c>
      <c r="L183" s="153">
        <f>P.V!L267</f>
        <v>5</v>
      </c>
      <c r="M183" s="53">
        <f>P.V!M267</f>
        <v>13.444444444444445</v>
      </c>
      <c r="N183" s="153">
        <f>P.V!N267</f>
        <v>15</v>
      </c>
      <c r="O183" s="152">
        <f>P.V!O267</f>
        <v>10</v>
      </c>
      <c r="P183" s="153">
        <f>P.V!P267</f>
        <v>3</v>
      </c>
      <c r="Q183" s="152">
        <f>P.V!Q267</f>
        <v>13</v>
      </c>
      <c r="R183" s="153">
        <f>P.V!R267</f>
        <v>3</v>
      </c>
      <c r="S183" s="152">
        <f>P.V!S267</f>
        <v>7.5</v>
      </c>
      <c r="T183" s="153">
        <f>P.V!T267</f>
        <v>0</v>
      </c>
      <c r="U183" s="53">
        <f>P.V!U267</f>
        <v>10.166666666666666</v>
      </c>
      <c r="V183" s="153">
        <f>P.V!V267</f>
        <v>9</v>
      </c>
      <c r="W183" s="152">
        <f>P.V!W267</f>
        <v>10</v>
      </c>
      <c r="X183" s="153">
        <f>P.V!X267</f>
        <v>2</v>
      </c>
      <c r="Y183" s="152">
        <f>P.V!Y267</f>
        <v>9.5</v>
      </c>
      <c r="Z183" s="153">
        <f>P.V!Z267</f>
        <v>0</v>
      </c>
      <c r="AA183" s="152">
        <f>P.V!AA267</f>
        <v>10</v>
      </c>
      <c r="AB183" s="153">
        <f>P.V!AB267</f>
        <v>2</v>
      </c>
      <c r="AC183" s="53">
        <f>P.V!AC267</f>
        <v>9.8333333333333339</v>
      </c>
      <c r="AD183" s="153">
        <f>P.V!AD267</f>
        <v>4</v>
      </c>
      <c r="AE183" s="138">
        <f>P.V!AE267</f>
        <v>11.549382716049385</v>
      </c>
      <c r="AF183" s="40">
        <f>P.V!AF267</f>
        <v>30</v>
      </c>
      <c r="AG183" s="154" t="str">
        <f>P.V!AG267</f>
        <v>Admis(e)</v>
      </c>
      <c r="AH183" s="167">
        <f>P.V!AH267</f>
        <v>11.333333333333334</v>
      </c>
      <c r="AI183" s="168">
        <f>P.V!AI267</f>
        <v>5</v>
      </c>
      <c r="AJ183" s="169">
        <f>P.V!AJ267</f>
        <v>10.333333333333334</v>
      </c>
      <c r="AK183" s="168">
        <f>P.V!AK267</f>
        <v>5</v>
      </c>
      <c r="AL183" s="169">
        <f>P.V!AL267</f>
        <v>12.333333333333334</v>
      </c>
      <c r="AM183" s="155">
        <f>P.V!AM267</f>
        <v>5</v>
      </c>
      <c r="AN183" s="38">
        <f>P.V!AN267</f>
        <v>11.333333333333334</v>
      </c>
      <c r="AO183" s="157">
        <f>P.V!AO267</f>
        <v>15</v>
      </c>
      <c r="AP183" s="167">
        <f>P.V!AP267</f>
        <v>8.5</v>
      </c>
      <c r="AQ183" s="167">
        <f>P.V!AQ267</f>
        <v>0</v>
      </c>
      <c r="AR183" s="167">
        <f>P.V!AR267</f>
        <v>8</v>
      </c>
      <c r="AS183" s="167">
        <f>P.V!AS267</f>
        <v>0</v>
      </c>
      <c r="AT183" s="167">
        <f>P.V!AT267</f>
        <v>12</v>
      </c>
      <c r="AU183" s="155">
        <f>P.V!AU267</f>
        <v>3</v>
      </c>
      <c r="AV183" s="38">
        <f>P.V!AV267</f>
        <v>9.5</v>
      </c>
      <c r="AW183" s="157">
        <f>P.V!AW267</f>
        <v>3</v>
      </c>
      <c r="AX183" s="156">
        <f>P.V!AX267</f>
        <v>11.5</v>
      </c>
      <c r="AY183" s="155">
        <f>P.V!AY267</f>
        <v>2</v>
      </c>
      <c r="AZ183" s="156">
        <f>P.V!AZ267</f>
        <v>8</v>
      </c>
      <c r="BA183" s="155">
        <f>P.V!BA267</f>
        <v>0</v>
      </c>
      <c r="BB183" s="156">
        <f>P.V!BB267</f>
        <v>11.5</v>
      </c>
      <c r="BC183" s="155">
        <f>P.V!BC267</f>
        <v>2</v>
      </c>
      <c r="BD183" s="38">
        <f>P.V!BD267</f>
        <v>10.333333333333334</v>
      </c>
      <c r="BE183" s="157">
        <f>P.V!BE267</f>
        <v>6</v>
      </c>
      <c r="BF183" s="59">
        <f>P.V!BF267</f>
        <v>10.5</v>
      </c>
      <c r="BG183" s="55">
        <f>P.V!BG267</f>
        <v>30</v>
      </c>
      <c r="BH183" s="56">
        <f>P.V!BH267</f>
        <v>11.024691358024693</v>
      </c>
      <c r="BI183" s="55">
        <f>P.V!BI267</f>
        <v>60</v>
      </c>
      <c r="BJ183" s="55">
        <f>P.V!BJ267</f>
        <v>180</v>
      </c>
      <c r="BK183" s="73" t="str">
        <f>P.V!BK267</f>
        <v>Admis(e)</v>
      </c>
    </row>
    <row r="184" spans="1:63" ht="20.25" customHeight="1">
      <c r="A184" s="250">
        <v>174</v>
      </c>
      <c r="B184" s="234" t="str">
        <f>P.V!B268</f>
        <v>113000385</v>
      </c>
      <c r="C184" s="234" t="str">
        <f>P.V!C268</f>
        <v>GHELAB</v>
      </c>
      <c r="D184" s="234" t="str">
        <f>P.V!D268</f>
        <v>IBTISSAM</v>
      </c>
      <c r="E184" s="234" t="str">
        <f>P.V!E268</f>
        <v>13/05/1992</v>
      </c>
      <c r="F184" s="234" t="str">
        <f>P.V!F268</f>
        <v>bejaia</v>
      </c>
      <c r="G184" s="152">
        <f>P.V!G268</f>
        <v>9</v>
      </c>
      <c r="H184" s="153">
        <f>P.V!H268</f>
        <v>0</v>
      </c>
      <c r="I184" s="152">
        <f>P.V!I268</f>
        <v>9</v>
      </c>
      <c r="J184" s="153">
        <f>P.V!J268</f>
        <v>0</v>
      </c>
      <c r="K184" s="152">
        <f>P.V!K268</f>
        <v>3.6666666666666665</v>
      </c>
      <c r="L184" s="153">
        <f>P.V!L268</f>
        <v>0</v>
      </c>
      <c r="M184" s="53">
        <f>P.V!M268</f>
        <v>7.2222222222222223</v>
      </c>
      <c r="N184" s="153">
        <f>P.V!N268</f>
        <v>0</v>
      </c>
      <c r="O184" s="152">
        <f>P.V!O268</f>
        <v>8</v>
      </c>
      <c r="P184" s="153">
        <f>P.V!P268</f>
        <v>0</v>
      </c>
      <c r="Q184" s="152">
        <f>P.V!Q268</f>
        <v>14</v>
      </c>
      <c r="R184" s="153">
        <f>P.V!R268</f>
        <v>3</v>
      </c>
      <c r="S184" s="152">
        <f>P.V!S268</f>
        <v>6.5</v>
      </c>
      <c r="T184" s="153">
        <f>P.V!T268</f>
        <v>0</v>
      </c>
      <c r="U184" s="53">
        <f>P.V!U268</f>
        <v>9.5</v>
      </c>
      <c r="V184" s="153">
        <f>P.V!V268</f>
        <v>3</v>
      </c>
      <c r="W184" s="152">
        <f>P.V!W268</f>
        <v>4</v>
      </c>
      <c r="X184" s="153">
        <f>P.V!X268</f>
        <v>0</v>
      </c>
      <c r="Y184" s="152">
        <f>P.V!Y268</f>
        <v>9.5</v>
      </c>
      <c r="Z184" s="153">
        <f>P.V!Z268</f>
        <v>0</v>
      </c>
      <c r="AA184" s="152">
        <f>P.V!AA268</f>
        <v>6</v>
      </c>
      <c r="AB184" s="153">
        <f>P.V!AB268</f>
        <v>0</v>
      </c>
      <c r="AC184" s="53">
        <f>P.V!AC268</f>
        <v>6.5</v>
      </c>
      <c r="AD184" s="153">
        <f>P.V!AD268</f>
        <v>0</v>
      </c>
      <c r="AE184" s="138">
        <f>P.V!AE268</f>
        <v>7.8209876543209882</v>
      </c>
      <c r="AF184" s="40">
        <f>P.V!AF268</f>
        <v>3</v>
      </c>
      <c r="AG184" s="154" t="str">
        <f>P.V!AG268</f>
        <v>Rattrapage</v>
      </c>
      <c r="AH184" s="167">
        <f>P.V!AH268</f>
        <v>10.833333333333334</v>
      </c>
      <c r="AI184" s="168">
        <f>P.V!AI268</f>
        <v>5</v>
      </c>
      <c r="AJ184" s="169">
        <f>P.V!AJ268</f>
        <v>7.666666666666667</v>
      </c>
      <c r="AK184" s="168">
        <f>P.V!AK268</f>
        <v>0</v>
      </c>
      <c r="AL184" s="169">
        <f>P.V!AL268</f>
        <v>10.666666666666666</v>
      </c>
      <c r="AM184" s="155">
        <f>P.V!AM268</f>
        <v>5</v>
      </c>
      <c r="AN184" s="38">
        <f>P.V!AN268</f>
        <v>9.7222222222222214</v>
      </c>
      <c r="AO184" s="157">
        <f>P.V!AO268</f>
        <v>10</v>
      </c>
      <c r="AP184" s="167">
        <f>P.V!AP268</f>
        <v>8.5</v>
      </c>
      <c r="AQ184" s="167">
        <f>P.V!AQ268</f>
        <v>0</v>
      </c>
      <c r="AR184" s="167">
        <f>P.V!AR268</f>
        <v>8</v>
      </c>
      <c r="AS184" s="167">
        <f>P.V!AS268</f>
        <v>0</v>
      </c>
      <c r="AT184" s="167">
        <f>P.V!AT268</f>
        <v>6.5</v>
      </c>
      <c r="AU184" s="155">
        <f>P.V!AU268</f>
        <v>0</v>
      </c>
      <c r="AV184" s="38">
        <f>P.V!AV268</f>
        <v>7.666666666666667</v>
      </c>
      <c r="AW184" s="157">
        <f>P.V!AW268</f>
        <v>0</v>
      </c>
      <c r="AX184" s="156">
        <f>P.V!AX268</f>
        <v>8.5</v>
      </c>
      <c r="AY184" s="155">
        <f>P.V!AY268</f>
        <v>0</v>
      </c>
      <c r="AZ184" s="156">
        <f>P.V!AZ268</f>
        <v>3</v>
      </c>
      <c r="BA184" s="155">
        <f>P.V!BA268</f>
        <v>0</v>
      </c>
      <c r="BB184" s="156">
        <f>P.V!BB268</f>
        <v>10.5</v>
      </c>
      <c r="BC184" s="155">
        <f>P.V!BC268</f>
        <v>2</v>
      </c>
      <c r="BD184" s="38">
        <f>P.V!BD268</f>
        <v>7.333333333333333</v>
      </c>
      <c r="BE184" s="157">
        <f>P.V!BE268</f>
        <v>2</v>
      </c>
      <c r="BF184" s="59">
        <f>P.V!BF268</f>
        <v>8.5061728395061724</v>
      </c>
      <c r="BG184" s="55">
        <f>P.V!BG268</f>
        <v>12</v>
      </c>
      <c r="BH184" s="56">
        <f>P.V!BH268</f>
        <v>8.1635802469135808</v>
      </c>
      <c r="BI184" s="55">
        <f>P.V!BI268</f>
        <v>15</v>
      </c>
      <c r="BJ184" s="55">
        <f>P.V!BJ268</f>
        <v>15</v>
      </c>
      <c r="BK184" s="73" t="str">
        <f>P.V!BK268</f>
        <v>Rattrapage</v>
      </c>
    </row>
    <row r="185" spans="1:63" ht="20.25" customHeight="1">
      <c r="A185" s="250">
        <v>175</v>
      </c>
      <c r="B185" s="234" t="str">
        <f>P.V!B269</f>
        <v>123014032</v>
      </c>
      <c r="C185" s="234" t="str">
        <f>P.V!C269</f>
        <v>GHEZZOU</v>
      </c>
      <c r="D185" s="234" t="str">
        <f>P.V!D269</f>
        <v>Lynda</v>
      </c>
      <c r="E185" s="234" t="str">
        <f>P.V!E269</f>
        <v>21/11/1992</v>
      </c>
      <c r="F185" s="234" t="str">
        <f>P.V!F269</f>
        <v>Akbou</v>
      </c>
      <c r="G185" s="152">
        <f>P.V!G269</f>
        <v>12.166666666666666</v>
      </c>
      <c r="H185" s="153">
        <f>P.V!H269</f>
        <v>5</v>
      </c>
      <c r="I185" s="152">
        <f>P.V!I269</f>
        <v>15.333333333333334</v>
      </c>
      <c r="J185" s="153">
        <f>P.V!J269</f>
        <v>5</v>
      </c>
      <c r="K185" s="152">
        <f>P.V!K269</f>
        <v>11.5</v>
      </c>
      <c r="L185" s="153">
        <f>P.V!L269</f>
        <v>5</v>
      </c>
      <c r="M185" s="53">
        <f>P.V!M269</f>
        <v>13</v>
      </c>
      <c r="N185" s="153">
        <f>P.V!N269</f>
        <v>15</v>
      </c>
      <c r="O185" s="152">
        <f>P.V!O269</f>
        <v>14.5</v>
      </c>
      <c r="P185" s="153">
        <f>P.V!P269</f>
        <v>3</v>
      </c>
      <c r="Q185" s="152">
        <f>P.V!Q269</f>
        <v>11</v>
      </c>
      <c r="R185" s="153">
        <f>P.V!R269</f>
        <v>3</v>
      </c>
      <c r="S185" s="152">
        <f>P.V!S269</f>
        <v>11</v>
      </c>
      <c r="T185" s="153">
        <f>P.V!T269</f>
        <v>3</v>
      </c>
      <c r="U185" s="53">
        <f>P.V!U269</f>
        <v>12.166666666666666</v>
      </c>
      <c r="V185" s="153">
        <f>P.V!V269</f>
        <v>9</v>
      </c>
      <c r="W185" s="152">
        <f>P.V!W269</f>
        <v>11.5</v>
      </c>
      <c r="X185" s="153">
        <f>P.V!X269</f>
        <v>2</v>
      </c>
      <c r="Y185" s="152">
        <f>P.V!Y269</f>
        <v>5</v>
      </c>
      <c r="Z185" s="153">
        <f>P.V!Z269</f>
        <v>0</v>
      </c>
      <c r="AA185" s="152">
        <f>P.V!AA269</f>
        <v>8</v>
      </c>
      <c r="AB185" s="153">
        <f>P.V!AB269</f>
        <v>0</v>
      </c>
      <c r="AC185" s="53">
        <f>P.V!AC269</f>
        <v>8.1666666666666661</v>
      </c>
      <c r="AD185" s="153">
        <f>P.V!AD269</f>
        <v>2</v>
      </c>
      <c r="AE185" s="138">
        <f>P.V!AE269</f>
        <v>11.648148148148149</v>
      </c>
      <c r="AF185" s="40">
        <f>P.V!AF269</f>
        <v>30</v>
      </c>
      <c r="AG185" s="154" t="str">
        <f>P.V!AG269</f>
        <v>Admis(e)</v>
      </c>
      <c r="AH185" s="167">
        <f>P.V!AH269</f>
        <v>11.333333333333334</v>
      </c>
      <c r="AI185" s="168">
        <f>P.V!AI269</f>
        <v>5</v>
      </c>
      <c r="AJ185" s="169">
        <f>P.V!AJ269</f>
        <v>13.666666666666666</v>
      </c>
      <c r="AK185" s="168">
        <f>P.V!AK269</f>
        <v>5</v>
      </c>
      <c r="AL185" s="169">
        <f>P.V!AL269</f>
        <v>13</v>
      </c>
      <c r="AM185" s="155">
        <f>P.V!AM269</f>
        <v>5</v>
      </c>
      <c r="AN185" s="38">
        <f>P.V!AN269</f>
        <v>12.666666666666666</v>
      </c>
      <c r="AO185" s="157">
        <f>P.V!AO269</f>
        <v>15</v>
      </c>
      <c r="AP185" s="167">
        <f>P.V!AP269</f>
        <v>7</v>
      </c>
      <c r="AQ185" s="167">
        <f>P.V!AQ269</f>
        <v>0</v>
      </c>
      <c r="AR185" s="167">
        <f>P.V!AR269</f>
        <v>14</v>
      </c>
      <c r="AS185" s="167">
        <f>P.V!AS269</f>
        <v>3</v>
      </c>
      <c r="AT185" s="167">
        <f>P.V!AT269</f>
        <v>10.5</v>
      </c>
      <c r="AU185" s="155">
        <f>P.V!AU269</f>
        <v>3</v>
      </c>
      <c r="AV185" s="38">
        <f>P.V!AV269</f>
        <v>10.5</v>
      </c>
      <c r="AW185" s="157">
        <f>P.V!AW269</f>
        <v>9</v>
      </c>
      <c r="AX185" s="156">
        <f>P.V!AX269</f>
        <v>13</v>
      </c>
      <c r="AY185" s="155">
        <f>P.V!AY269</f>
        <v>2</v>
      </c>
      <c r="AZ185" s="156">
        <f>P.V!AZ269</f>
        <v>13.5</v>
      </c>
      <c r="BA185" s="155">
        <f>P.V!BA269</f>
        <v>2</v>
      </c>
      <c r="BB185" s="156">
        <f>P.V!BB269</f>
        <v>15</v>
      </c>
      <c r="BC185" s="155">
        <f>P.V!BC269</f>
        <v>2</v>
      </c>
      <c r="BD185" s="38">
        <f>P.V!BD269</f>
        <v>13.833333333333334</v>
      </c>
      <c r="BE185" s="157">
        <f>P.V!BE269</f>
        <v>6</v>
      </c>
      <c r="BF185" s="59">
        <f>P.V!BF269</f>
        <v>12.203703703703704</v>
      </c>
      <c r="BG185" s="55">
        <f>P.V!BG269</f>
        <v>30</v>
      </c>
      <c r="BH185" s="56">
        <f>P.V!BH269</f>
        <v>11.925925925925927</v>
      </c>
      <c r="BI185" s="55">
        <f>P.V!BI269</f>
        <v>60</v>
      </c>
      <c r="BJ185" s="55">
        <f>P.V!BJ269</f>
        <v>180</v>
      </c>
      <c r="BK185" s="73" t="str">
        <f>P.V!BK269</f>
        <v>Admis(e)</v>
      </c>
    </row>
    <row r="186" spans="1:63" ht="20.25" customHeight="1">
      <c r="A186" s="250">
        <v>176</v>
      </c>
      <c r="B186" s="234" t="str">
        <f>P.V!B270</f>
        <v>11DR0744</v>
      </c>
      <c r="C186" s="234" t="str">
        <f>P.V!C270</f>
        <v>GUEDJALI</v>
      </c>
      <c r="D186" s="234" t="str">
        <f>P.V!D270</f>
        <v>Mansour</v>
      </c>
      <c r="E186" s="234" t="str">
        <f>P.V!E270</f>
        <v>04/09/1988</v>
      </c>
      <c r="F186" s="234" t="str">
        <f>P.V!F270</f>
        <v>Beni mouhli</v>
      </c>
      <c r="G186" s="152">
        <f>P.V!G270</f>
        <v>9</v>
      </c>
      <c r="H186" s="153">
        <f>P.V!H270</f>
        <v>0</v>
      </c>
      <c r="I186" s="152">
        <f>P.V!I270</f>
        <v>9</v>
      </c>
      <c r="J186" s="153">
        <f>P.V!J270</f>
        <v>0</v>
      </c>
      <c r="K186" s="152">
        <f>P.V!K270</f>
        <v>6.5</v>
      </c>
      <c r="L186" s="153">
        <f>P.V!L270</f>
        <v>0</v>
      </c>
      <c r="M186" s="53">
        <f>P.V!M270</f>
        <v>8.1666666666666661</v>
      </c>
      <c r="N186" s="153">
        <f>P.V!N270</f>
        <v>0</v>
      </c>
      <c r="O186" s="152">
        <f>P.V!O270</f>
        <v>8</v>
      </c>
      <c r="P186" s="153">
        <f>P.V!P270</f>
        <v>0</v>
      </c>
      <c r="Q186" s="152">
        <f>P.V!Q270</f>
        <v>8.5</v>
      </c>
      <c r="R186" s="153">
        <f>P.V!R270</f>
        <v>0</v>
      </c>
      <c r="S186" s="152">
        <f>P.V!S270</f>
        <v>4</v>
      </c>
      <c r="T186" s="153">
        <f>P.V!T270</f>
        <v>0</v>
      </c>
      <c r="U186" s="53">
        <f>P.V!U270</f>
        <v>6.833333333333333</v>
      </c>
      <c r="V186" s="153">
        <f>P.V!V270</f>
        <v>0</v>
      </c>
      <c r="W186" s="152">
        <f>P.V!W270</f>
        <v>0</v>
      </c>
      <c r="X186" s="153">
        <f>P.V!X270</f>
        <v>0</v>
      </c>
      <c r="Y186" s="152">
        <f>P.V!Y270</f>
        <v>7.5</v>
      </c>
      <c r="Z186" s="153">
        <f>P.V!Z270</f>
        <v>0</v>
      </c>
      <c r="AA186" s="152">
        <f>P.V!AA270</f>
        <v>8.5</v>
      </c>
      <c r="AB186" s="153">
        <f>P.V!AB270</f>
        <v>0</v>
      </c>
      <c r="AC186" s="53">
        <f>P.V!AC270</f>
        <v>5.333333333333333</v>
      </c>
      <c r="AD186" s="153">
        <f>P.V!AD270</f>
        <v>0</v>
      </c>
      <c r="AE186" s="138">
        <f>P.V!AE270</f>
        <v>7.0925925925925926</v>
      </c>
      <c r="AF186" s="40">
        <f>P.V!AF270</f>
        <v>0</v>
      </c>
      <c r="AG186" s="154" t="str">
        <f>P.V!AG270</f>
        <v>Rattrapage</v>
      </c>
      <c r="AH186" s="167">
        <f>P.V!AH270</f>
        <v>8.1666666666666661</v>
      </c>
      <c r="AI186" s="168">
        <f>P.V!AI270</f>
        <v>0</v>
      </c>
      <c r="AJ186" s="169">
        <f>P.V!AJ270</f>
        <v>6</v>
      </c>
      <c r="AK186" s="168">
        <f>P.V!AK270</f>
        <v>0</v>
      </c>
      <c r="AL186" s="169">
        <f>P.V!AL270</f>
        <v>9</v>
      </c>
      <c r="AM186" s="155">
        <f>P.V!AM270</f>
        <v>0</v>
      </c>
      <c r="AN186" s="38">
        <f>P.V!AN270</f>
        <v>7.7222222222222214</v>
      </c>
      <c r="AO186" s="157">
        <f>P.V!AO270</f>
        <v>0</v>
      </c>
      <c r="AP186" s="167">
        <f>P.V!AP270</f>
        <v>13</v>
      </c>
      <c r="AQ186" s="167">
        <f>P.V!AQ270</f>
        <v>3</v>
      </c>
      <c r="AR186" s="167">
        <f>P.V!AR270</f>
        <v>8</v>
      </c>
      <c r="AS186" s="167">
        <f>P.V!AS270</f>
        <v>0</v>
      </c>
      <c r="AT186" s="167">
        <f>P.V!AT270</f>
        <v>9</v>
      </c>
      <c r="AU186" s="155">
        <f>P.V!AU270</f>
        <v>0</v>
      </c>
      <c r="AV186" s="38">
        <f>P.V!AV270</f>
        <v>10</v>
      </c>
      <c r="AW186" s="157">
        <f>P.V!AW270</f>
        <v>9</v>
      </c>
      <c r="AX186" s="156">
        <f>P.V!AX270</f>
        <v>11</v>
      </c>
      <c r="AY186" s="155">
        <f>P.V!AY270</f>
        <v>2</v>
      </c>
      <c r="AZ186" s="156">
        <f>P.V!AZ270</f>
        <v>7.5</v>
      </c>
      <c r="BA186" s="155">
        <f>P.V!BA270</f>
        <v>0</v>
      </c>
      <c r="BB186" s="156">
        <f>P.V!BB270</f>
        <v>5.5</v>
      </c>
      <c r="BC186" s="155">
        <f>P.V!BC270</f>
        <v>0</v>
      </c>
      <c r="BD186" s="38">
        <f>P.V!BD270</f>
        <v>8</v>
      </c>
      <c r="BE186" s="157">
        <f>P.V!BE270</f>
        <v>2</v>
      </c>
      <c r="BF186" s="59">
        <f>P.V!BF270</f>
        <v>8.5432098765432087</v>
      </c>
      <c r="BG186" s="55">
        <f>P.V!BG270</f>
        <v>11</v>
      </c>
      <c r="BH186" s="56">
        <f>P.V!BH270</f>
        <v>7.8179012345679002</v>
      </c>
      <c r="BI186" s="55">
        <f>P.V!BI270</f>
        <v>11</v>
      </c>
      <c r="BJ186" s="55">
        <f>P.V!BJ270</f>
        <v>11</v>
      </c>
      <c r="BK186" s="73" t="str">
        <f>P.V!BK270</f>
        <v>Rattrapage</v>
      </c>
    </row>
    <row r="187" spans="1:63" ht="20.25" customHeight="1">
      <c r="A187" s="250">
        <v>177</v>
      </c>
      <c r="B187" s="234" t="str">
        <f>P.V!B271</f>
        <v>11DR0331</v>
      </c>
      <c r="C187" s="234" t="str">
        <f>P.V!C271</f>
        <v>GUENDOUZEN</v>
      </c>
      <c r="D187" s="234" t="str">
        <f>P.V!D271</f>
        <v>Sofiane</v>
      </c>
      <c r="E187" s="234" t="str">
        <f>P.V!E271</f>
        <v>27/03/1989</v>
      </c>
      <c r="F187" s="234" t="str">
        <f>P.V!F271</f>
        <v>Akbou</v>
      </c>
      <c r="G187" s="152">
        <f>P.V!G271</f>
        <v>7.666666666666667</v>
      </c>
      <c r="H187" s="153">
        <f>P.V!H271</f>
        <v>0</v>
      </c>
      <c r="I187" s="152">
        <f>P.V!I271</f>
        <v>11.833333333333334</v>
      </c>
      <c r="J187" s="153">
        <f>P.V!J271</f>
        <v>5</v>
      </c>
      <c r="K187" s="152">
        <f>P.V!K271</f>
        <v>5.666666666666667</v>
      </c>
      <c r="L187" s="153">
        <f>P.V!L271</f>
        <v>0</v>
      </c>
      <c r="M187" s="53">
        <f>P.V!M271</f>
        <v>8.3888888888888893</v>
      </c>
      <c r="N187" s="153">
        <f>P.V!N271</f>
        <v>5</v>
      </c>
      <c r="O187" s="152">
        <f>P.V!O271</f>
        <v>6.5</v>
      </c>
      <c r="P187" s="153">
        <f>P.V!P271</f>
        <v>0</v>
      </c>
      <c r="Q187" s="152">
        <f>P.V!Q271</f>
        <v>10</v>
      </c>
      <c r="R187" s="153">
        <f>P.V!R271</f>
        <v>3</v>
      </c>
      <c r="S187" s="152">
        <f>P.V!S271</f>
        <v>8.5</v>
      </c>
      <c r="T187" s="153">
        <f>P.V!T271</f>
        <v>0</v>
      </c>
      <c r="U187" s="53">
        <f>P.V!U271</f>
        <v>8.3333333333333339</v>
      </c>
      <c r="V187" s="153">
        <f>P.V!V271</f>
        <v>3</v>
      </c>
      <c r="W187" s="152">
        <f>P.V!W271</f>
        <v>3.5</v>
      </c>
      <c r="X187" s="153">
        <f>P.V!X271</f>
        <v>0</v>
      </c>
      <c r="Y187" s="152">
        <f>P.V!Y271</f>
        <v>12</v>
      </c>
      <c r="Z187" s="153">
        <f>P.V!Z271</f>
        <v>2</v>
      </c>
      <c r="AA187" s="152">
        <f>P.V!AA271</f>
        <v>7</v>
      </c>
      <c r="AB187" s="153">
        <f>P.V!AB271</f>
        <v>0</v>
      </c>
      <c r="AC187" s="53">
        <f>P.V!AC271</f>
        <v>7.5</v>
      </c>
      <c r="AD187" s="153">
        <f>P.V!AD271</f>
        <v>2</v>
      </c>
      <c r="AE187" s="138">
        <f>P.V!AE271</f>
        <v>8.1728395061728403</v>
      </c>
      <c r="AF187" s="40">
        <f>P.V!AF271</f>
        <v>10</v>
      </c>
      <c r="AG187" s="154" t="str">
        <f>P.V!AG271</f>
        <v>Rattrapage</v>
      </c>
      <c r="AH187" s="167">
        <f>P.V!AH271</f>
        <v>8</v>
      </c>
      <c r="AI187" s="168">
        <f>P.V!AI271</f>
        <v>0</v>
      </c>
      <c r="AJ187" s="169">
        <f>P.V!AJ271</f>
        <v>9.3333333333333339</v>
      </c>
      <c r="AK187" s="168">
        <f>P.V!AK271</f>
        <v>0</v>
      </c>
      <c r="AL187" s="169">
        <f>P.V!AL271</f>
        <v>10</v>
      </c>
      <c r="AM187" s="155">
        <f>P.V!AM271</f>
        <v>5</v>
      </c>
      <c r="AN187" s="38">
        <f>P.V!AN271</f>
        <v>9.1111111111111125</v>
      </c>
      <c r="AO187" s="157">
        <f>P.V!AO271</f>
        <v>5</v>
      </c>
      <c r="AP187" s="167">
        <f>P.V!AP271</f>
        <v>8.5</v>
      </c>
      <c r="AQ187" s="167">
        <f>P.V!AQ271</f>
        <v>0</v>
      </c>
      <c r="AR187" s="167">
        <f>P.V!AR271</f>
        <v>4</v>
      </c>
      <c r="AS187" s="167">
        <f>P.V!AS271</f>
        <v>0</v>
      </c>
      <c r="AT187" s="167">
        <f>P.V!AT271</f>
        <v>10.5</v>
      </c>
      <c r="AU187" s="155">
        <f>P.V!AU271</f>
        <v>3</v>
      </c>
      <c r="AV187" s="38">
        <f>P.V!AV271</f>
        <v>7.666666666666667</v>
      </c>
      <c r="AW187" s="157">
        <f>P.V!AW271</f>
        <v>3</v>
      </c>
      <c r="AX187" s="156">
        <f>P.V!AX271</f>
        <v>13</v>
      </c>
      <c r="AY187" s="155">
        <f>P.V!AY271</f>
        <v>2</v>
      </c>
      <c r="AZ187" s="156">
        <f>P.V!AZ271</f>
        <v>7.5</v>
      </c>
      <c r="BA187" s="155">
        <f>P.V!BA271</f>
        <v>0</v>
      </c>
      <c r="BB187" s="156">
        <f>P.V!BB271</f>
        <v>13.5</v>
      </c>
      <c r="BC187" s="155">
        <f>P.V!BC271</f>
        <v>2</v>
      </c>
      <c r="BD187" s="38">
        <f>P.V!BD271</f>
        <v>11.333333333333334</v>
      </c>
      <c r="BE187" s="157">
        <f>P.V!BE271</f>
        <v>6</v>
      </c>
      <c r="BF187" s="59">
        <f>P.V!BF271</f>
        <v>9.1234567901234573</v>
      </c>
      <c r="BG187" s="55">
        <f>P.V!BG271</f>
        <v>14</v>
      </c>
      <c r="BH187" s="56">
        <f>P.V!BH271</f>
        <v>8.6481481481481488</v>
      </c>
      <c r="BI187" s="55">
        <f>P.V!BI271</f>
        <v>24</v>
      </c>
      <c r="BJ187" s="55">
        <f>P.V!BJ271</f>
        <v>24</v>
      </c>
      <c r="BK187" s="73" t="str">
        <f>P.V!BK271</f>
        <v>Rattrapage</v>
      </c>
    </row>
    <row r="188" spans="1:63" ht="20.25" customHeight="1">
      <c r="A188" s="250">
        <v>178</v>
      </c>
      <c r="B188" s="234" t="str">
        <f>P.V!B272</f>
        <v>123000145</v>
      </c>
      <c r="C188" s="234" t="str">
        <f>P.V!C272</f>
        <v>HACHEMI</v>
      </c>
      <c r="D188" s="234" t="str">
        <f>P.V!D272</f>
        <v>Meriam</v>
      </c>
      <c r="E188" s="234" t="str">
        <f>P.V!E272</f>
        <v>10/02/1994</v>
      </c>
      <c r="F188" s="234" t="str">
        <f>P.V!F272</f>
        <v>bejaia</v>
      </c>
      <c r="G188" s="152">
        <f>P.V!G272</f>
        <v>11.5</v>
      </c>
      <c r="H188" s="153">
        <f>P.V!H272</f>
        <v>5</v>
      </c>
      <c r="I188" s="152">
        <f>P.V!I272</f>
        <v>13.333333333333334</v>
      </c>
      <c r="J188" s="153">
        <f>P.V!J272</f>
        <v>5</v>
      </c>
      <c r="K188" s="152">
        <f>P.V!K272</f>
        <v>3.6666666666666665</v>
      </c>
      <c r="L188" s="153">
        <f>P.V!L272</f>
        <v>0</v>
      </c>
      <c r="M188" s="53">
        <f>P.V!M272</f>
        <v>9.5000000000000018</v>
      </c>
      <c r="N188" s="153">
        <f>P.V!N272</f>
        <v>10</v>
      </c>
      <c r="O188" s="152">
        <f>P.V!O272</f>
        <v>9</v>
      </c>
      <c r="P188" s="153">
        <f>P.V!P272</f>
        <v>0</v>
      </c>
      <c r="Q188" s="152">
        <f>P.V!Q272</f>
        <v>2</v>
      </c>
      <c r="R188" s="153">
        <f>P.V!R272</f>
        <v>0</v>
      </c>
      <c r="S188" s="152">
        <f>P.V!S272</f>
        <v>4</v>
      </c>
      <c r="T188" s="153">
        <f>P.V!T272</f>
        <v>0</v>
      </c>
      <c r="U188" s="53">
        <f>P.V!U272</f>
        <v>5</v>
      </c>
      <c r="V188" s="153">
        <f>P.V!V272</f>
        <v>0</v>
      </c>
      <c r="W188" s="152">
        <f>P.V!W272</f>
        <v>2</v>
      </c>
      <c r="X188" s="153">
        <f>P.V!X272</f>
        <v>0</v>
      </c>
      <c r="Y188" s="152">
        <f>P.V!Y272</f>
        <v>11</v>
      </c>
      <c r="Z188" s="153">
        <f>P.V!Z272</f>
        <v>2</v>
      </c>
      <c r="AA188" s="152">
        <f>P.V!AA272</f>
        <v>7</v>
      </c>
      <c r="AB188" s="153">
        <f>P.V!AB272</f>
        <v>0</v>
      </c>
      <c r="AC188" s="53">
        <f>P.V!AC272</f>
        <v>6.666666666666667</v>
      </c>
      <c r="AD188" s="153">
        <f>P.V!AD272</f>
        <v>2</v>
      </c>
      <c r="AE188" s="138">
        <f>P.V!AE272</f>
        <v>7.3703703703703711</v>
      </c>
      <c r="AF188" s="40">
        <f>P.V!AF272</f>
        <v>12</v>
      </c>
      <c r="AG188" s="154" t="str">
        <f>P.V!AG272</f>
        <v>Rattrapage</v>
      </c>
      <c r="AH188" s="167">
        <f>P.V!AH272</f>
        <v>10.833333333333334</v>
      </c>
      <c r="AI188" s="168">
        <f>P.V!AI272</f>
        <v>5</v>
      </c>
      <c r="AJ188" s="169">
        <f>P.V!AJ272</f>
        <v>4.333333333333333</v>
      </c>
      <c r="AK188" s="168">
        <f>P.V!AK272</f>
        <v>0</v>
      </c>
      <c r="AL188" s="169">
        <f>P.V!AL272</f>
        <v>11</v>
      </c>
      <c r="AM188" s="155">
        <f>P.V!AM272</f>
        <v>5</v>
      </c>
      <c r="AN188" s="38">
        <f>P.V!AN272</f>
        <v>8.7222222222222232</v>
      </c>
      <c r="AO188" s="157">
        <f>P.V!AO272</f>
        <v>10</v>
      </c>
      <c r="AP188" s="167">
        <f>P.V!AP272</f>
        <v>6.5</v>
      </c>
      <c r="AQ188" s="167">
        <f>P.V!AQ272</f>
        <v>0</v>
      </c>
      <c r="AR188" s="167" t="str">
        <f>P.V!AR272</f>
        <v>ABS</v>
      </c>
      <c r="AS188" s="167">
        <f>P.V!AS272</f>
        <v>3</v>
      </c>
      <c r="AT188" s="167">
        <f>P.V!AT272</f>
        <v>6.5</v>
      </c>
      <c r="AU188" s="155">
        <f>P.V!AU272</f>
        <v>0</v>
      </c>
      <c r="AV188" s="38" t="e">
        <f>P.V!AV272</f>
        <v>#VALUE!</v>
      </c>
      <c r="AW188" s="157" t="e">
        <f>P.V!AW272</f>
        <v>#VALUE!</v>
      </c>
      <c r="AX188" s="156">
        <f>P.V!AX272</f>
        <v>11</v>
      </c>
      <c r="AY188" s="155">
        <f>P.V!AY272</f>
        <v>2</v>
      </c>
      <c r="AZ188" s="156">
        <f>P.V!AZ272</f>
        <v>7</v>
      </c>
      <c r="BA188" s="155">
        <f>P.V!BA272</f>
        <v>0</v>
      </c>
      <c r="BB188" s="156">
        <f>P.V!BB272</f>
        <v>7.5</v>
      </c>
      <c r="BC188" s="155">
        <f>P.V!BC272</f>
        <v>0</v>
      </c>
      <c r="BD188" s="38">
        <f>P.V!BD272</f>
        <v>8.5</v>
      </c>
      <c r="BE188" s="157">
        <f>P.V!BE272</f>
        <v>2</v>
      </c>
      <c r="BF188" s="59" t="e">
        <f>P.V!BF272</f>
        <v>#VALUE!</v>
      </c>
      <c r="BG188" s="55" t="e">
        <f>P.V!BG272</f>
        <v>#VALUE!</v>
      </c>
      <c r="BH188" s="56" t="e">
        <f>P.V!BH272</f>
        <v>#VALUE!</v>
      </c>
      <c r="BI188" s="55" t="e">
        <f>P.V!BI272</f>
        <v>#VALUE!</v>
      </c>
      <c r="BJ188" s="55" t="e">
        <f>P.V!BJ272</f>
        <v>#VALUE!</v>
      </c>
      <c r="BK188" s="73" t="str">
        <f>P.V!BK272</f>
        <v>Rattrapage</v>
      </c>
    </row>
    <row r="189" spans="1:63" ht="20.25" customHeight="1">
      <c r="A189" s="250">
        <v>179</v>
      </c>
      <c r="B189" s="234" t="str">
        <f>P.V!B273</f>
        <v>113005531</v>
      </c>
      <c r="C189" s="234" t="str">
        <f>P.V!C273</f>
        <v>HADDAB</v>
      </c>
      <c r="D189" s="234" t="str">
        <f>P.V!D273</f>
        <v>SALIM</v>
      </c>
      <c r="E189" s="234" t="str">
        <f>P.V!E273</f>
        <v>07/09/1992</v>
      </c>
      <c r="F189" s="234" t="str">
        <f>P.V!F273</f>
        <v>Sidi aich</v>
      </c>
      <c r="G189" s="152">
        <f>P.V!G273</f>
        <v>11.666666666666666</v>
      </c>
      <c r="H189" s="153">
        <f>P.V!H273</f>
        <v>5</v>
      </c>
      <c r="I189" s="152">
        <f>P.V!I273</f>
        <v>11.166666666666666</v>
      </c>
      <c r="J189" s="153">
        <f>P.V!J273</f>
        <v>5</v>
      </c>
      <c r="K189" s="152">
        <f>P.V!K273</f>
        <v>4.5</v>
      </c>
      <c r="L189" s="153">
        <f>P.V!L273</f>
        <v>0</v>
      </c>
      <c r="M189" s="53">
        <f>P.V!M273</f>
        <v>9.1111111111111107</v>
      </c>
      <c r="N189" s="153">
        <f>P.V!N273</f>
        <v>10</v>
      </c>
      <c r="O189" s="152">
        <f>P.V!O273</f>
        <v>8</v>
      </c>
      <c r="P189" s="153">
        <f>P.V!P273</f>
        <v>0</v>
      </c>
      <c r="Q189" s="152">
        <f>P.V!Q273</f>
        <v>8</v>
      </c>
      <c r="R189" s="153">
        <f>P.V!R273</f>
        <v>0</v>
      </c>
      <c r="S189" s="152">
        <f>P.V!S273</f>
        <v>10</v>
      </c>
      <c r="T189" s="153">
        <f>P.V!T273</f>
        <v>3</v>
      </c>
      <c r="U189" s="53">
        <f>P.V!U273</f>
        <v>8.6666666666666661</v>
      </c>
      <c r="V189" s="153">
        <f>P.V!V273</f>
        <v>3</v>
      </c>
      <c r="W189" s="152">
        <f>P.V!W273</f>
        <v>5</v>
      </c>
      <c r="X189" s="153">
        <f>P.V!X273</f>
        <v>0</v>
      </c>
      <c r="Y189" s="152">
        <f>P.V!Y273</f>
        <v>12.5</v>
      </c>
      <c r="Z189" s="153">
        <f>P.V!Z273</f>
        <v>2</v>
      </c>
      <c r="AA189" s="152">
        <f>P.V!AA273</f>
        <v>4.5</v>
      </c>
      <c r="AB189" s="153">
        <f>P.V!AB273</f>
        <v>0</v>
      </c>
      <c r="AC189" s="53">
        <f>P.V!AC273</f>
        <v>7.333333333333333</v>
      </c>
      <c r="AD189" s="153">
        <f>P.V!AD273</f>
        <v>2</v>
      </c>
      <c r="AE189" s="138">
        <f>P.V!AE273</f>
        <v>8.5679012345679002</v>
      </c>
      <c r="AF189" s="40">
        <f>P.V!AF273</f>
        <v>15</v>
      </c>
      <c r="AG189" s="154" t="str">
        <f>P.V!AG273</f>
        <v>Rattrapage</v>
      </c>
      <c r="AH189" s="167">
        <f>P.V!AH273</f>
        <v>11.166666666666666</v>
      </c>
      <c r="AI189" s="168">
        <f>P.V!AI273</f>
        <v>5</v>
      </c>
      <c r="AJ189" s="169">
        <f>P.V!AJ273</f>
        <v>14.166666666666666</v>
      </c>
      <c r="AK189" s="168">
        <f>P.V!AK273</f>
        <v>5</v>
      </c>
      <c r="AL189" s="169">
        <f>P.V!AL273</f>
        <v>12.666666666666666</v>
      </c>
      <c r="AM189" s="155">
        <f>P.V!AM273</f>
        <v>5</v>
      </c>
      <c r="AN189" s="38">
        <f>P.V!AN273</f>
        <v>12.666666666666666</v>
      </c>
      <c r="AO189" s="157">
        <f>P.V!AO273</f>
        <v>15</v>
      </c>
      <c r="AP189" s="167">
        <f>P.V!AP273</f>
        <v>10</v>
      </c>
      <c r="AQ189" s="167">
        <f>P.V!AQ273</f>
        <v>3</v>
      </c>
      <c r="AR189" s="167">
        <f>P.V!AR273</f>
        <v>8.5</v>
      </c>
      <c r="AS189" s="167">
        <f>P.V!AS273</f>
        <v>0</v>
      </c>
      <c r="AT189" s="167">
        <f>P.V!AT273</f>
        <v>10</v>
      </c>
      <c r="AU189" s="155">
        <f>P.V!AU273</f>
        <v>3</v>
      </c>
      <c r="AV189" s="38">
        <f>P.V!AV273</f>
        <v>9.5</v>
      </c>
      <c r="AW189" s="157">
        <f>P.V!AW273</f>
        <v>6</v>
      </c>
      <c r="AX189" s="156">
        <f>P.V!AX273</f>
        <v>10</v>
      </c>
      <c r="AY189" s="155">
        <f>P.V!AY273</f>
        <v>2</v>
      </c>
      <c r="AZ189" s="156">
        <f>P.V!AZ273</f>
        <v>6</v>
      </c>
      <c r="BA189" s="155">
        <f>P.V!BA273</f>
        <v>0</v>
      </c>
      <c r="BB189" s="156">
        <f>P.V!BB273</f>
        <v>12.5</v>
      </c>
      <c r="BC189" s="155">
        <f>P.V!BC273</f>
        <v>2</v>
      </c>
      <c r="BD189" s="38">
        <f>P.V!BD273</f>
        <v>9.5</v>
      </c>
      <c r="BE189" s="157">
        <f>P.V!BE273</f>
        <v>4</v>
      </c>
      <c r="BF189" s="59">
        <f>P.V!BF273</f>
        <v>10.907407407407407</v>
      </c>
      <c r="BG189" s="55">
        <f>P.V!BG273</f>
        <v>30</v>
      </c>
      <c r="BH189" s="56">
        <f>P.V!BH273</f>
        <v>9.7376543209876534</v>
      </c>
      <c r="BI189" s="55">
        <f>P.V!BI273</f>
        <v>45</v>
      </c>
      <c r="BJ189" s="55">
        <f>P.V!BJ273</f>
        <v>45</v>
      </c>
      <c r="BK189" s="73" t="str">
        <f>P.V!BK273</f>
        <v>Rattrapage</v>
      </c>
    </row>
    <row r="190" spans="1:63" ht="20.25" customHeight="1">
      <c r="A190" s="250">
        <v>180</v>
      </c>
      <c r="B190" s="234" t="str">
        <f>P.V!B274</f>
        <v>123014088</v>
      </c>
      <c r="C190" s="234" t="str">
        <f>P.V!C274</f>
        <v>HADDAD</v>
      </c>
      <c r="D190" s="234" t="str">
        <f>P.V!D274</f>
        <v>Yasmina</v>
      </c>
      <c r="E190" s="234" t="str">
        <f>P.V!E274</f>
        <v>18/10/1989</v>
      </c>
      <c r="F190" s="234">
        <f>P.V!F274</f>
        <v>0</v>
      </c>
      <c r="G190" s="152">
        <f>P.V!G274</f>
        <v>12.666666666666666</v>
      </c>
      <c r="H190" s="153">
        <f>P.V!H274</f>
        <v>5</v>
      </c>
      <c r="I190" s="152">
        <f>P.V!I274</f>
        <v>12.833333333333334</v>
      </c>
      <c r="J190" s="153">
        <f>P.V!J274</f>
        <v>5</v>
      </c>
      <c r="K190" s="152">
        <f>P.V!K274</f>
        <v>4.833333333333333</v>
      </c>
      <c r="L190" s="153">
        <f>P.V!L274</f>
        <v>0</v>
      </c>
      <c r="M190" s="53">
        <f>P.V!M274</f>
        <v>10.111111111111111</v>
      </c>
      <c r="N190" s="153">
        <f>P.V!N274</f>
        <v>15</v>
      </c>
      <c r="O190" s="152">
        <f>P.V!O274</f>
        <v>11</v>
      </c>
      <c r="P190" s="153">
        <f>P.V!P274</f>
        <v>3</v>
      </c>
      <c r="Q190" s="152">
        <f>P.V!Q274</f>
        <v>12</v>
      </c>
      <c r="R190" s="153">
        <f>P.V!R274</f>
        <v>3</v>
      </c>
      <c r="S190" s="152">
        <f>P.V!S274</f>
        <v>6.5</v>
      </c>
      <c r="T190" s="153">
        <f>P.V!T274</f>
        <v>0</v>
      </c>
      <c r="U190" s="53">
        <f>P.V!U274</f>
        <v>9.8333333333333339</v>
      </c>
      <c r="V190" s="153">
        <f>P.V!V274</f>
        <v>6</v>
      </c>
      <c r="W190" s="152">
        <f>P.V!W274</f>
        <v>11.5</v>
      </c>
      <c r="X190" s="153">
        <f>P.V!X274</f>
        <v>2</v>
      </c>
      <c r="Y190" s="152">
        <f>P.V!Y274</f>
        <v>7</v>
      </c>
      <c r="Z190" s="153">
        <f>P.V!Z274</f>
        <v>0</v>
      </c>
      <c r="AA190" s="152">
        <f>P.V!AA274</f>
        <v>8.5</v>
      </c>
      <c r="AB190" s="153">
        <f>P.V!AB274</f>
        <v>0</v>
      </c>
      <c r="AC190" s="53">
        <f>P.V!AC274</f>
        <v>9</v>
      </c>
      <c r="AD190" s="153">
        <f>P.V!AD274</f>
        <v>2</v>
      </c>
      <c r="AE190" s="138">
        <f>P.V!AE274</f>
        <v>9.7716049382716044</v>
      </c>
      <c r="AF190" s="40">
        <f>P.V!AF274</f>
        <v>23</v>
      </c>
      <c r="AG190" s="154" t="str">
        <f>P.V!AG274</f>
        <v>Rattrapage</v>
      </c>
      <c r="AH190" s="167">
        <f>P.V!AH274</f>
        <v>14.166666666666666</v>
      </c>
      <c r="AI190" s="168">
        <f>P.V!AI274</f>
        <v>5</v>
      </c>
      <c r="AJ190" s="169">
        <f>P.V!AJ274</f>
        <v>14.833333333333334</v>
      </c>
      <c r="AK190" s="168">
        <f>P.V!AK274</f>
        <v>5</v>
      </c>
      <c r="AL190" s="169">
        <f>P.V!AL274</f>
        <v>10.333333333333334</v>
      </c>
      <c r="AM190" s="155">
        <f>P.V!AM274</f>
        <v>5</v>
      </c>
      <c r="AN190" s="38">
        <f>P.V!AN274</f>
        <v>13.111111111111112</v>
      </c>
      <c r="AO190" s="157">
        <f>P.V!AO274</f>
        <v>15</v>
      </c>
      <c r="AP190" s="167">
        <f>P.V!AP274</f>
        <v>11.5</v>
      </c>
      <c r="AQ190" s="167">
        <f>P.V!AQ274</f>
        <v>3</v>
      </c>
      <c r="AR190" s="167">
        <f>P.V!AR274</f>
        <v>9.5</v>
      </c>
      <c r="AS190" s="167">
        <f>P.V!AS274</f>
        <v>0</v>
      </c>
      <c r="AT190" s="167">
        <f>P.V!AT274</f>
        <v>10</v>
      </c>
      <c r="AU190" s="155">
        <f>P.V!AU274</f>
        <v>3</v>
      </c>
      <c r="AV190" s="38">
        <f>P.V!AV274</f>
        <v>10.333333333333334</v>
      </c>
      <c r="AW190" s="157">
        <f>P.V!AW274</f>
        <v>9</v>
      </c>
      <c r="AX190" s="156">
        <f>P.V!AX274</f>
        <v>14.5</v>
      </c>
      <c r="AY190" s="155">
        <f>P.V!AY274</f>
        <v>2</v>
      </c>
      <c r="AZ190" s="156">
        <f>P.V!AZ274</f>
        <v>6.5</v>
      </c>
      <c r="BA190" s="155">
        <f>P.V!BA274</f>
        <v>0</v>
      </c>
      <c r="BB190" s="156">
        <f>P.V!BB274</f>
        <v>13</v>
      </c>
      <c r="BC190" s="155">
        <f>P.V!BC274</f>
        <v>2</v>
      </c>
      <c r="BD190" s="38">
        <f>P.V!BD274</f>
        <v>11.333333333333334</v>
      </c>
      <c r="BE190" s="157">
        <f>P.V!BE274</f>
        <v>6</v>
      </c>
      <c r="BF190" s="59">
        <f>P.V!BF274</f>
        <v>11.790123456790125</v>
      </c>
      <c r="BG190" s="55">
        <f>P.V!BG274</f>
        <v>30</v>
      </c>
      <c r="BH190" s="56">
        <f>P.V!BH274</f>
        <v>10.780864197530864</v>
      </c>
      <c r="BI190" s="55">
        <f>P.V!BI274</f>
        <v>60</v>
      </c>
      <c r="BJ190" s="55">
        <f>P.V!BJ274</f>
        <v>180</v>
      </c>
      <c r="BK190" s="73" t="str">
        <f>P.V!BK274</f>
        <v>Admis(e)</v>
      </c>
    </row>
    <row r="191" spans="1:63" ht="20.25" customHeight="1">
      <c r="A191" s="250">
        <v>181</v>
      </c>
      <c r="B191" s="234" t="str">
        <f>P.V!B275</f>
        <v>123001370</v>
      </c>
      <c r="C191" s="234" t="str">
        <f>P.V!C275</f>
        <v>HADDAD</v>
      </c>
      <c r="D191" s="234" t="str">
        <f>P.V!D275</f>
        <v>Siham</v>
      </c>
      <c r="E191" s="234" t="str">
        <f>P.V!E275</f>
        <v>25/05/1989</v>
      </c>
      <c r="F191" s="234" t="str">
        <f>P.V!F275</f>
        <v>Sidi aich</v>
      </c>
      <c r="G191" s="152">
        <f>P.V!G275</f>
        <v>13.333333333333334</v>
      </c>
      <c r="H191" s="153">
        <f>P.V!H275</f>
        <v>5</v>
      </c>
      <c r="I191" s="152">
        <f>P.V!I275</f>
        <v>10.666666666666666</v>
      </c>
      <c r="J191" s="153">
        <f>P.V!J275</f>
        <v>5</v>
      </c>
      <c r="K191" s="152">
        <f>P.V!K275</f>
        <v>5.666666666666667</v>
      </c>
      <c r="L191" s="153">
        <f>P.V!L275</f>
        <v>0</v>
      </c>
      <c r="M191" s="53">
        <f>P.V!M275</f>
        <v>9.8888888888888893</v>
      </c>
      <c r="N191" s="153">
        <f>P.V!N275</f>
        <v>10</v>
      </c>
      <c r="O191" s="152">
        <f>P.V!O275</f>
        <v>11</v>
      </c>
      <c r="P191" s="153">
        <f>P.V!P275</f>
        <v>3</v>
      </c>
      <c r="Q191" s="152">
        <f>P.V!Q275</f>
        <v>10</v>
      </c>
      <c r="R191" s="153">
        <f>P.V!R275</f>
        <v>3</v>
      </c>
      <c r="S191" s="152">
        <f>P.V!S275</f>
        <v>7.5</v>
      </c>
      <c r="T191" s="153">
        <f>P.V!T275</f>
        <v>0</v>
      </c>
      <c r="U191" s="53">
        <f>P.V!U275</f>
        <v>9.5</v>
      </c>
      <c r="V191" s="153">
        <f>P.V!V275</f>
        <v>6</v>
      </c>
      <c r="W191" s="152">
        <f>P.V!W275</f>
        <v>5</v>
      </c>
      <c r="X191" s="153">
        <f>P.V!X275</f>
        <v>0</v>
      </c>
      <c r="Y191" s="152">
        <f>P.V!Y275</f>
        <v>17.5</v>
      </c>
      <c r="Z191" s="153">
        <f>P.V!Z275</f>
        <v>2</v>
      </c>
      <c r="AA191" s="152">
        <f>P.V!AA275</f>
        <v>7.5</v>
      </c>
      <c r="AB191" s="153">
        <f>P.V!AB275</f>
        <v>0</v>
      </c>
      <c r="AC191" s="53">
        <f>P.V!AC275</f>
        <v>10</v>
      </c>
      <c r="AD191" s="153">
        <f>P.V!AD275</f>
        <v>6</v>
      </c>
      <c r="AE191" s="138">
        <f>P.V!AE275</f>
        <v>9.783950617283951</v>
      </c>
      <c r="AF191" s="40">
        <f>P.V!AF275</f>
        <v>22</v>
      </c>
      <c r="AG191" s="154" t="str">
        <f>P.V!AG275</f>
        <v>Rattrapage</v>
      </c>
      <c r="AH191" s="167">
        <f>P.V!AH275</f>
        <v>11.833333333333334</v>
      </c>
      <c r="AI191" s="168">
        <f>P.V!AI275</f>
        <v>5</v>
      </c>
      <c r="AJ191" s="169">
        <f>P.V!AJ275</f>
        <v>14.333333333333334</v>
      </c>
      <c r="AK191" s="168">
        <f>P.V!AK275</f>
        <v>5</v>
      </c>
      <c r="AL191" s="169">
        <f>P.V!AL275</f>
        <v>12.166666666666666</v>
      </c>
      <c r="AM191" s="155">
        <f>P.V!AM275</f>
        <v>5</v>
      </c>
      <c r="AN191" s="38">
        <f>P.V!AN275</f>
        <v>12.777777777777779</v>
      </c>
      <c r="AO191" s="157">
        <f>P.V!AO275</f>
        <v>15</v>
      </c>
      <c r="AP191" s="167">
        <f>P.V!AP275</f>
        <v>8.5</v>
      </c>
      <c r="AQ191" s="167">
        <f>P.V!AQ275</f>
        <v>0</v>
      </c>
      <c r="AR191" s="167">
        <f>P.V!AR275</f>
        <v>8</v>
      </c>
      <c r="AS191" s="167">
        <f>P.V!AS275</f>
        <v>0</v>
      </c>
      <c r="AT191" s="167">
        <f>P.V!AT275</f>
        <v>9</v>
      </c>
      <c r="AU191" s="155">
        <f>P.V!AU275</f>
        <v>0</v>
      </c>
      <c r="AV191" s="38">
        <f>P.V!AV275</f>
        <v>8.5</v>
      </c>
      <c r="AW191" s="157">
        <f>P.V!AW275</f>
        <v>0</v>
      </c>
      <c r="AX191" s="156">
        <f>P.V!AX275</f>
        <v>12.5</v>
      </c>
      <c r="AY191" s="155">
        <f>P.V!AY275</f>
        <v>2</v>
      </c>
      <c r="AZ191" s="156">
        <f>P.V!AZ275</f>
        <v>13</v>
      </c>
      <c r="BA191" s="155">
        <f>P.V!BA275</f>
        <v>2</v>
      </c>
      <c r="BB191" s="156">
        <f>P.V!BB275</f>
        <v>9</v>
      </c>
      <c r="BC191" s="155">
        <f>P.V!BC275</f>
        <v>0</v>
      </c>
      <c r="BD191" s="38">
        <f>P.V!BD275</f>
        <v>11.5</v>
      </c>
      <c r="BE191" s="157">
        <f>P.V!BE275</f>
        <v>6</v>
      </c>
      <c r="BF191" s="59">
        <f>P.V!BF275</f>
        <v>11.067901234567902</v>
      </c>
      <c r="BG191" s="55">
        <f>P.V!BG275</f>
        <v>30</v>
      </c>
      <c r="BH191" s="56">
        <f>P.V!BH275</f>
        <v>10.425925925925927</v>
      </c>
      <c r="BI191" s="55">
        <f>P.V!BI275</f>
        <v>60</v>
      </c>
      <c r="BJ191" s="55">
        <f>P.V!BJ275</f>
        <v>180</v>
      </c>
      <c r="BK191" s="73" t="str">
        <f>P.V!BK275</f>
        <v>Admis(e)</v>
      </c>
    </row>
    <row r="192" spans="1:63" ht="20.25" customHeight="1">
      <c r="A192" s="250">
        <v>182</v>
      </c>
      <c r="B192" s="234" t="str">
        <f>P.V!B276</f>
        <v>08DR321</v>
      </c>
      <c r="C192" s="234" t="str">
        <f>P.V!C276</f>
        <v>HADDAD</v>
      </c>
      <c r="D192" s="234" t="str">
        <f>P.V!D276</f>
        <v>Faouzi</v>
      </c>
      <c r="E192" s="234" t="str">
        <f>P.V!E276</f>
        <v>29/09/1987</v>
      </c>
      <c r="F192" s="234" t="str">
        <f>P.V!F276</f>
        <v>Taskriout</v>
      </c>
      <c r="G192" s="152" t="e">
        <f>P.V!G276</f>
        <v>#VALUE!</v>
      </c>
      <c r="H192" s="153" t="e">
        <f>P.V!H276</f>
        <v>#VALUE!</v>
      </c>
      <c r="I192" s="152">
        <f>P.V!I276</f>
        <v>4.166666666666667</v>
      </c>
      <c r="J192" s="153">
        <f>P.V!J276</f>
        <v>0</v>
      </c>
      <c r="K192" s="152">
        <f>P.V!K276</f>
        <v>2.3333333333333335</v>
      </c>
      <c r="L192" s="153">
        <f>P.V!L276</f>
        <v>0</v>
      </c>
      <c r="M192" s="53" t="e">
        <f>P.V!M276</f>
        <v>#VALUE!</v>
      </c>
      <c r="N192" s="153" t="e">
        <f>P.V!N276</f>
        <v>#VALUE!</v>
      </c>
      <c r="O192" s="152">
        <f>P.V!O276</f>
        <v>7</v>
      </c>
      <c r="P192" s="153">
        <f>P.V!P276</f>
        <v>0</v>
      </c>
      <c r="Q192" s="152">
        <f>P.V!Q276</f>
        <v>10</v>
      </c>
      <c r="R192" s="153">
        <f>P.V!R276</f>
        <v>3</v>
      </c>
      <c r="S192" s="152">
        <f>P.V!S276</f>
        <v>4</v>
      </c>
      <c r="T192" s="153">
        <f>P.V!T276</f>
        <v>0</v>
      </c>
      <c r="U192" s="53">
        <f>P.V!U276</f>
        <v>7</v>
      </c>
      <c r="V192" s="153">
        <f>P.V!V276</f>
        <v>3</v>
      </c>
      <c r="W192" s="152">
        <f>P.V!W276</f>
        <v>0</v>
      </c>
      <c r="X192" s="153">
        <f>P.V!X276</f>
        <v>0</v>
      </c>
      <c r="Y192" s="152">
        <f>P.V!Y276</f>
        <v>1</v>
      </c>
      <c r="Z192" s="153">
        <f>P.V!Z276</f>
        <v>0</v>
      </c>
      <c r="AA192" s="152" t="str">
        <f>P.V!AA276</f>
        <v>\</v>
      </c>
      <c r="AB192" s="153">
        <f>P.V!AB276</f>
        <v>2</v>
      </c>
      <c r="AC192" s="53" t="e">
        <f>P.V!AC276</f>
        <v>#VALUE!</v>
      </c>
      <c r="AD192" s="153" t="e">
        <f>P.V!AD276</f>
        <v>#VALUE!</v>
      </c>
      <c r="AE192" s="138" t="e">
        <f>P.V!AE276</f>
        <v>#VALUE!</v>
      </c>
      <c r="AF192" s="40" t="e">
        <f>P.V!AF276</f>
        <v>#VALUE!</v>
      </c>
      <c r="AG192" s="154" t="str">
        <f>P.V!AG276</f>
        <v>Rattrapage</v>
      </c>
      <c r="AH192" s="167">
        <f>P.V!AH276</f>
        <v>10.67</v>
      </c>
      <c r="AI192" s="168">
        <f>P.V!AI276</f>
        <v>5</v>
      </c>
      <c r="AJ192" s="169">
        <f>P.V!AJ276</f>
        <v>5.333333333333333</v>
      </c>
      <c r="AK192" s="168">
        <f>P.V!AK276</f>
        <v>0</v>
      </c>
      <c r="AL192" s="169">
        <f>P.V!AL276</f>
        <v>5.166666666666667</v>
      </c>
      <c r="AM192" s="155">
        <f>P.V!AM276</f>
        <v>0</v>
      </c>
      <c r="AN192" s="38">
        <f>P.V!AN276</f>
        <v>7.0566666666666675</v>
      </c>
      <c r="AO192" s="157">
        <f>P.V!AO276</f>
        <v>5</v>
      </c>
      <c r="AP192" s="167">
        <f>P.V!AP276</f>
        <v>3.5</v>
      </c>
      <c r="AQ192" s="167">
        <f>P.V!AQ276</f>
        <v>0</v>
      </c>
      <c r="AR192" s="167">
        <f>P.V!AR276</f>
        <v>10</v>
      </c>
      <c r="AS192" s="167">
        <f>P.V!AS276</f>
        <v>3</v>
      </c>
      <c r="AT192" s="167">
        <f>P.V!AT276</f>
        <v>1.5</v>
      </c>
      <c r="AU192" s="155">
        <f>P.V!AU276</f>
        <v>0</v>
      </c>
      <c r="AV192" s="38">
        <f>P.V!AV276</f>
        <v>5</v>
      </c>
      <c r="AW192" s="157">
        <f>P.V!AW276</f>
        <v>3</v>
      </c>
      <c r="AX192" s="156">
        <f>P.V!AX276</f>
        <v>10</v>
      </c>
      <c r="AY192" s="155">
        <f>P.V!AY276</f>
        <v>2</v>
      </c>
      <c r="AZ192" s="156">
        <f>P.V!AZ276</f>
        <v>2</v>
      </c>
      <c r="BA192" s="155">
        <f>P.V!BA276</f>
        <v>0</v>
      </c>
      <c r="BB192" s="156">
        <f>P.V!BB276</f>
        <v>5</v>
      </c>
      <c r="BC192" s="155">
        <f>P.V!BC276</f>
        <v>0</v>
      </c>
      <c r="BD192" s="38">
        <f>P.V!BD276</f>
        <v>5.666666666666667</v>
      </c>
      <c r="BE192" s="157">
        <f>P.V!BE276</f>
        <v>2</v>
      </c>
      <c r="BF192" s="59">
        <f>P.V!BF276</f>
        <v>6.0622222222222222</v>
      </c>
      <c r="BG192" s="55">
        <f>P.V!BG276</f>
        <v>10</v>
      </c>
      <c r="BH192" s="56" t="e">
        <f>P.V!BH276</f>
        <v>#VALUE!</v>
      </c>
      <c r="BI192" s="55" t="e">
        <f>P.V!BI276</f>
        <v>#VALUE!</v>
      </c>
      <c r="BJ192" s="55" t="e">
        <f>P.V!BJ276</f>
        <v>#VALUE!</v>
      </c>
      <c r="BK192" s="73" t="str">
        <f>P.V!BK276</f>
        <v>Rattrapage</v>
      </c>
    </row>
    <row r="193" spans="1:63" ht="20.25" customHeight="1">
      <c r="A193" s="250">
        <v>183</v>
      </c>
      <c r="B193" s="234" t="str">
        <f>P.V!B277</f>
        <v>123013372</v>
      </c>
      <c r="C193" s="234" t="str">
        <f>P.V!C277</f>
        <v>HADDAD</v>
      </c>
      <c r="D193" s="234" t="str">
        <f>P.V!D277</f>
        <v>Keltouma</v>
      </c>
      <c r="E193" s="234" t="str">
        <f>P.V!E277</f>
        <v>25/05/1992</v>
      </c>
      <c r="F193" s="234" t="str">
        <f>P.V!F277</f>
        <v>SIDI AICH</v>
      </c>
      <c r="G193" s="152">
        <f>P.V!G277</f>
        <v>11.5</v>
      </c>
      <c r="H193" s="153">
        <f>P.V!H277</f>
        <v>5</v>
      </c>
      <c r="I193" s="152">
        <f>P.V!I277</f>
        <v>11.166666666666666</v>
      </c>
      <c r="J193" s="153">
        <f>P.V!J277</f>
        <v>5</v>
      </c>
      <c r="K193" s="152">
        <f>P.V!K277</f>
        <v>4.333333333333333</v>
      </c>
      <c r="L193" s="153">
        <f>P.V!L277</f>
        <v>0</v>
      </c>
      <c r="M193" s="53">
        <f>P.V!M277</f>
        <v>8.9999999999999982</v>
      </c>
      <c r="N193" s="153">
        <f>P.V!N277</f>
        <v>10</v>
      </c>
      <c r="O193" s="152">
        <f>P.V!O277</f>
        <v>11.5</v>
      </c>
      <c r="P193" s="153">
        <f>P.V!P277</f>
        <v>3</v>
      </c>
      <c r="Q193" s="152">
        <f>P.V!Q277</f>
        <v>12.5</v>
      </c>
      <c r="R193" s="153">
        <f>P.V!R277</f>
        <v>3</v>
      </c>
      <c r="S193" s="152">
        <f>P.V!S277</f>
        <v>6.5</v>
      </c>
      <c r="T193" s="153">
        <f>P.V!T277</f>
        <v>0</v>
      </c>
      <c r="U193" s="53">
        <f>P.V!U277</f>
        <v>10.166666666666666</v>
      </c>
      <c r="V193" s="153">
        <f>P.V!V277</f>
        <v>9</v>
      </c>
      <c r="W193" s="152">
        <f>P.V!W277</f>
        <v>5</v>
      </c>
      <c r="X193" s="153">
        <f>P.V!X277</f>
        <v>0</v>
      </c>
      <c r="Y193" s="152">
        <f>P.V!Y277</f>
        <v>11</v>
      </c>
      <c r="Z193" s="153">
        <f>P.V!Z277</f>
        <v>2</v>
      </c>
      <c r="AA193" s="152">
        <f>P.V!AA277</f>
        <v>10</v>
      </c>
      <c r="AB193" s="153">
        <f>P.V!AB277</f>
        <v>2</v>
      </c>
      <c r="AC193" s="53">
        <f>P.V!AC277</f>
        <v>8.6666666666666661</v>
      </c>
      <c r="AD193" s="153">
        <f>P.V!AD277</f>
        <v>4</v>
      </c>
      <c r="AE193" s="138">
        <f>P.V!AE277</f>
        <v>9.3148148148148131</v>
      </c>
      <c r="AF193" s="40">
        <f>P.V!AF277</f>
        <v>23</v>
      </c>
      <c r="AG193" s="154" t="str">
        <f>P.V!AG277</f>
        <v>Rattrapage</v>
      </c>
      <c r="AH193" s="167">
        <f>P.V!AH277</f>
        <v>11.333333333333334</v>
      </c>
      <c r="AI193" s="168">
        <f>P.V!AI277</f>
        <v>5</v>
      </c>
      <c r="AJ193" s="169">
        <f>P.V!AJ277</f>
        <v>8.1666666666666661</v>
      </c>
      <c r="AK193" s="168">
        <f>P.V!AK277</f>
        <v>0</v>
      </c>
      <c r="AL193" s="169">
        <f>P.V!AL277</f>
        <v>12</v>
      </c>
      <c r="AM193" s="155">
        <f>P.V!AM277</f>
        <v>5</v>
      </c>
      <c r="AN193" s="38">
        <f>P.V!AN277</f>
        <v>10.5</v>
      </c>
      <c r="AO193" s="157">
        <f>P.V!AO277</f>
        <v>15</v>
      </c>
      <c r="AP193" s="167">
        <f>P.V!AP277</f>
        <v>10</v>
      </c>
      <c r="AQ193" s="167">
        <f>P.V!AQ277</f>
        <v>3</v>
      </c>
      <c r="AR193" s="167">
        <f>P.V!AR277</f>
        <v>1.5</v>
      </c>
      <c r="AS193" s="167">
        <f>P.V!AS277</f>
        <v>0</v>
      </c>
      <c r="AT193" s="167">
        <f>P.V!AT277</f>
        <v>8.5</v>
      </c>
      <c r="AU193" s="155">
        <f>P.V!AU277</f>
        <v>0</v>
      </c>
      <c r="AV193" s="38">
        <f>P.V!AV277</f>
        <v>6.666666666666667</v>
      </c>
      <c r="AW193" s="157">
        <f>P.V!AW277</f>
        <v>3</v>
      </c>
      <c r="AX193" s="156">
        <f>P.V!AX277</f>
        <v>7</v>
      </c>
      <c r="AY193" s="155">
        <f>P.V!AY277</f>
        <v>0</v>
      </c>
      <c r="AZ193" s="156">
        <f>P.V!AZ277</f>
        <v>2</v>
      </c>
      <c r="BA193" s="155">
        <f>P.V!BA277</f>
        <v>0</v>
      </c>
      <c r="BB193" s="156">
        <f>P.V!BB277</f>
        <v>5.5</v>
      </c>
      <c r="BC193" s="155">
        <f>P.V!BC277</f>
        <v>0</v>
      </c>
      <c r="BD193" s="38">
        <f>P.V!BD277</f>
        <v>4.833333333333333</v>
      </c>
      <c r="BE193" s="157">
        <f>P.V!BE277</f>
        <v>0</v>
      </c>
      <c r="BF193" s="59">
        <f>P.V!BF277</f>
        <v>7.9629629629629628</v>
      </c>
      <c r="BG193" s="55">
        <f>P.V!BG277</f>
        <v>18</v>
      </c>
      <c r="BH193" s="56">
        <f>P.V!BH277</f>
        <v>8.6388888888888875</v>
      </c>
      <c r="BI193" s="55">
        <f>P.V!BI277</f>
        <v>41</v>
      </c>
      <c r="BJ193" s="55">
        <f>P.V!BJ277</f>
        <v>41</v>
      </c>
      <c r="BK193" s="73" t="str">
        <f>P.V!BK277</f>
        <v>Rattrapage</v>
      </c>
    </row>
    <row r="194" spans="1:63" ht="20.25" customHeight="1">
      <c r="A194" s="250">
        <v>184</v>
      </c>
      <c r="B194" s="234" t="str">
        <f>P.V!B278</f>
        <v>123017352</v>
      </c>
      <c r="C194" s="234" t="str">
        <f>P.V!C278</f>
        <v>HADDAR</v>
      </c>
      <c r="D194" s="234" t="str">
        <f>P.V!D278</f>
        <v>Koceila</v>
      </c>
      <c r="E194" s="234" t="str">
        <f>P.V!E278</f>
        <v>10/05/1991</v>
      </c>
      <c r="F194" s="234" t="str">
        <f>P.V!F278</f>
        <v>SIDI AICH</v>
      </c>
      <c r="G194" s="152">
        <f>P.V!G278</f>
        <v>9.3333333333333339</v>
      </c>
      <c r="H194" s="153">
        <f>P.V!H278</f>
        <v>0</v>
      </c>
      <c r="I194" s="152">
        <f>P.V!I278</f>
        <v>9.3333333333333339</v>
      </c>
      <c r="J194" s="153">
        <f>P.V!J278</f>
        <v>0</v>
      </c>
      <c r="K194" s="152">
        <f>P.V!K278</f>
        <v>4.666666666666667</v>
      </c>
      <c r="L194" s="153">
        <f>P.V!L278</f>
        <v>0</v>
      </c>
      <c r="M194" s="53">
        <f>P.V!M278</f>
        <v>7.7777777777777786</v>
      </c>
      <c r="N194" s="153">
        <f>P.V!N278</f>
        <v>0</v>
      </c>
      <c r="O194" s="152">
        <f>P.V!O278</f>
        <v>13</v>
      </c>
      <c r="P194" s="153">
        <f>P.V!P278</f>
        <v>3</v>
      </c>
      <c r="Q194" s="152">
        <f>P.V!Q278</f>
        <v>8</v>
      </c>
      <c r="R194" s="153">
        <f>P.V!R278</f>
        <v>0</v>
      </c>
      <c r="S194" s="152">
        <f>P.V!S278</f>
        <v>5</v>
      </c>
      <c r="T194" s="153">
        <f>P.V!T278</f>
        <v>0</v>
      </c>
      <c r="U194" s="53">
        <f>P.V!U278</f>
        <v>8.6666666666666661</v>
      </c>
      <c r="V194" s="153">
        <f>P.V!V278</f>
        <v>3</v>
      </c>
      <c r="W194" s="152">
        <f>P.V!W278</f>
        <v>7</v>
      </c>
      <c r="X194" s="153">
        <f>P.V!X278</f>
        <v>0</v>
      </c>
      <c r="Y194" s="152">
        <f>P.V!Y278</f>
        <v>5</v>
      </c>
      <c r="Z194" s="153">
        <f>P.V!Z278</f>
        <v>0</v>
      </c>
      <c r="AA194" s="152">
        <f>P.V!AA278</f>
        <v>8</v>
      </c>
      <c r="AB194" s="153">
        <f>P.V!AB278</f>
        <v>0</v>
      </c>
      <c r="AC194" s="53">
        <f>P.V!AC278</f>
        <v>6.666666666666667</v>
      </c>
      <c r="AD194" s="153">
        <f>P.V!AD278</f>
        <v>0</v>
      </c>
      <c r="AE194" s="138">
        <f>P.V!AE278</f>
        <v>7.8271604938271606</v>
      </c>
      <c r="AF194" s="40">
        <f>P.V!AF278</f>
        <v>3</v>
      </c>
      <c r="AG194" s="154" t="str">
        <f>P.V!AG278</f>
        <v>Rattrapage</v>
      </c>
      <c r="AH194" s="167">
        <f>P.V!AH278</f>
        <v>13.166666666666666</v>
      </c>
      <c r="AI194" s="168">
        <f>P.V!AI278</f>
        <v>5</v>
      </c>
      <c r="AJ194" s="169">
        <f>P.V!AJ278</f>
        <v>12.166666666666666</v>
      </c>
      <c r="AK194" s="168">
        <f>P.V!AK278</f>
        <v>5</v>
      </c>
      <c r="AL194" s="169">
        <f>P.V!AL278</f>
        <v>10.666666666666666</v>
      </c>
      <c r="AM194" s="155">
        <f>P.V!AM278</f>
        <v>5</v>
      </c>
      <c r="AN194" s="38">
        <f>P.V!AN278</f>
        <v>12</v>
      </c>
      <c r="AO194" s="157">
        <f>P.V!AO278</f>
        <v>15</v>
      </c>
      <c r="AP194" s="167">
        <f>P.V!AP278</f>
        <v>7</v>
      </c>
      <c r="AQ194" s="167">
        <f>P.V!AQ278</f>
        <v>0</v>
      </c>
      <c r="AR194" s="167">
        <f>P.V!AR278</f>
        <v>5</v>
      </c>
      <c r="AS194" s="167">
        <f>P.V!AS278</f>
        <v>0</v>
      </c>
      <c r="AT194" s="167">
        <f>P.V!AT278</f>
        <v>13.5</v>
      </c>
      <c r="AU194" s="155">
        <f>P.V!AU278</f>
        <v>3</v>
      </c>
      <c r="AV194" s="38">
        <f>P.V!AV278</f>
        <v>8.5</v>
      </c>
      <c r="AW194" s="157">
        <f>P.V!AW278</f>
        <v>3</v>
      </c>
      <c r="AX194" s="156">
        <f>P.V!AX278</f>
        <v>15.5</v>
      </c>
      <c r="AY194" s="155">
        <f>P.V!AY278</f>
        <v>2</v>
      </c>
      <c r="AZ194" s="156">
        <f>P.V!AZ278</f>
        <v>8</v>
      </c>
      <c r="BA194" s="155">
        <f>P.V!BA278</f>
        <v>0</v>
      </c>
      <c r="BB194" s="156">
        <f>P.V!BB278</f>
        <v>13</v>
      </c>
      <c r="BC194" s="155">
        <f>P.V!BC278</f>
        <v>2</v>
      </c>
      <c r="BD194" s="38">
        <f>P.V!BD278</f>
        <v>12.166666666666666</v>
      </c>
      <c r="BE194" s="157">
        <f>P.V!BE278</f>
        <v>6</v>
      </c>
      <c r="BF194" s="59">
        <f>P.V!BF278</f>
        <v>10.87037037037037</v>
      </c>
      <c r="BG194" s="55">
        <f>P.V!BG278</f>
        <v>30</v>
      </c>
      <c r="BH194" s="56">
        <f>P.V!BH278</f>
        <v>9.3487654320987659</v>
      </c>
      <c r="BI194" s="55">
        <f>P.V!BI278</f>
        <v>33</v>
      </c>
      <c r="BJ194" s="55">
        <f>P.V!BJ278</f>
        <v>33</v>
      </c>
      <c r="BK194" s="73" t="str">
        <f>P.V!BK278</f>
        <v>Rattrapage</v>
      </c>
    </row>
    <row r="195" spans="1:63" ht="20.25" customHeight="1">
      <c r="A195" s="250">
        <v>185</v>
      </c>
      <c r="B195" s="234" t="str">
        <f>P.V!B279</f>
        <v>10DR566</v>
      </c>
      <c r="C195" s="234" t="str">
        <f>P.V!C279</f>
        <v>HADDOUR</v>
      </c>
      <c r="D195" s="234" t="str">
        <f>P.V!D279</f>
        <v>Lyes</v>
      </c>
      <c r="E195" s="234" t="str">
        <f>P.V!E279</f>
        <v>12/05/1988</v>
      </c>
      <c r="F195" s="234" t="str">
        <f>P.V!F279</f>
        <v>Souk el tenine</v>
      </c>
      <c r="G195" s="152">
        <f>P.V!G279</f>
        <v>8.6666666666666661</v>
      </c>
      <c r="H195" s="153">
        <f>P.V!H279</f>
        <v>0</v>
      </c>
      <c r="I195" s="152">
        <f>P.V!I279</f>
        <v>4.833333333333333</v>
      </c>
      <c r="J195" s="153">
        <f>P.V!J279</f>
        <v>0</v>
      </c>
      <c r="K195" s="152">
        <f>P.V!K279</f>
        <v>6.666666666666667</v>
      </c>
      <c r="L195" s="153">
        <f>P.V!L279</f>
        <v>0</v>
      </c>
      <c r="M195" s="53">
        <f>P.V!M279</f>
        <v>6.7222222222222223</v>
      </c>
      <c r="N195" s="153">
        <f>P.V!N279</f>
        <v>0</v>
      </c>
      <c r="O195" s="152">
        <f>P.V!O279</f>
        <v>7.5</v>
      </c>
      <c r="P195" s="153">
        <f>P.V!P279</f>
        <v>0</v>
      </c>
      <c r="Q195" s="152">
        <f>P.V!Q279</f>
        <v>10</v>
      </c>
      <c r="R195" s="153">
        <f>P.V!R279</f>
        <v>3</v>
      </c>
      <c r="S195" s="152">
        <f>P.V!S279</f>
        <v>6</v>
      </c>
      <c r="T195" s="153">
        <f>P.V!T279</f>
        <v>0</v>
      </c>
      <c r="U195" s="53">
        <f>P.V!U279</f>
        <v>7.833333333333333</v>
      </c>
      <c r="V195" s="153">
        <f>P.V!V279</f>
        <v>3</v>
      </c>
      <c r="W195" s="152">
        <f>P.V!W279</f>
        <v>4</v>
      </c>
      <c r="X195" s="153">
        <f>P.V!X279</f>
        <v>0</v>
      </c>
      <c r="Y195" s="152">
        <f>P.V!Y279</f>
        <v>0</v>
      </c>
      <c r="Z195" s="153">
        <f>P.V!Z279</f>
        <v>0</v>
      </c>
      <c r="AA195" s="152">
        <f>P.V!AA279</f>
        <v>4.5</v>
      </c>
      <c r="AB195" s="153">
        <f>P.V!AB279</f>
        <v>0</v>
      </c>
      <c r="AC195" s="53">
        <f>P.V!AC279</f>
        <v>2.8333333333333335</v>
      </c>
      <c r="AD195" s="153">
        <f>P.V!AD279</f>
        <v>0</v>
      </c>
      <c r="AE195" s="138">
        <f>P.V!AE279</f>
        <v>6.2283950617283956</v>
      </c>
      <c r="AF195" s="40">
        <f>P.V!AF279</f>
        <v>3</v>
      </c>
      <c r="AG195" s="154" t="str">
        <f>P.V!AG279</f>
        <v>Rattrapage</v>
      </c>
      <c r="AH195" s="167">
        <f>P.V!AH279</f>
        <v>8</v>
      </c>
      <c r="AI195" s="168">
        <f>P.V!AI279</f>
        <v>0</v>
      </c>
      <c r="AJ195" s="169" t="e">
        <f>P.V!AJ279</f>
        <v>#VALUE!</v>
      </c>
      <c r="AK195" s="168" t="e">
        <f>P.V!AK279</f>
        <v>#VALUE!</v>
      </c>
      <c r="AL195" s="169">
        <f>P.V!AL279</f>
        <v>8.1666666666666661</v>
      </c>
      <c r="AM195" s="155">
        <f>P.V!AM279</f>
        <v>0</v>
      </c>
      <c r="AN195" s="38" t="e">
        <f>P.V!AN279</f>
        <v>#VALUE!</v>
      </c>
      <c r="AO195" s="157" t="e">
        <f>P.V!AO279</f>
        <v>#VALUE!</v>
      </c>
      <c r="AP195" s="167">
        <f>P.V!AP279</f>
        <v>3</v>
      </c>
      <c r="AQ195" s="167">
        <f>P.V!AQ279</f>
        <v>0</v>
      </c>
      <c r="AR195" s="167">
        <f>P.V!AR279</f>
        <v>12</v>
      </c>
      <c r="AS195" s="167">
        <f>P.V!AS279</f>
        <v>3</v>
      </c>
      <c r="AT195" s="167">
        <f>P.V!AT279</f>
        <v>7</v>
      </c>
      <c r="AU195" s="155">
        <f>P.V!AU279</f>
        <v>0</v>
      </c>
      <c r="AV195" s="38">
        <f>P.V!AV279</f>
        <v>7.333333333333333</v>
      </c>
      <c r="AW195" s="157">
        <f>P.V!AW279</f>
        <v>3</v>
      </c>
      <c r="AX195" s="156">
        <f>P.V!AX279</f>
        <v>10</v>
      </c>
      <c r="AY195" s="155">
        <f>P.V!AY279</f>
        <v>2</v>
      </c>
      <c r="AZ195" s="156">
        <f>P.V!AZ279</f>
        <v>3</v>
      </c>
      <c r="BA195" s="155">
        <f>P.V!BA279</f>
        <v>0</v>
      </c>
      <c r="BB195" s="156">
        <f>P.V!BB279</f>
        <v>7</v>
      </c>
      <c r="BC195" s="155">
        <f>P.V!BC279</f>
        <v>0</v>
      </c>
      <c r="BD195" s="38">
        <f>P.V!BD279</f>
        <v>6.666666666666667</v>
      </c>
      <c r="BE195" s="157">
        <f>P.V!BE279</f>
        <v>2</v>
      </c>
      <c r="BF195" s="59" t="e">
        <f>P.V!BF279</f>
        <v>#VALUE!</v>
      </c>
      <c r="BG195" s="55" t="e">
        <f>P.V!BG279</f>
        <v>#VALUE!</v>
      </c>
      <c r="BH195" s="56" t="e">
        <f>P.V!BH279</f>
        <v>#VALUE!</v>
      </c>
      <c r="BI195" s="55" t="e">
        <f>P.V!BI279</f>
        <v>#VALUE!</v>
      </c>
      <c r="BJ195" s="55" t="e">
        <f>P.V!BJ279</f>
        <v>#VALUE!</v>
      </c>
      <c r="BK195" s="73" t="str">
        <f>P.V!BK279</f>
        <v>Rattrapage</v>
      </c>
    </row>
    <row r="196" spans="1:63" ht="20.25" customHeight="1">
      <c r="A196" s="250">
        <v>186</v>
      </c>
      <c r="B196" s="234" t="str">
        <f>P.V!B280</f>
        <v>123001574</v>
      </c>
      <c r="C196" s="234" t="str">
        <f>P.V!C280</f>
        <v>HADJAL</v>
      </c>
      <c r="D196" s="234" t="str">
        <f>P.V!D280</f>
        <v>Nassim</v>
      </c>
      <c r="E196" s="234" t="str">
        <f>P.V!E280</f>
        <v>07/02/1992</v>
      </c>
      <c r="F196" s="234" t="str">
        <f>P.V!F280</f>
        <v>Bejaia</v>
      </c>
      <c r="G196" s="152">
        <f>P.V!G280</f>
        <v>8.8333333333333339</v>
      </c>
      <c r="H196" s="153">
        <f>P.V!H280</f>
        <v>0</v>
      </c>
      <c r="I196" s="152">
        <f>P.V!I280</f>
        <v>8.6666666666666661</v>
      </c>
      <c r="J196" s="153">
        <f>P.V!J280</f>
        <v>0</v>
      </c>
      <c r="K196" s="152">
        <f>P.V!K280</f>
        <v>5.666666666666667</v>
      </c>
      <c r="L196" s="153">
        <f>P.V!L280</f>
        <v>0</v>
      </c>
      <c r="M196" s="53">
        <f>P.V!M280</f>
        <v>7.7222222222222223</v>
      </c>
      <c r="N196" s="153">
        <f>P.V!N280</f>
        <v>0</v>
      </c>
      <c r="O196" s="152">
        <f>P.V!O280</f>
        <v>11</v>
      </c>
      <c r="P196" s="153">
        <f>P.V!P280</f>
        <v>3</v>
      </c>
      <c r="Q196" s="152">
        <f>P.V!Q280</f>
        <v>10</v>
      </c>
      <c r="R196" s="153">
        <f>P.V!R280</f>
        <v>3</v>
      </c>
      <c r="S196" s="152">
        <f>P.V!S280</f>
        <v>5.5</v>
      </c>
      <c r="T196" s="153">
        <f>P.V!T280</f>
        <v>0</v>
      </c>
      <c r="U196" s="53">
        <f>P.V!U280</f>
        <v>8.8333333333333339</v>
      </c>
      <c r="V196" s="153">
        <f>P.V!V280</f>
        <v>6</v>
      </c>
      <c r="W196" s="152">
        <f>P.V!W280</f>
        <v>1</v>
      </c>
      <c r="X196" s="153">
        <f>P.V!X280</f>
        <v>0</v>
      </c>
      <c r="Y196" s="152">
        <f>P.V!Y280</f>
        <v>8</v>
      </c>
      <c r="Z196" s="153">
        <f>P.V!Z280</f>
        <v>0</v>
      </c>
      <c r="AA196" s="152">
        <f>P.V!AA280</f>
        <v>3</v>
      </c>
      <c r="AB196" s="153">
        <f>P.V!AB280</f>
        <v>0</v>
      </c>
      <c r="AC196" s="53">
        <f>P.V!AC280</f>
        <v>4</v>
      </c>
      <c r="AD196" s="153">
        <f>P.V!AD280</f>
        <v>0</v>
      </c>
      <c r="AE196" s="138">
        <f>P.V!AE280</f>
        <v>7.2654320987654328</v>
      </c>
      <c r="AF196" s="40">
        <f>P.V!AF280</f>
        <v>6</v>
      </c>
      <c r="AG196" s="154" t="str">
        <f>P.V!AG280</f>
        <v>Rattrapage</v>
      </c>
      <c r="AH196" s="167">
        <f>P.V!AH280</f>
        <v>7.833333333333333</v>
      </c>
      <c r="AI196" s="168">
        <f>P.V!AI280</f>
        <v>0</v>
      </c>
      <c r="AJ196" s="169">
        <f>P.V!AJ280</f>
        <v>14</v>
      </c>
      <c r="AK196" s="168">
        <f>P.V!AK280</f>
        <v>5</v>
      </c>
      <c r="AL196" s="169">
        <f>P.V!AL280</f>
        <v>13</v>
      </c>
      <c r="AM196" s="155">
        <f>P.V!AM280</f>
        <v>5</v>
      </c>
      <c r="AN196" s="38">
        <f>P.V!AN280</f>
        <v>11.611111111111109</v>
      </c>
      <c r="AO196" s="157">
        <f>P.V!AO280</f>
        <v>15</v>
      </c>
      <c r="AP196" s="167">
        <f>P.V!AP280</f>
        <v>10</v>
      </c>
      <c r="AQ196" s="167">
        <f>P.V!AQ280</f>
        <v>3</v>
      </c>
      <c r="AR196" s="167">
        <f>P.V!AR280</f>
        <v>6.5</v>
      </c>
      <c r="AS196" s="167">
        <f>P.V!AS280</f>
        <v>0</v>
      </c>
      <c r="AT196" s="167">
        <f>P.V!AT280</f>
        <v>11</v>
      </c>
      <c r="AU196" s="155">
        <f>P.V!AU280</f>
        <v>3</v>
      </c>
      <c r="AV196" s="38">
        <f>P.V!AV280</f>
        <v>9.1666666666666661</v>
      </c>
      <c r="AW196" s="157">
        <f>P.V!AW280</f>
        <v>6</v>
      </c>
      <c r="AX196" s="156">
        <f>P.V!AX280</f>
        <v>13</v>
      </c>
      <c r="AY196" s="155">
        <f>P.V!AY280</f>
        <v>2</v>
      </c>
      <c r="AZ196" s="156">
        <f>P.V!AZ280</f>
        <v>6</v>
      </c>
      <c r="BA196" s="155">
        <f>P.V!BA280</f>
        <v>0</v>
      </c>
      <c r="BB196" s="156">
        <f>P.V!BB280</f>
        <v>11.5</v>
      </c>
      <c r="BC196" s="155">
        <f>P.V!BC280</f>
        <v>2</v>
      </c>
      <c r="BD196" s="38">
        <f>P.V!BD280</f>
        <v>10.166666666666666</v>
      </c>
      <c r="BE196" s="157">
        <f>P.V!BE280</f>
        <v>6</v>
      </c>
      <c r="BF196" s="59">
        <f>P.V!BF280</f>
        <v>10.475308641975309</v>
      </c>
      <c r="BG196" s="55">
        <f>P.V!BG280</f>
        <v>30</v>
      </c>
      <c r="BH196" s="56">
        <f>P.V!BH280</f>
        <v>8.8703703703703702</v>
      </c>
      <c r="BI196" s="55">
        <f>P.V!BI280</f>
        <v>36</v>
      </c>
      <c r="BJ196" s="55">
        <f>P.V!BJ280</f>
        <v>36</v>
      </c>
      <c r="BK196" s="73" t="str">
        <f>P.V!BK280</f>
        <v>Rattrapage</v>
      </c>
    </row>
    <row r="197" spans="1:63" ht="20.25" customHeight="1">
      <c r="A197" s="250">
        <v>187</v>
      </c>
      <c r="B197" s="234" t="str">
        <f>P.V!B281</f>
        <v>11DR0644</v>
      </c>
      <c r="C197" s="234" t="str">
        <f>P.V!C281</f>
        <v>HADJAR</v>
      </c>
      <c r="D197" s="234" t="str">
        <f>P.V!D281</f>
        <v>Lamia</v>
      </c>
      <c r="E197" s="234" t="str">
        <f>P.V!E281</f>
        <v>08/04/1988</v>
      </c>
      <c r="F197" s="234" t="str">
        <f>P.V!F281</f>
        <v>Sidi aich</v>
      </c>
      <c r="G197" s="152">
        <f>P.V!G281</f>
        <v>9.8333333333333339</v>
      </c>
      <c r="H197" s="153">
        <f>P.V!H281</f>
        <v>0</v>
      </c>
      <c r="I197" s="152">
        <f>P.V!I281</f>
        <v>4.333333333333333</v>
      </c>
      <c r="J197" s="153">
        <f>P.V!J281</f>
        <v>0</v>
      </c>
      <c r="K197" s="152">
        <f>P.V!K281</f>
        <v>2.5</v>
      </c>
      <c r="L197" s="153">
        <f>P.V!L281</f>
        <v>0</v>
      </c>
      <c r="M197" s="53">
        <f>P.V!M281</f>
        <v>5.5555555555555562</v>
      </c>
      <c r="N197" s="153">
        <f>P.V!N281</f>
        <v>0</v>
      </c>
      <c r="O197" s="152">
        <f>P.V!O281</f>
        <v>5</v>
      </c>
      <c r="P197" s="153">
        <f>P.V!P281</f>
        <v>0</v>
      </c>
      <c r="Q197" s="152">
        <f>P.V!Q281</f>
        <v>2</v>
      </c>
      <c r="R197" s="153">
        <f>P.V!R281</f>
        <v>0</v>
      </c>
      <c r="S197" s="152">
        <f>P.V!S281</f>
        <v>10</v>
      </c>
      <c r="T197" s="153">
        <f>P.V!T281</f>
        <v>3</v>
      </c>
      <c r="U197" s="53">
        <f>P.V!U281</f>
        <v>5.666666666666667</v>
      </c>
      <c r="V197" s="153">
        <f>P.V!V281</f>
        <v>3</v>
      </c>
      <c r="W197" s="152">
        <f>P.V!W281</f>
        <v>5</v>
      </c>
      <c r="X197" s="153">
        <f>P.V!X281</f>
        <v>0</v>
      </c>
      <c r="Y197" s="152">
        <f>P.V!Y281</f>
        <v>6.5</v>
      </c>
      <c r="Z197" s="153">
        <f>P.V!Z281</f>
        <v>0</v>
      </c>
      <c r="AA197" s="152">
        <f>P.V!AA281</f>
        <v>7.5</v>
      </c>
      <c r="AB197" s="153">
        <f>P.V!AB281</f>
        <v>0</v>
      </c>
      <c r="AC197" s="53">
        <f>P.V!AC281</f>
        <v>6.333333333333333</v>
      </c>
      <c r="AD197" s="153">
        <f>P.V!AD281</f>
        <v>0</v>
      </c>
      <c r="AE197" s="138">
        <f>P.V!AE281</f>
        <v>5.7654320987654328</v>
      </c>
      <c r="AF197" s="40">
        <f>P.V!AF281</f>
        <v>3</v>
      </c>
      <c r="AG197" s="154" t="str">
        <f>P.V!AG281</f>
        <v>Rattrapage</v>
      </c>
      <c r="AH197" s="167">
        <f>P.V!AH281</f>
        <v>6.5</v>
      </c>
      <c r="AI197" s="168">
        <f>P.V!AI281</f>
        <v>0</v>
      </c>
      <c r="AJ197" s="169">
        <f>P.V!AJ281</f>
        <v>6.333333333333333</v>
      </c>
      <c r="AK197" s="168">
        <f>P.V!AK281</f>
        <v>0</v>
      </c>
      <c r="AL197" s="169">
        <f>P.V!AL281</f>
        <v>11.166666666666666</v>
      </c>
      <c r="AM197" s="155">
        <f>P.V!AM281</f>
        <v>5</v>
      </c>
      <c r="AN197" s="38">
        <f>P.V!AN281</f>
        <v>8</v>
      </c>
      <c r="AO197" s="157">
        <f>P.V!AO281</f>
        <v>5</v>
      </c>
      <c r="AP197" s="167">
        <f>P.V!AP281</f>
        <v>4.5</v>
      </c>
      <c r="AQ197" s="167">
        <f>P.V!AQ281</f>
        <v>0</v>
      </c>
      <c r="AR197" s="167">
        <f>P.V!AR281</f>
        <v>5</v>
      </c>
      <c r="AS197" s="167">
        <f>P.V!AS281</f>
        <v>0</v>
      </c>
      <c r="AT197" s="167">
        <f>P.V!AT281</f>
        <v>2.5</v>
      </c>
      <c r="AU197" s="155">
        <f>P.V!AU281</f>
        <v>0</v>
      </c>
      <c r="AV197" s="38">
        <f>P.V!AV281</f>
        <v>4</v>
      </c>
      <c r="AW197" s="157">
        <f>P.V!AW281</f>
        <v>0</v>
      </c>
      <c r="AX197" s="156">
        <f>P.V!AX281</f>
        <v>10</v>
      </c>
      <c r="AY197" s="155">
        <f>P.V!AY281</f>
        <v>2</v>
      </c>
      <c r="AZ197" s="156">
        <f>P.V!AZ281</f>
        <v>5.5</v>
      </c>
      <c r="BA197" s="155">
        <f>P.V!BA281</f>
        <v>0</v>
      </c>
      <c r="BB197" s="156">
        <f>P.V!BB281</f>
        <v>6.5</v>
      </c>
      <c r="BC197" s="155">
        <f>P.V!BC281</f>
        <v>0</v>
      </c>
      <c r="BD197" s="38">
        <f>P.V!BD281</f>
        <v>7.333333333333333</v>
      </c>
      <c r="BE197" s="157">
        <f>P.V!BE281</f>
        <v>2</v>
      </c>
      <c r="BF197" s="59">
        <f>P.V!BF281</f>
        <v>6.5185185185185182</v>
      </c>
      <c r="BG197" s="55">
        <f>P.V!BG281</f>
        <v>7</v>
      </c>
      <c r="BH197" s="56">
        <f>P.V!BH281</f>
        <v>6.1419753086419755</v>
      </c>
      <c r="BI197" s="55">
        <f>P.V!BI281</f>
        <v>10</v>
      </c>
      <c r="BJ197" s="55">
        <f>P.V!BJ281</f>
        <v>10</v>
      </c>
      <c r="BK197" s="73" t="str">
        <f>P.V!BK281</f>
        <v>Rattrapage</v>
      </c>
    </row>
    <row r="198" spans="1:63" ht="20.25" customHeight="1">
      <c r="A198" s="250">
        <v>188</v>
      </c>
      <c r="B198" s="234" t="str">
        <f>P.V!B282</f>
        <v>123013048</v>
      </c>
      <c r="C198" s="234" t="str">
        <f>P.V!C282</f>
        <v>HAFES</v>
      </c>
      <c r="D198" s="234" t="str">
        <f>P.V!D282</f>
        <v>Sabrina</v>
      </c>
      <c r="E198" s="234" t="str">
        <f>P.V!E282</f>
        <v>01/04/1987</v>
      </c>
      <c r="F198" s="234" t="str">
        <f>P.V!F282</f>
        <v>Seddouk</v>
      </c>
      <c r="G198" s="152">
        <f>P.V!G282</f>
        <v>13.166666666666666</v>
      </c>
      <c r="H198" s="153">
        <f>P.V!H282</f>
        <v>5</v>
      </c>
      <c r="I198" s="152">
        <f>P.V!I282</f>
        <v>6.333333333333333</v>
      </c>
      <c r="J198" s="153">
        <f>P.V!J282</f>
        <v>0</v>
      </c>
      <c r="K198" s="152">
        <f>P.V!K282</f>
        <v>12.5</v>
      </c>
      <c r="L198" s="153">
        <f>P.V!L282</f>
        <v>5</v>
      </c>
      <c r="M198" s="53">
        <f>P.V!M282</f>
        <v>10.666666666666666</v>
      </c>
      <c r="N198" s="153">
        <f>P.V!N282</f>
        <v>15</v>
      </c>
      <c r="O198" s="152">
        <f>P.V!O282</f>
        <v>7</v>
      </c>
      <c r="P198" s="153">
        <f>P.V!P282</f>
        <v>0</v>
      </c>
      <c r="Q198" s="152">
        <f>P.V!Q282</f>
        <v>5</v>
      </c>
      <c r="R198" s="153">
        <f>P.V!R282</f>
        <v>0</v>
      </c>
      <c r="S198" s="152">
        <f>P.V!S282</f>
        <v>4.5</v>
      </c>
      <c r="T198" s="153">
        <f>P.V!T282</f>
        <v>0</v>
      </c>
      <c r="U198" s="53">
        <f>P.V!U282</f>
        <v>5.5</v>
      </c>
      <c r="V198" s="153">
        <f>P.V!V282</f>
        <v>0</v>
      </c>
      <c r="W198" s="152">
        <f>P.V!W282</f>
        <v>7</v>
      </c>
      <c r="X198" s="153">
        <f>P.V!X282</f>
        <v>0</v>
      </c>
      <c r="Y198" s="152">
        <f>P.V!Y282</f>
        <v>5.5</v>
      </c>
      <c r="Z198" s="153">
        <f>P.V!Z282</f>
        <v>0</v>
      </c>
      <c r="AA198" s="152">
        <f>P.V!AA282</f>
        <v>6.5</v>
      </c>
      <c r="AB198" s="153">
        <f>P.V!AB282</f>
        <v>0</v>
      </c>
      <c r="AC198" s="53">
        <f>P.V!AC282</f>
        <v>6.333333333333333</v>
      </c>
      <c r="AD198" s="153">
        <f>P.V!AD282</f>
        <v>0</v>
      </c>
      <c r="AE198" s="138">
        <f>P.V!AE282</f>
        <v>7.9814814814814818</v>
      </c>
      <c r="AF198" s="40">
        <f>P.V!AF282</f>
        <v>15</v>
      </c>
      <c r="AG198" s="154" t="str">
        <f>P.V!AG282</f>
        <v>Rattrapage</v>
      </c>
      <c r="AH198" s="167">
        <f>P.V!AH282</f>
        <v>11.166666666666666</v>
      </c>
      <c r="AI198" s="168">
        <f>P.V!AI282</f>
        <v>5</v>
      </c>
      <c r="AJ198" s="169">
        <f>P.V!AJ282</f>
        <v>10.666666666666666</v>
      </c>
      <c r="AK198" s="168">
        <f>P.V!AK282</f>
        <v>5</v>
      </c>
      <c r="AL198" s="169">
        <f>P.V!AL282</f>
        <v>10.666666666666666</v>
      </c>
      <c r="AM198" s="155">
        <f>P.V!AM282</f>
        <v>5</v>
      </c>
      <c r="AN198" s="38">
        <f>P.V!AN282</f>
        <v>10.833333333333334</v>
      </c>
      <c r="AO198" s="157">
        <f>P.V!AO282</f>
        <v>15</v>
      </c>
      <c r="AP198" s="167">
        <f>P.V!AP282</f>
        <v>10</v>
      </c>
      <c r="AQ198" s="167">
        <f>P.V!AQ282</f>
        <v>3</v>
      </c>
      <c r="AR198" s="167">
        <f>P.V!AR282</f>
        <v>4</v>
      </c>
      <c r="AS198" s="167">
        <f>P.V!AS282</f>
        <v>0</v>
      </c>
      <c r="AT198" s="167">
        <f>P.V!AT282</f>
        <v>6</v>
      </c>
      <c r="AU198" s="155">
        <f>P.V!AU282</f>
        <v>0</v>
      </c>
      <c r="AV198" s="38">
        <f>P.V!AV282</f>
        <v>6.666666666666667</v>
      </c>
      <c r="AW198" s="157">
        <f>P.V!AW282</f>
        <v>3</v>
      </c>
      <c r="AX198" s="156">
        <f>P.V!AX282</f>
        <v>10</v>
      </c>
      <c r="AY198" s="155">
        <f>P.V!AY282</f>
        <v>2</v>
      </c>
      <c r="AZ198" s="156">
        <f>P.V!AZ282</f>
        <v>16</v>
      </c>
      <c r="BA198" s="155">
        <f>P.V!BA282</f>
        <v>2</v>
      </c>
      <c r="BB198" s="156">
        <f>P.V!BB282</f>
        <v>13</v>
      </c>
      <c r="BC198" s="155">
        <f>P.V!BC282</f>
        <v>2</v>
      </c>
      <c r="BD198" s="38">
        <f>P.V!BD282</f>
        <v>13</v>
      </c>
      <c r="BE198" s="157">
        <f>P.V!BE282</f>
        <v>6</v>
      </c>
      <c r="BF198" s="59">
        <f>P.V!BF282</f>
        <v>9.9259259259259256</v>
      </c>
      <c r="BG198" s="55">
        <f>P.V!BG282</f>
        <v>24</v>
      </c>
      <c r="BH198" s="56">
        <f>P.V!BH282</f>
        <v>8.9537037037037042</v>
      </c>
      <c r="BI198" s="55">
        <f>P.V!BI282</f>
        <v>39</v>
      </c>
      <c r="BJ198" s="55">
        <f>P.V!BJ282</f>
        <v>39</v>
      </c>
      <c r="BK198" s="73" t="str">
        <f>P.V!BK282</f>
        <v>Rattrapage</v>
      </c>
    </row>
    <row r="199" spans="1:63" ht="20.25" customHeight="1">
      <c r="A199" s="250">
        <v>189</v>
      </c>
      <c r="B199" s="234" t="str">
        <f>P.V!B283</f>
        <v>123000079</v>
      </c>
      <c r="C199" s="234" t="str">
        <f>P.V!C283</f>
        <v>HAMADA</v>
      </c>
      <c r="D199" s="234" t="str">
        <f>P.V!D283</f>
        <v>Sonia</v>
      </c>
      <c r="E199" s="234" t="str">
        <f>P.V!E283</f>
        <v>14/07/1990</v>
      </c>
      <c r="F199" s="234" t="str">
        <f>P.V!F283</f>
        <v>Toudja</v>
      </c>
      <c r="G199" s="152">
        <f>P.V!G283</f>
        <v>11</v>
      </c>
      <c r="H199" s="153">
        <f>P.V!H283</f>
        <v>5</v>
      </c>
      <c r="I199" s="152">
        <f>P.V!I283</f>
        <v>5.333333333333333</v>
      </c>
      <c r="J199" s="153">
        <f>P.V!J283</f>
        <v>0</v>
      </c>
      <c r="K199" s="152">
        <f>P.V!K283</f>
        <v>6.5</v>
      </c>
      <c r="L199" s="153">
        <f>P.V!L283</f>
        <v>0</v>
      </c>
      <c r="M199" s="53">
        <f>P.V!M283</f>
        <v>7.6111111111111107</v>
      </c>
      <c r="N199" s="153">
        <f>P.V!N283</f>
        <v>5</v>
      </c>
      <c r="O199" s="152">
        <f>P.V!O283</f>
        <v>5</v>
      </c>
      <c r="P199" s="153">
        <f>P.V!P283</f>
        <v>0</v>
      </c>
      <c r="Q199" s="152">
        <f>P.V!Q283</f>
        <v>13</v>
      </c>
      <c r="R199" s="153">
        <f>P.V!R283</f>
        <v>3</v>
      </c>
      <c r="S199" s="152">
        <f>P.V!S283</f>
        <v>7</v>
      </c>
      <c r="T199" s="153">
        <f>P.V!T283</f>
        <v>0</v>
      </c>
      <c r="U199" s="53">
        <f>P.V!U283</f>
        <v>8.3333333333333339</v>
      </c>
      <c r="V199" s="153">
        <f>P.V!V283</f>
        <v>3</v>
      </c>
      <c r="W199" s="152">
        <f>P.V!W283</f>
        <v>2</v>
      </c>
      <c r="X199" s="153">
        <f>P.V!X283</f>
        <v>0</v>
      </c>
      <c r="Y199" s="152">
        <f>P.V!Y283</f>
        <v>11.5</v>
      </c>
      <c r="Z199" s="153">
        <f>P.V!Z283</f>
        <v>2</v>
      </c>
      <c r="AA199" s="152">
        <f>P.V!AA283</f>
        <v>5.5</v>
      </c>
      <c r="AB199" s="153">
        <f>P.V!AB283</f>
        <v>0</v>
      </c>
      <c r="AC199" s="53">
        <f>P.V!AC283</f>
        <v>6.333333333333333</v>
      </c>
      <c r="AD199" s="153">
        <f>P.V!AD283</f>
        <v>2</v>
      </c>
      <c r="AE199" s="138">
        <f>P.V!AE283</f>
        <v>7.5679012345679002</v>
      </c>
      <c r="AF199" s="40">
        <f>P.V!AF283</f>
        <v>10</v>
      </c>
      <c r="AG199" s="154" t="str">
        <f>P.V!AG283</f>
        <v>Rattrapage</v>
      </c>
      <c r="AH199" s="167">
        <f>P.V!AH283</f>
        <v>10.833333333333334</v>
      </c>
      <c r="AI199" s="168">
        <f>P.V!AI283</f>
        <v>5</v>
      </c>
      <c r="AJ199" s="169">
        <f>P.V!AJ283</f>
        <v>13</v>
      </c>
      <c r="AK199" s="168">
        <f>P.V!AK283</f>
        <v>5</v>
      </c>
      <c r="AL199" s="169">
        <f>P.V!AL283</f>
        <v>11.333333333333334</v>
      </c>
      <c r="AM199" s="155">
        <f>P.V!AM283</f>
        <v>5</v>
      </c>
      <c r="AN199" s="38">
        <f>P.V!AN283</f>
        <v>11.722222222222223</v>
      </c>
      <c r="AO199" s="157">
        <f>P.V!AO283</f>
        <v>15</v>
      </c>
      <c r="AP199" s="167">
        <f>P.V!AP283</f>
        <v>7.5</v>
      </c>
      <c r="AQ199" s="167">
        <f>P.V!AQ283</f>
        <v>0</v>
      </c>
      <c r="AR199" s="167">
        <f>P.V!AR283</f>
        <v>4</v>
      </c>
      <c r="AS199" s="167">
        <f>P.V!AS283</f>
        <v>0</v>
      </c>
      <c r="AT199" s="167">
        <f>P.V!AT283</f>
        <v>8</v>
      </c>
      <c r="AU199" s="155">
        <f>P.V!AU283</f>
        <v>0</v>
      </c>
      <c r="AV199" s="38">
        <f>P.V!AV283</f>
        <v>6.5</v>
      </c>
      <c r="AW199" s="157">
        <f>P.V!AW283</f>
        <v>0</v>
      </c>
      <c r="AX199" s="156">
        <f>P.V!AX283</f>
        <v>8.5</v>
      </c>
      <c r="AY199" s="155">
        <f>P.V!AY283</f>
        <v>0</v>
      </c>
      <c r="AZ199" s="156">
        <f>P.V!AZ283</f>
        <v>3</v>
      </c>
      <c r="BA199" s="155">
        <f>P.V!BA283</f>
        <v>0</v>
      </c>
      <c r="BB199" s="156">
        <f>P.V!BB283</f>
        <v>10</v>
      </c>
      <c r="BC199" s="155">
        <f>P.V!BC283</f>
        <v>2</v>
      </c>
      <c r="BD199" s="38">
        <f>P.V!BD283</f>
        <v>7.166666666666667</v>
      </c>
      <c r="BE199" s="157">
        <f>P.V!BE283</f>
        <v>2</v>
      </c>
      <c r="BF199" s="59">
        <f>P.V!BF283</f>
        <v>8.9691358024691361</v>
      </c>
      <c r="BG199" s="55">
        <f>P.V!BG283</f>
        <v>17</v>
      </c>
      <c r="BH199" s="56">
        <f>P.V!BH283</f>
        <v>8.268518518518519</v>
      </c>
      <c r="BI199" s="55">
        <f>P.V!BI283</f>
        <v>27</v>
      </c>
      <c r="BJ199" s="55">
        <f>P.V!BJ283</f>
        <v>27</v>
      </c>
      <c r="BK199" s="73" t="str">
        <f>P.V!BK283</f>
        <v>Rattrapage</v>
      </c>
    </row>
    <row r="200" spans="1:63" ht="20.25" customHeight="1">
      <c r="A200" s="250">
        <v>190</v>
      </c>
      <c r="B200" s="234" t="str">
        <f>P.V!B284</f>
        <v>10DR109</v>
      </c>
      <c r="C200" s="234" t="str">
        <f>P.V!C284</f>
        <v>HAMCHACHE</v>
      </c>
      <c r="D200" s="234" t="str">
        <f>P.V!D284</f>
        <v>Faiza</v>
      </c>
      <c r="E200" s="234" t="str">
        <f>P.V!E284</f>
        <v>23/02/1987</v>
      </c>
      <c r="F200" s="234" t="str">
        <f>P.V!F284</f>
        <v>Akbou</v>
      </c>
      <c r="G200" s="152">
        <f>P.V!G284</f>
        <v>12</v>
      </c>
      <c r="H200" s="153">
        <f>P.V!H284</f>
        <v>5</v>
      </c>
      <c r="I200" s="152">
        <f>P.V!I284</f>
        <v>8.6666666666666661</v>
      </c>
      <c r="J200" s="153">
        <f>P.V!J284</f>
        <v>0</v>
      </c>
      <c r="K200" s="152">
        <f>P.V!K284</f>
        <v>11.67</v>
      </c>
      <c r="L200" s="153">
        <f>P.V!L284</f>
        <v>5</v>
      </c>
      <c r="M200" s="53">
        <f>P.V!M284</f>
        <v>10.778888888888888</v>
      </c>
      <c r="N200" s="153">
        <f>P.V!N284</f>
        <v>15</v>
      </c>
      <c r="O200" s="152">
        <f>P.V!O284</f>
        <v>13</v>
      </c>
      <c r="P200" s="153">
        <f>P.V!P284</f>
        <v>3</v>
      </c>
      <c r="Q200" s="152">
        <f>P.V!Q284</f>
        <v>8</v>
      </c>
      <c r="R200" s="153">
        <f>P.V!R284</f>
        <v>0</v>
      </c>
      <c r="S200" s="152">
        <f>P.V!S284</f>
        <v>12</v>
      </c>
      <c r="T200" s="153">
        <f>P.V!T284</f>
        <v>3</v>
      </c>
      <c r="U200" s="53">
        <f>P.V!U284</f>
        <v>11</v>
      </c>
      <c r="V200" s="153">
        <f>P.V!V284</f>
        <v>9</v>
      </c>
      <c r="W200" s="152">
        <f>P.V!W284</f>
        <v>9</v>
      </c>
      <c r="X200" s="153">
        <f>P.V!X284</f>
        <v>0</v>
      </c>
      <c r="Y200" s="152">
        <f>P.V!Y284</f>
        <v>13</v>
      </c>
      <c r="Z200" s="153">
        <f>P.V!Z284</f>
        <v>2</v>
      </c>
      <c r="AA200" s="152">
        <f>P.V!AA284</f>
        <v>2.5</v>
      </c>
      <c r="AB200" s="153">
        <f>P.V!AB284</f>
        <v>0</v>
      </c>
      <c r="AC200" s="53">
        <f>P.V!AC284</f>
        <v>8.1666666666666661</v>
      </c>
      <c r="AD200" s="153">
        <f>P.V!AD284</f>
        <v>2</v>
      </c>
      <c r="AE200" s="138">
        <f>P.V!AE284</f>
        <v>10.2720987654321</v>
      </c>
      <c r="AF200" s="40">
        <f>P.V!AF284</f>
        <v>30</v>
      </c>
      <c r="AG200" s="154" t="str">
        <f>P.V!AG284</f>
        <v>Admis(e)</v>
      </c>
      <c r="AH200" s="167">
        <f>P.V!AH284</f>
        <v>10.17</v>
      </c>
      <c r="AI200" s="168">
        <f>P.V!AI284</f>
        <v>5</v>
      </c>
      <c r="AJ200" s="169">
        <f>P.V!AJ284</f>
        <v>11.17</v>
      </c>
      <c r="AK200" s="168">
        <f>P.V!AK284</f>
        <v>5</v>
      </c>
      <c r="AL200" s="169">
        <f>P.V!AL284</f>
        <v>12</v>
      </c>
      <c r="AM200" s="155">
        <f>P.V!AM284</f>
        <v>5</v>
      </c>
      <c r="AN200" s="38">
        <f>P.V!AN284</f>
        <v>11.113333333333335</v>
      </c>
      <c r="AO200" s="157">
        <f>P.V!AO284</f>
        <v>15</v>
      </c>
      <c r="AP200" s="167">
        <f>P.V!AP284</f>
        <v>10</v>
      </c>
      <c r="AQ200" s="167">
        <f>P.V!AQ284</f>
        <v>3</v>
      </c>
      <c r="AR200" s="167">
        <f>P.V!AR284</f>
        <v>6</v>
      </c>
      <c r="AS200" s="167">
        <f>P.V!AS284</f>
        <v>0</v>
      </c>
      <c r="AT200" s="167">
        <f>P.V!AT284</f>
        <v>7</v>
      </c>
      <c r="AU200" s="155">
        <f>P.V!AU284</f>
        <v>0</v>
      </c>
      <c r="AV200" s="38">
        <f>P.V!AV284</f>
        <v>7.666666666666667</v>
      </c>
      <c r="AW200" s="157">
        <f>P.V!AW284</f>
        <v>3</v>
      </c>
      <c r="AX200" s="156">
        <f>P.V!AX284</f>
        <v>11.5</v>
      </c>
      <c r="AY200" s="155">
        <f>P.V!AY284</f>
        <v>2</v>
      </c>
      <c r="AZ200" s="156">
        <f>P.V!AZ284</f>
        <v>10.5</v>
      </c>
      <c r="BA200" s="155">
        <f>P.V!BA284</f>
        <v>2</v>
      </c>
      <c r="BB200" s="156">
        <f>P.V!BB284</f>
        <v>12</v>
      </c>
      <c r="BC200" s="155">
        <f>P.V!BC284</f>
        <v>2</v>
      </c>
      <c r="BD200" s="38">
        <f>P.V!BD284</f>
        <v>11.333333333333334</v>
      </c>
      <c r="BE200" s="157">
        <f>P.V!BE284</f>
        <v>6</v>
      </c>
      <c r="BF200" s="59">
        <f>P.V!BF284</f>
        <v>10.013333333333334</v>
      </c>
      <c r="BG200" s="55">
        <f>P.V!BG284</f>
        <v>30</v>
      </c>
      <c r="BH200" s="56">
        <f>P.V!BH284</f>
        <v>10.142716049382717</v>
      </c>
      <c r="BI200" s="55">
        <f>P.V!BI284</f>
        <v>60</v>
      </c>
      <c r="BJ200" s="55">
        <f>P.V!BJ284</f>
        <v>180</v>
      </c>
      <c r="BK200" s="73" t="str">
        <f>P.V!BK284</f>
        <v>Admis(e)</v>
      </c>
    </row>
    <row r="201" spans="1:63" ht="20.25" customHeight="1">
      <c r="A201" s="250">
        <v>191</v>
      </c>
      <c r="B201" s="234" t="str">
        <f>P.V!B285</f>
        <v>10DR489</v>
      </c>
      <c r="C201" s="234" t="str">
        <f>P.V!C285</f>
        <v>HAMIAZ</v>
      </c>
      <c r="D201" s="234" t="str">
        <f>P.V!D285</f>
        <v>Lynda</v>
      </c>
      <c r="E201" s="234" t="str">
        <f>P.V!E285</f>
        <v>27/02/1990</v>
      </c>
      <c r="F201" s="234" t="str">
        <f>P.V!F285</f>
        <v>Tazmalt</v>
      </c>
      <c r="G201" s="152">
        <f>P.V!G285</f>
        <v>10.5</v>
      </c>
      <c r="H201" s="153">
        <f>P.V!H285</f>
        <v>5</v>
      </c>
      <c r="I201" s="152">
        <f>P.V!I285</f>
        <v>9.3333333333333339</v>
      </c>
      <c r="J201" s="153">
        <f>P.V!J285</f>
        <v>0</v>
      </c>
      <c r="K201" s="152">
        <f>P.V!K285</f>
        <v>5.333333333333333</v>
      </c>
      <c r="L201" s="153">
        <f>P.V!L285</f>
        <v>0</v>
      </c>
      <c r="M201" s="53">
        <f>P.V!M285</f>
        <v>8.3888888888888893</v>
      </c>
      <c r="N201" s="153">
        <f>P.V!N285</f>
        <v>5</v>
      </c>
      <c r="O201" s="152">
        <f>P.V!O285</f>
        <v>7</v>
      </c>
      <c r="P201" s="153">
        <f>P.V!P285</f>
        <v>0</v>
      </c>
      <c r="Q201" s="152">
        <f>P.V!Q285</f>
        <v>10.5</v>
      </c>
      <c r="R201" s="153">
        <f>P.V!R285</f>
        <v>3</v>
      </c>
      <c r="S201" s="152">
        <f>P.V!S285</f>
        <v>9</v>
      </c>
      <c r="T201" s="153">
        <f>P.V!T285</f>
        <v>0</v>
      </c>
      <c r="U201" s="53">
        <f>P.V!U285</f>
        <v>8.8333333333333339</v>
      </c>
      <c r="V201" s="153">
        <f>P.V!V285</f>
        <v>3</v>
      </c>
      <c r="W201" s="152">
        <f>P.V!W285</f>
        <v>2</v>
      </c>
      <c r="X201" s="153">
        <f>P.V!X285</f>
        <v>0</v>
      </c>
      <c r="Y201" s="152">
        <f>P.V!Y285</f>
        <v>3.5</v>
      </c>
      <c r="Z201" s="153">
        <f>P.V!Z285</f>
        <v>0</v>
      </c>
      <c r="AA201" s="152">
        <f>P.V!AA285</f>
        <v>6</v>
      </c>
      <c r="AB201" s="153">
        <f>P.V!AB285</f>
        <v>0</v>
      </c>
      <c r="AC201" s="53">
        <f>P.V!AC285</f>
        <v>3.8333333333333335</v>
      </c>
      <c r="AD201" s="153">
        <f>P.V!AD285</f>
        <v>0</v>
      </c>
      <c r="AE201" s="138">
        <f>P.V!AE285</f>
        <v>7.5246913580246924</v>
      </c>
      <c r="AF201" s="40">
        <f>P.V!AF285</f>
        <v>8</v>
      </c>
      <c r="AG201" s="154" t="str">
        <f>P.V!AG285</f>
        <v>Rattrapage</v>
      </c>
      <c r="AH201" s="167">
        <f>P.V!AH285</f>
        <v>13</v>
      </c>
      <c r="AI201" s="168">
        <f>P.V!AI285</f>
        <v>5</v>
      </c>
      <c r="AJ201" s="169">
        <f>P.V!AJ285</f>
        <v>8</v>
      </c>
      <c r="AK201" s="168">
        <f>P.V!AK285</f>
        <v>0</v>
      </c>
      <c r="AL201" s="169">
        <f>P.V!AL285</f>
        <v>10.666666666666666</v>
      </c>
      <c r="AM201" s="155">
        <f>P.V!AM285</f>
        <v>5</v>
      </c>
      <c r="AN201" s="38">
        <f>P.V!AN285</f>
        <v>10.555555555555555</v>
      </c>
      <c r="AO201" s="157">
        <f>P.V!AO285</f>
        <v>15</v>
      </c>
      <c r="AP201" s="167">
        <f>P.V!AP285</f>
        <v>10</v>
      </c>
      <c r="AQ201" s="167">
        <f>P.V!AQ285</f>
        <v>3</v>
      </c>
      <c r="AR201" s="167">
        <f>P.V!AR285</f>
        <v>8.5</v>
      </c>
      <c r="AS201" s="167">
        <f>P.V!AS285</f>
        <v>0</v>
      </c>
      <c r="AT201" s="167">
        <f>P.V!AT285</f>
        <v>3.5</v>
      </c>
      <c r="AU201" s="155">
        <f>P.V!AU285</f>
        <v>0</v>
      </c>
      <c r="AV201" s="38">
        <f>P.V!AV285</f>
        <v>7.333333333333333</v>
      </c>
      <c r="AW201" s="157">
        <f>P.V!AW285</f>
        <v>3</v>
      </c>
      <c r="AX201" s="156">
        <f>P.V!AX285</f>
        <v>14.5</v>
      </c>
      <c r="AY201" s="155">
        <f>P.V!AY285</f>
        <v>2</v>
      </c>
      <c r="AZ201" s="156">
        <f>P.V!AZ285</f>
        <v>8.5</v>
      </c>
      <c r="BA201" s="155">
        <f>P.V!BA285</f>
        <v>0</v>
      </c>
      <c r="BB201" s="156">
        <f>P.V!BB285</f>
        <v>11</v>
      </c>
      <c r="BC201" s="155">
        <f>P.V!BC285</f>
        <v>2</v>
      </c>
      <c r="BD201" s="38">
        <f>P.V!BD285</f>
        <v>11.333333333333334</v>
      </c>
      <c r="BE201" s="157">
        <f>P.V!BE285</f>
        <v>6</v>
      </c>
      <c r="BF201" s="59">
        <f>P.V!BF285</f>
        <v>9.6543209876543195</v>
      </c>
      <c r="BG201" s="55">
        <f>P.V!BG285</f>
        <v>24</v>
      </c>
      <c r="BH201" s="56">
        <f>P.V!BH285</f>
        <v>8.5895061728395063</v>
      </c>
      <c r="BI201" s="55">
        <f>P.V!BI285</f>
        <v>32</v>
      </c>
      <c r="BJ201" s="55">
        <f>P.V!BJ285</f>
        <v>32</v>
      </c>
      <c r="BK201" s="73" t="str">
        <f>P.V!BK285</f>
        <v>Rattrapage</v>
      </c>
    </row>
    <row r="202" spans="1:63" ht="20.25" customHeight="1">
      <c r="A202" s="250">
        <v>192</v>
      </c>
      <c r="B202" s="234" t="str">
        <f>P.V!B286</f>
        <v>113006345</v>
      </c>
      <c r="C202" s="234" t="str">
        <f>P.V!C286</f>
        <v>HAMIDOUCHE</v>
      </c>
      <c r="D202" s="234" t="str">
        <f>P.V!D286</f>
        <v>Yougourthen</v>
      </c>
      <c r="E202" s="234" t="str">
        <f>P.V!E286</f>
        <v>19/04/1990</v>
      </c>
      <c r="F202" s="234" t="str">
        <f>P.V!F286</f>
        <v>akbou</v>
      </c>
      <c r="G202" s="152">
        <f>P.V!G286</f>
        <v>10</v>
      </c>
      <c r="H202" s="153">
        <f>P.V!H286</f>
        <v>5</v>
      </c>
      <c r="I202" s="152">
        <f>P.V!I286</f>
        <v>13.666666666666666</v>
      </c>
      <c r="J202" s="153">
        <f>P.V!J286</f>
        <v>5</v>
      </c>
      <c r="K202" s="152">
        <f>P.V!K286</f>
        <v>11.5</v>
      </c>
      <c r="L202" s="153">
        <f>P.V!L286</f>
        <v>5</v>
      </c>
      <c r="M202" s="53">
        <f>P.V!M286</f>
        <v>11.722222222222221</v>
      </c>
      <c r="N202" s="153">
        <f>P.V!N286</f>
        <v>15</v>
      </c>
      <c r="O202" s="152">
        <f>P.V!O286</f>
        <v>9</v>
      </c>
      <c r="P202" s="153">
        <f>P.V!P286</f>
        <v>0</v>
      </c>
      <c r="Q202" s="152">
        <f>P.V!Q286</f>
        <v>12</v>
      </c>
      <c r="R202" s="153">
        <f>P.V!R286</f>
        <v>3</v>
      </c>
      <c r="S202" s="152">
        <f>P.V!S286</f>
        <v>14</v>
      </c>
      <c r="T202" s="153">
        <f>P.V!T286</f>
        <v>3</v>
      </c>
      <c r="U202" s="53">
        <f>P.V!U286</f>
        <v>11.666666666666666</v>
      </c>
      <c r="V202" s="153">
        <f>P.V!V286</f>
        <v>9</v>
      </c>
      <c r="W202" s="152">
        <f>P.V!W286</f>
        <v>6</v>
      </c>
      <c r="X202" s="153">
        <f>P.V!X286</f>
        <v>0</v>
      </c>
      <c r="Y202" s="152">
        <f>P.V!Y286</f>
        <v>8</v>
      </c>
      <c r="Z202" s="153">
        <f>P.V!Z286</f>
        <v>0</v>
      </c>
      <c r="AA202" s="152">
        <f>P.V!AA286</f>
        <v>6.5</v>
      </c>
      <c r="AB202" s="153">
        <f>P.V!AB286</f>
        <v>0</v>
      </c>
      <c r="AC202" s="53">
        <f>P.V!AC286</f>
        <v>6.833333333333333</v>
      </c>
      <c r="AD202" s="153">
        <f>P.V!AD286</f>
        <v>0</v>
      </c>
      <c r="AE202" s="138">
        <f>P.V!AE286</f>
        <v>10.617283950617283</v>
      </c>
      <c r="AF202" s="40">
        <f>P.V!AF286</f>
        <v>30</v>
      </c>
      <c r="AG202" s="154" t="str">
        <f>P.V!AG286</f>
        <v>Admis(e)</v>
      </c>
      <c r="AH202" s="167">
        <f>P.V!AH286</f>
        <v>8.8333333333333339</v>
      </c>
      <c r="AI202" s="168">
        <f>P.V!AI286</f>
        <v>0</v>
      </c>
      <c r="AJ202" s="169">
        <f>P.V!AJ286</f>
        <v>14.833333333333334</v>
      </c>
      <c r="AK202" s="168">
        <f>P.V!AK286</f>
        <v>5</v>
      </c>
      <c r="AL202" s="169">
        <f>P.V!AL286</f>
        <v>11.333333333333334</v>
      </c>
      <c r="AM202" s="155">
        <f>P.V!AM286</f>
        <v>5</v>
      </c>
      <c r="AN202" s="38">
        <f>P.V!AN286</f>
        <v>11.666666666666666</v>
      </c>
      <c r="AO202" s="157">
        <f>P.V!AO286</f>
        <v>15</v>
      </c>
      <c r="AP202" s="167">
        <f>P.V!AP286</f>
        <v>8</v>
      </c>
      <c r="AQ202" s="167">
        <f>P.V!AQ286</f>
        <v>0</v>
      </c>
      <c r="AR202" s="167">
        <f>P.V!AR286</f>
        <v>9</v>
      </c>
      <c r="AS202" s="167">
        <f>P.V!AS286</f>
        <v>0</v>
      </c>
      <c r="AT202" s="167">
        <f>P.V!AT286</f>
        <v>10</v>
      </c>
      <c r="AU202" s="155">
        <f>P.V!AU286</f>
        <v>3</v>
      </c>
      <c r="AV202" s="38">
        <f>P.V!AV286</f>
        <v>9</v>
      </c>
      <c r="AW202" s="157">
        <f>P.V!AW286</f>
        <v>3</v>
      </c>
      <c r="AX202" s="156">
        <f>P.V!AX286</f>
        <v>11</v>
      </c>
      <c r="AY202" s="155">
        <f>P.V!AY286</f>
        <v>2</v>
      </c>
      <c r="AZ202" s="156">
        <f>P.V!AZ286</f>
        <v>4</v>
      </c>
      <c r="BA202" s="155">
        <f>P.V!BA286</f>
        <v>0</v>
      </c>
      <c r="BB202" s="156">
        <f>P.V!BB286</f>
        <v>13.5</v>
      </c>
      <c r="BC202" s="155">
        <f>P.V!BC286</f>
        <v>2</v>
      </c>
      <c r="BD202" s="38">
        <f>P.V!BD286</f>
        <v>9.5</v>
      </c>
      <c r="BE202" s="157">
        <f>P.V!BE286</f>
        <v>4</v>
      </c>
      <c r="BF202" s="59">
        <f>P.V!BF286</f>
        <v>10.296296296296296</v>
      </c>
      <c r="BG202" s="55">
        <f>P.V!BG286</f>
        <v>30</v>
      </c>
      <c r="BH202" s="56">
        <f>P.V!BH286</f>
        <v>10.456790123456789</v>
      </c>
      <c r="BI202" s="55">
        <f>P.V!BI286</f>
        <v>60</v>
      </c>
      <c r="BJ202" s="55">
        <f>P.V!BJ286</f>
        <v>180</v>
      </c>
      <c r="BK202" s="73" t="str">
        <f>P.V!BK286</f>
        <v>Admis(e)</v>
      </c>
    </row>
    <row r="203" spans="1:63" ht="20.25" customHeight="1">
      <c r="A203" s="250">
        <v>193</v>
      </c>
      <c r="B203" s="234" t="str">
        <f>P.V!B287</f>
        <v>113009447</v>
      </c>
      <c r="C203" s="234" t="str">
        <f>P.V!C287</f>
        <v>HAMMA</v>
      </c>
      <c r="D203" s="234" t="str">
        <f>P.V!D287</f>
        <v>RAHIMA</v>
      </c>
      <c r="E203" s="234" t="str">
        <f>P.V!E287</f>
        <v>24/04/1991</v>
      </c>
      <c r="F203" s="234" t="str">
        <f>P.V!F287</f>
        <v>Bejaia</v>
      </c>
      <c r="G203" s="152">
        <f>P.V!G287</f>
        <v>13.333333333333334</v>
      </c>
      <c r="H203" s="153">
        <f>P.V!H287</f>
        <v>5</v>
      </c>
      <c r="I203" s="152">
        <f>P.V!I287</f>
        <v>5.333333333333333</v>
      </c>
      <c r="J203" s="153">
        <f>P.V!J287</f>
        <v>0</v>
      </c>
      <c r="K203" s="152">
        <f>P.V!K287</f>
        <v>5.333333333333333</v>
      </c>
      <c r="L203" s="153">
        <f>P.V!L287</f>
        <v>0</v>
      </c>
      <c r="M203" s="53">
        <f>P.V!M287</f>
        <v>8</v>
      </c>
      <c r="N203" s="153">
        <f>P.V!N287</f>
        <v>5</v>
      </c>
      <c r="O203" s="152">
        <f>P.V!O287</f>
        <v>7</v>
      </c>
      <c r="P203" s="153">
        <f>P.V!P287</f>
        <v>0</v>
      </c>
      <c r="Q203" s="152">
        <f>P.V!Q287</f>
        <v>14.5</v>
      </c>
      <c r="R203" s="153">
        <f>P.V!R287</f>
        <v>3</v>
      </c>
      <c r="S203" s="152">
        <f>P.V!S287</f>
        <v>10</v>
      </c>
      <c r="T203" s="153">
        <f>P.V!T287</f>
        <v>3</v>
      </c>
      <c r="U203" s="53">
        <f>P.V!U287</f>
        <v>10.5</v>
      </c>
      <c r="V203" s="153">
        <f>P.V!V287</f>
        <v>9</v>
      </c>
      <c r="W203" s="152">
        <f>P.V!W287</f>
        <v>1</v>
      </c>
      <c r="X203" s="153">
        <f>P.V!X287</f>
        <v>0</v>
      </c>
      <c r="Y203" s="152">
        <f>P.V!Y287</f>
        <v>3</v>
      </c>
      <c r="Z203" s="153">
        <f>P.V!Z287</f>
        <v>0</v>
      </c>
      <c r="AA203" s="152">
        <f>P.V!AA287</f>
        <v>5.5</v>
      </c>
      <c r="AB203" s="153">
        <f>P.V!AB287</f>
        <v>0</v>
      </c>
      <c r="AC203" s="53">
        <f>P.V!AC287</f>
        <v>3.1666666666666665</v>
      </c>
      <c r="AD203" s="153">
        <f>P.V!AD287</f>
        <v>0</v>
      </c>
      <c r="AE203" s="138">
        <f>P.V!AE287</f>
        <v>7.7592592592592595</v>
      </c>
      <c r="AF203" s="40">
        <f>P.V!AF287</f>
        <v>14</v>
      </c>
      <c r="AG203" s="154" t="str">
        <f>P.V!AG287</f>
        <v>Rattrapage</v>
      </c>
      <c r="AH203" s="167">
        <f>P.V!AH287</f>
        <v>8.8333333333333339</v>
      </c>
      <c r="AI203" s="168">
        <f>P.V!AI287</f>
        <v>0</v>
      </c>
      <c r="AJ203" s="169">
        <f>P.V!AJ287</f>
        <v>12.333333333333334</v>
      </c>
      <c r="AK203" s="168">
        <f>P.V!AK287</f>
        <v>5</v>
      </c>
      <c r="AL203" s="169">
        <f>P.V!AL287</f>
        <v>11.333333333333334</v>
      </c>
      <c r="AM203" s="155">
        <f>P.V!AM287</f>
        <v>5</v>
      </c>
      <c r="AN203" s="38">
        <f>P.V!AN287</f>
        <v>10.833333333333334</v>
      </c>
      <c r="AO203" s="157">
        <f>P.V!AO287</f>
        <v>15</v>
      </c>
      <c r="AP203" s="167">
        <f>P.V!AP287</f>
        <v>4</v>
      </c>
      <c r="AQ203" s="167">
        <f>P.V!AQ287</f>
        <v>0</v>
      </c>
      <c r="AR203" s="167">
        <f>P.V!AR287</f>
        <v>11</v>
      </c>
      <c r="AS203" s="167">
        <f>P.V!AS287</f>
        <v>3</v>
      </c>
      <c r="AT203" s="167">
        <f>P.V!AT287</f>
        <v>7.5</v>
      </c>
      <c r="AU203" s="155">
        <f>P.V!AU287</f>
        <v>0</v>
      </c>
      <c r="AV203" s="38">
        <f>P.V!AV287</f>
        <v>7.5</v>
      </c>
      <c r="AW203" s="157">
        <f>P.V!AW287</f>
        <v>3</v>
      </c>
      <c r="AX203" s="156">
        <f>P.V!AX287</f>
        <v>10</v>
      </c>
      <c r="AY203" s="155">
        <f>P.V!AY287</f>
        <v>2</v>
      </c>
      <c r="AZ203" s="156" t="str">
        <f>P.V!AZ287</f>
        <v>ABS</v>
      </c>
      <c r="BA203" s="155">
        <f>P.V!BA287</f>
        <v>2</v>
      </c>
      <c r="BB203" s="156">
        <f>P.V!BB287</f>
        <v>13</v>
      </c>
      <c r="BC203" s="155">
        <f>P.V!BC287</f>
        <v>2</v>
      </c>
      <c r="BD203" s="38" t="e">
        <f>P.V!BD287</f>
        <v>#VALUE!</v>
      </c>
      <c r="BE203" s="157" t="e">
        <f>P.V!BE287</f>
        <v>#VALUE!</v>
      </c>
      <c r="BF203" s="59" t="e">
        <f>P.V!BF287</f>
        <v>#VALUE!</v>
      </c>
      <c r="BG203" s="55" t="e">
        <f>P.V!BG287</f>
        <v>#VALUE!</v>
      </c>
      <c r="BH203" s="56" t="e">
        <f>P.V!BH287</f>
        <v>#VALUE!</v>
      </c>
      <c r="BI203" s="55" t="e">
        <f>P.V!BI287</f>
        <v>#VALUE!</v>
      </c>
      <c r="BJ203" s="55" t="e">
        <f>P.V!BJ287</f>
        <v>#VALUE!</v>
      </c>
      <c r="BK203" s="73" t="str">
        <f>P.V!BK287</f>
        <v>Rattrapage</v>
      </c>
    </row>
    <row r="204" spans="1:63" ht="20.25" customHeight="1">
      <c r="A204" s="250">
        <v>194</v>
      </c>
      <c r="B204" s="234" t="str">
        <f>P.V!B288</f>
        <v>11DR0591</v>
      </c>
      <c r="C204" s="234" t="str">
        <f>P.V!C288</f>
        <v>HAMOUCHE</v>
      </c>
      <c r="D204" s="234" t="str">
        <f>P.V!D288</f>
        <v>Imane</v>
      </c>
      <c r="E204" s="234" t="str">
        <f>P.V!E288</f>
        <v>02/01/1992</v>
      </c>
      <c r="F204" s="234" t="str">
        <f>P.V!F288</f>
        <v>Bejaia</v>
      </c>
      <c r="G204" s="152">
        <f>P.V!G288</f>
        <v>10.833333333333334</v>
      </c>
      <c r="H204" s="153">
        <f>P.V!H288</f>
        <v>5</v>
      </c>
      <c r="I204" s="152">
        <f>P.V!I288</f>
        <v>11.333333333333334</v>
      </c>
      <c r="J204" s="153">
        <f>P.V!J288</f>
        <v>5</v>
      </c>
      <c r="K204" s="152">
        <f>P.V!K288</f>
        <v>5</v>
      </c>
      <c r="L204" s="153">
        <f>P.V!L288</f>
        <v>0</v>
      </c>
      <c r="M204" s="53">
        <f>P.V!M288</f>
        <v>9.0555555555555554</v>
      </c>
      <c r="N204" s="153">
        <f>P.V!N288</f>
        <v>10</v>
      </c>
      <c r="O204" s="152">
        <f>P.V!O288</f>
        <v>11.5</v>
      </c>
      <c r="P204" s="153">
        <f>P.V!P288</f>
        <v>3</v>
      </c>
      <c r="Q204" s="152">
        <f>P.V!Q288</f>
        <v>8</v>
      </c>
      <c r="R204" s="153">
        <f>P.V!R288</f>
        <v>0</v>
      </c>
      <c r="S204" s="152">
        <f>P.V!S288</f>
        <v>8</v>
      </c>
      <c r="T204" s="153">
        <f>P.V!T288</f>
        <v>0</v>
      </c>
      <c r="U204" s="53">
        <f>P.V!U288</f>
        <v>9.1666666666666661</v>
      </c>
      <c r="V204" s="153">
        <f>P.V!V288</f>
        <v>3</v>
      </c>
      <c r="W204" s="152">
        <f>P.V!W288</f>
        <v>5.5</v>
      </c>
      <c r="X204" s="153">
        <f>P.V!X288</f>
        <v>0</v>
      </c>
      <c r="Y204" s="152">
        <f>P.V!Y288</f>
        <v>7</v>
      </c>
      <c r="Z204" s="153">
        <f>P.V!Z288</f>
        <v>0</v>
      </c>
      <c r="AA204" s="152">
        <f>P.V!AA288</f>
        <v>8</v>
      </c>
      <c r="AB204" s="153">
        <f>P.V!AB288</f>
        <v>0</v>
      </c>
      <c r="AC204" s="53">
        <f>P.V!AC288</f>
        <v>6.833333333333333</v>
      </c>
      <c r="AD204" s="153">
        <f>P.V!AD288</f>
        <v>0</v>
      </c>
      <c r="AE204" s="138">
        <f>P.V!AE288</f>
        <v>8.5987654320987659</v>
      </c>
      <c r="AF204" s="40">
        <f>P.V!AF288</f>
        <v>13</v>
      </c>
      <c r="AG204" s="154" t="str">
        <f>P.V!AG288</f>
        <v>Rattrapage</v>
      </c>
      <c r="AH204" s="167">
        <f>P.V!AH288</f>
        <v>11.166666666666666</v>
      </c>
      <c r="AI204" s="168">
        <f>P.V!AI288</f>
        <v>5</v>
      </c>
      <c r="AJ204" s="169">
        <f>P.V!AJ288</f>
        <v>8.6666666666666661</v>
      </c>
      <c r="AK204" s="168">
        <f>P.V!AK288</f>
        <v>0</v>
      </c>
      <c r="AL204" s="169">
        <f>P.V!AL288</f>
        <v>10.333333333333334</v>
      </c>
      <c r="AM204" s="155">
        <f>P.V!AM288</f>
        <v>5</v>
      </c>
      <c r="AN204" s="38">
        <f>P.V!AN288</f>
        <v>10.055555555555555</v>
      </c>
      <c r="AO204" s="157">
        <f>P.V!AO288</f>
        <v>15</v>
      </c>
      <c r="AP204" s="167">
        <f>P.V!AP288</f>
        <v>10</v>
      </c>
      <c r="AQ204" s="167">
        <f>P.V!AQ288</f>
        <v>3</v>
      </c>
      <c r="AR204" s="167">
        <f>P.V!AR288</f>
        <v>5</v>
      </c>
      <c r="AS204" s="167">
        <f>P.V!AS288</f>
        <v>0</v>
      </c>
      <c r="AT204" s="167">
        <f>P.V!AT288</f>
        <v>13</v>
      </c>
      <c r="AU204" s="155">
        <f>P.V!AU288</f>
        <v>3</v>
      </c>
      <c r="AV204" s="38">
        <f>P.V!AV288</f>
        <v>9.3333333333333339</v>
      </c>
      <c r="AW204" s="157">
        <f>P.V!AW288</f>
        <v>6</v>
      </c>
      <c r="AX204" s="156">
        <f>P.V!AX288</f>
        <v>15.5</v>
      </c>
      <c r="AY204" s="155">
        <f>P.V!AY288</f>
        <v>2</v>
      </c>
      <c r="AZ204" s="156">
        <f>P.V!AZ288</f>
        <v>9</v>
      </c>
      <c r="BA204" s="155">
        <f>P.V!BA288</f>
        <v>0</v>
      </c>
      <c r="BB204" s="156">
        <f>P.V!BB288</f>
        <v>10</v>
      </c>
      <c r="BC204" s="155">
        <f>P.V!BC288</f>
        <v>2</v>
      </c>
      <c r="BD204" s="38">
        <f>P.V!BD288</f>
        <v>11.5</v>
      </c>
      <c r="BE204" s="157">
        <f>P.V!BE288</f>
        <v>6</v>
      </c>
      <c r="BF204" s="59">
        <f>P.V!BF288</f>
        <v>10.1358024691358</v>
      </c>
      <c r="BG204" s="55">
        <f>P.V!BG288</f>
        <v>30</v>
      </c>
      <c r="BH204" s="56">
        <f>P.V!BH288</f>
        <v>9.3672839506172831</v>
      </c>
      <c r="BI204" s="55">
        <f>P.V!BI288</f>
        <v>43</v>
      </c>
      <c r="BJ204" s="55">
        <f>P.V!BJ288</f>
        <v>43</v>
      </c>
      <c r="BK204" s="73" t="str">
        <f>P.V!BK288</f>
        <v>Rattrapage</v>
      </c>
    </row>
    <row r="205" spans="1:63" ht="20.25" customHeight="1">
      <c r="A205" s="250">
        <v>195</v>
      </c>
      <c r="B205" s="234" t="str">
        <f>P.V!B289</f>
        <v>113011954</v>
      </c>
      <c r="C205" s="234" t="str">
        <f>P.V!C289</f>
        <v>HAMOUN</v>
      </c>
      <c r="D205" s="234" t="str">
        <f>P.V!D289</f>
        <v>NARIMANE</v>
      </c>
      <c r="E205" s="234" t="str">
        <f>P.V!E289</f>
        <v>12/12/1991</v>
      </c>
      <c r="F205" s="234" t="str">
        <f>P.V!F289</f>
        <v>Kherrata</v>
      </c>
      <c r="G205" s="152">
        <f>P.V!G289</f>
        <v>7.666666666666667</v>
      </c>
      <c r="H205" s="153">
        <f>P.V!H289</f>
        <v>0</v>
      </c>
      <c r="I205" s="152">
        <f>P.V!I289</f>
        <v>11</v>
      </c>
      <c r="J205" s="153">
        <f>P.V!J289</f>
        <v>5</v>
      </c>
      <c r="K205" s="152">
        <f>P.V!K289</f>
        <v>9.3333333333333339</v>
      </c>
      <c r="L205" s="153">
        <f>P.V!L289</f>
        <v>0</v>
      </c>
      <c r="M205" s="53">
        <f>P.V!M289</f>
        <v>9.3333333333333339</v>
      </c>
      <c r="N205" s="153">
        <f>P.V!N289</f>
        <v>5</v>
      </c>
      <c r="O205" s="152">
        <f>P.V!O289</f>
        <v>10</v>
      </c>
      <c r="P205" s="153">
        <f>P.V!P289</f>
        <v>3</v>
      </c>
      <c r="Q205" s="152">
        <f>P.V!Q289</f>
        <v>11</v>
      </c>
      <c r="R205" s="153">
        <f>P.V!R289</f>
        <v>3</v>
      </c>
      <c r="S205" s="152">
        <f>P.V!S289</f>
        <v>5.5</v>
      </c>
      <c r="T205" s="153">
        <f>P.V!T289</f>
        <v>0</v>
      </c>
      <c r="U205" s="53">
        <f>P.V!U289</f>
        <v>8.8333333333333339</v>
      </c>
      <c r="V205" s="153">
        <f>P.V!V289</f>
        <v>6</v>
      </c>
      <c r="W205" s="152">
        <f>P.V!W289</f>
        <v>5</v>
      </c>
      <c r="X205" s="153">
        <f>P.V!X289</f>
        <v>0</v>
      </c>
      <c r="Y205" s="152">
        <f>P.V!Y289</f>
        <v>14.5</v>
      </c>
      <c r="Z205" s="153">
        <f>P.V!Z289</f>
        <v>2</v>
      </c>
      <c r="AA205" s="152">
        <f>P.V!AA289</f>
        <v>3</v>
      </c>
      <c r="AB205" s="153">
        <f>P.V!AB289</f>
        <v>0</v>
      </c>
      <c r="AC205" s="53">
        <f>P.V!AC289</f>
        <v>7.5</v>
      </c>
      <c r="AD205" s="153">
        <f>P.V!AD289</f>
        <v>2</v>
      </c>
      <c r="AE205" s="138">
        <f>P.V!AE289</f>
        <v>8.7592592592592595</v>
      </c>
      <c r="AF205" s="40">
        <f>P.V!AF289</f>
        <v>13</v>
      </c>
      <c r="AG205" s="154" t="str">
        <f>P.V!AG289</f>
        <v>Rattrapage</v>
      </c>
      <c r="AH205" s="167">
        <f>P.V!AH289</f>
        <v>8.3333333333333339</v>
      </c>
      <c r="AI205" s="168">
        <f>P.V!AI289</f>
        <v>0</v>
      </c>
      <c r="AJ205" s="169">
        <f>P.V!AJ289</f>
        <v>11.666666666666666</v>
      </c>
      <c r="AK205" s="168">
        <f>P.V!AK289</f>
        <v>5</v>
      </c>
      <c r="AL205" s="169">
        <f>P.V!AL289</f>
        <v>10.833333333333334</v>
      </c>
      <c r="AM205" s="155">
        <f>P.V!AM289</f>
        <v>5</v>
      </c>
      <c r="AN205" s="38">
        <f>P.V!AN289</f>
        <v>10.277777777777779</v>
      </c>
      <c r="AO205" s="157">
        <f>P.V!AO289</f>
        <v>15</v>
      </c>
      <c r="AP205" s="167">
        <f>P.V!AP289</f>
        <v>6.5</v>
      </c>
      <c r="AQ205" s="167">
        <f>P.V!AQ289</f>
        <v>0</v>
      </c>
      <c r="AR205" s="167">
        <f>P.V!AR289</f>
        <v>12.5</v>
      </c>
      <c r="AS205" s="167">
        <f>P.V!AS289</f>
        <v>3</v>
      </c>
      <c r="AT205" s="167">
        <f>P.V!AT289</f>
        <v>11.5</v>
      </c>
      <c r="AU205" s="155">
        <f>P.V!AU289</f>
        <v>3</v>
      </c>
      <c r="AV205" s="38">
        <f>P.V!AV289</f>
        <v>10.166666666666666</v>
      </c>
      <c r="AW205" s="157">
        <f>P.V!AW289</f>
        <v>9</v>
      </c>
      <c r="AX205" s="156">
        <f>P.V!AX289</f>
        <v>10</v>
      </c>
      <c r="AY205" s="155">
        <f>P.V!AY289</f>
        <v>2</v>
      </c>
      <c r="AZ205" s="156">
        <f>P.V!AZ289</f>
        <v>8.5</v>
      </c>
      <c r="BA205" s="155">
        <f>P.V!BA289</f>
        <v>0</v>
      </c>
      <c r="BB205" s="156">
        <f>P.V!BB289</f>
        <v>12</v>
      </c>
      <c r="BC205" s="155">
        <f>P.V!BC289</f>
        <v>2</v>
      </c>
      <c r="BD205" s="38">
        <f>P.V!BD289</f>
        <v>10.166666666666666</v>
      </c>
      <c r="BE205" s="157">
        <f>P.V!BE289</f>
        <v>6</v>
      </c>
      <c r="BF205" s="59">
        <f>P.V!BF289</f>
        <v>10.216049382716051</v>
      </c>
      <c r="BG205" s="55">
        <f>P.V!BG289</f>
        <v>30</v>
      </c>
      <c r="BH205" s="56">
        <f>P.V!BH289</f>
        <v>9.4876543209876552</v>
      </c>
      <c r="BI205" s="55">
        <f>P.V!BI289</f>
        <v>43</v>
      </c>
      <c r="BJ205" s="55">
        <f>P.V!BJ289</f>
        <v>43</v>
      </c>
      <c r="BK205" s="73" t="str">
        <f>P.V!BK289</f>
        <v>Rattrapage</v>
      </c>
    </row>
    <row r="206" spans="1:63" ht="20.25" customHeight="1">
      <c r="A206" s="250">
        <v>196</v>
      </c>
      <c r="B206" s="234" t="str">
        <f>P.V!B290</f>
        <v>11DR0867</v>
      </c>
      <c r="C206" s="234" t="str">
        <f>P.V!C290</f>
        <v>HARKANE</v>
      </c>
      <c r="D206" s="234" t="str">
        <f>P.V!D290</f>
        <v>Zahoua</v>
      </c>
      <c r="E206" s="234" t="str">
        <f>P.V!E290</f>
        <v>02/05/1991</v>
      </c>
      <c r="F206" s="234" t="str">
        <f>P.V!F290</f>
        <v>Sidi ayad</v>
      </c>
      <c r="G206" s="152" t="e">
        <f>P.V!G290</f>
        <v>#VALUE!</v>
      </c>
      <c r="H206" s="153" t="e">
        <f>P.V!H290</f>
        <v>#VALUE!</v>
      </c>
      <c r="I206" s="152" t="e">
        <f>P.V!I290</f>
        <v>#VALUE!</v>
      </c>
      <c r="J206" s="153" t="e">
        <f>P.V!J290</f>
        <v>#VALUE!</v>
      </c>
      <c r="K206" s="152" t="e">
        <f>P.V!K290</f>
        <v>#VALUE!</v>
      </c>
      <c r="L206" s="153" t="e">
        <f>P.V!L290</f>
        <v>#VALUE!</v>
      </c>
      <c r="M206" s="53" t="e">
        <f>P.V!M290</f>
        <v>#VALUE!</v>
      </c>
      <c r="N206" s="153" t="e">
        <f>P.V!N290</f>
        <v>#VALUE!</v>
      </c>
      <c r="O206" s="152" t="str">
        <f>P.V!O290</f>
        <v>\</v>
      </c>
      <c r="P206" s="153">
        <f>P.V!P290</f>
        <v>3</v>
      </c>
      <c r="Q206" s="152" t="str">
        <f>P.V!Q290</f>
        <v>\</v>
      </c>
      <c r="R206" s="153">
        <f>P.V!R290</f>
        <v>3</v>
      </c>
      <c r="S206" s="152" t="str">
        <f>P.V!S290</f>
        <v>\</v>
      </c>
      <c r="T206" s="153">
        <f>P.V!T290</f>
        <v>3</v>
      </c>
      <c r="U206" s="53" t="e">
        <f>P.V!U290</f>
        <v>#VALUE!</v>
      </c>
      <c r="V206" s="153" t="e">
        <f>P.V!V290</f>
        <v>#VALUE!</v>
      </c>
      <c r="W206" s="152" t="str">
        <f>P.V!W290</f>
        <v>\</v>
      </c>
      <c r="X206" s="153">
        <f>P.V!X290</f>
        <v>2</v>
      </c>
      <c r="Y206" s="152" t="str">
        <f>P.V!Y290</f>
        <v>\</v>
      </c>
      <c r="Z206" s="153">
        <f>P.V!Z290</f>
        <v>2</v>
      </c>
      <c r="AA206" s="152" t="str">
        <f>P.V!AA290</f>
        <v>\</v>
      </c>
      <c r="AB206" s="153">
        <f>P.V!AB290</f>
        <v>2</v>
      </c>
      <c r="AC206" s="53" t="e">
        <f>P.V!AC290</f>
        <v>#VALUE!</v>
      </c>
      <c r="AD206" s="153" t="e">
        <f>P.V!AD290</f>
        <v>#VALUE!</v>
      </c>
      <c r="AE206" s="138" t="e">
        <f>P.V!AE290</f>
        <v>#VALUE!</v>
      </c>
      <c r="AF206" s="40" t="e">
        <f>P.V!AF290</f>
        <v>#VALUE!</v>
      </c>
      <c r="AG206" s="154" t="e">
        <f>P.V!AG290</f>
        <v>#VALUE!</v>
      </c>
      <c r="AH206" s="167" t="e">
        <f>P.V!AH290</f>
        <v>#VALUE!</v>
      </c>
      <c r="AI206" s="168" t="e">
        <f>P.V!AI290</f>
        <v>#VALUE!</v>
      </c>
      <c r="AJ206" s="169" t="e">
        <f>P.V!AJ290</f>
        <v>#VALUE!</v>
      </c>
      <c r="AK206" s="168" t="e">
        <f>P.V!AK290</f>
        <v>#VALUE!</v>
      </c>
      <c r="AL206" s="169" t="e">
        <f>P.V!AL290</f>
        <v>#VALUE!</v>
      </c>
      <c r="AM206" s="155" t="e">
        <f>P.V!AM290</f>
        <v>#VALUE!</v>
      </c>
      <c r="AN206" s="38" t="e">
        <f>P.V!AN290</f>
        <v>#VALUE!</v>
      </c>
      <c r="AO206" s="157" t="e">
        <f>P.V!AO290</f>
        <v>#VALUE!</v>
      </c>
      <c r="AP206" s="167" t="str">
        <f>P.V!AP290</f>
        <v>\</v>
      </c>
      <c r="AQ206" s="167">
        <f>P.V!AQ290</f>
        <v>3</v>
      </c>
      <c r="AR206" s="167" t="str">
        <f>P.V!AR290</f>
        <v>\</v>
      </c>
      <c r="AS206" s="167">
        <f>P.V!AS290</f>
        <v>3</v>
      </c>
      <c r="AT206" s="167" t="str">
        <f>P.V!AT290</f>
        <v>\</v>
      </c>
      <c r="AU206" s="155">
        <f>P.V!AU290</f>
        <v>3</v>
      </c>
      <c r="AV206" s="38" t="e">
        <f>P.V!AV290</f>
        <v>#VALUE!</v>
      </c>
      <c r="AW206" s="157" t="e">
        <f>P.V!AW290</f>
        <v>#VALUE!</v>
      </c>
      <c r="AX206" s="156" t="str">
        <f>P.V!AX290</f>
        <v>\</v>
      </c>
      <c r="AY206" s="155">
        <f>P.V!AY290</f>
        <v>2</v>
      </c>
      <c r="AZ206" s="156" t="str">
        <f>P.V!AZ290</f>
        <v>\</v>
      </c>
      <c r="BA206" s="155">
        <f>P.V!BA290</f>
        <v>2</v>
      </c>
      <c r="BB206" s="156" t="str">
        <f>P.V!BB290</f>
        <v>\</v>
      </c>
      <c r="BC206" s="155">
        <f>P.V!BC290</f>
        <v>2</v>
      </c>
      <c r="BD206" s="38" t="e">
        <f>P.V!BD290</f>
        <v>#VALUE!</v>
      </c>
      <c r="BE206" s="157" t="e">
        <f>P.V!BE290</f>
        <v>#VALUE!</v>
      </c>
      <c r="BF206" s="59" t="e">
        <f>P.V!BF290</f>
        <v>#VALUE!</v>
      </c>
      <c r="BG206" s="55" t="e">
        <f>P.V!BG290</f>
        <v>#VALUE!</v>
      </c>
      <c r="BH206" s="56" t="e">
        <f>P.V!BH290</f>
        <v>#VALUE!</v>
      </c>
      <c r="BI206" s="55" t="e">
        <f>P.V!BI290</f>
        <v>#VALUE!</v>
      </c>
      <c r="BJ206" s="55" t="e">
        <f>P.V!BJ290</f>
        <v>#VALUE!</v>
      </c>
      <c r="BK206" s="73" t="str">
        <f>P.V!BK290</f>
        <v>Ajourné(e )</v>
      </c>
    </row>
    <row r="207" spans="1:63" ht="20.25" customHeight="1">
      <c r="A207" s="250">
        <v>197</v>
      </c>
      <c r="B207" s="234" t="str">
        <f>P.V!B291</f>
        <v>11DR0675</v>
      </c>
      <c r="C207" s="234" t="str">
        <f>P.V!C291</f>
        <v>HOCINI</v>
      </c>
      <c r="D207" s="234" t="str">
        <f>P.V!D291</f>
        <v>Mahdi</v>
      </c>
      <c r="E207" s="234" t="str">
        <f>P.V!E291</f>
        <v>22/10/1989</v>
      </c>
      <c r="F207" s="234" t="str">
        <f>P.V!F291</f>
        <v>Béjaia</v>
      </c>
      <c r="G207" s="152">
        <f>P.V!G291</f>
        <v>11.333333333333334</v>
      </c>
      <c r="H207" s="153">
        <f>P.V!H291</f>
        <v>5</v>
      </c>
      <c r="I207" s="152">
        <f>P.V!I291</f>
        <v>12.67</v>
      </c>
      <c r="J207" s="153">
        <f>P.V!J291</f>
        <v>5</v>
      </c>
      <c r="K207" s="152">
        <f>P.V!K291</f>
        <v>8.1666666666666661</v>
      </c>
      <c r="L207" s="153">
        <f>P.V!L291</f>
        <v>0</v>
      </c>
      <c r="M207" s="53">
        <f>P.V!M291</f>
        <v>10.723333333333334</v>
      </c>
      <c r="N207" s="153">
        <f>P.V!N291</f>
        <v>15</v>
      </c>
      <c r="O207" s="152">
        <f>P.V!O291</f>
        <v>10</v>
      </c>
      <c r="P207" s="153">
        <f>P.V!P291</f>
        <v>3</v>
      </c>
      <c r="Q207" s="152">
        <f>P.V!Q291</f>
        <v>12.5</v>
      </c>
      <c r="R207" s="153">
        <f>P.V!R291</f>
        <v>3</v>
      </c>
      <c r="S207" s="152">
        <f>P.V!S291</f>
        <v>11</v>
      </c>
      <c r="T207" s="153">
        <f>P.V!T291</f>
        <v>3</v>
      </c>
      <c r="U207" s="53">
        <f>P.V!U291</f>
        <v>11.166666666666666</v>
      </c>
      <c r="V207" s="153">
        <f>P.V!V291</f>
        <v>9</v>
      </c>
      <c r="W207" s="152">
        <f>P.V!W291</f>
        <v>10</v>
      </c>
      <c r="X207" s="153">
        <f>P.V!X291</f>
        <v>2</v>
      </c>
      <c r="Y207" s="152">
        <f>P.V!Y291</f>
        <v>5</v>
      </c>
      <c r="Z207" s="153">
        <f>P.V!Z291</f>
        <v>0</v>
      </c>
      <c r="AA207" s="152">
        <f>P.V!AA291</f>
        <v>6.5</v>
      </c>
      <c r="AB207" s="153">
        <f>P.V!AB291</f>
        <v>0</v>
      </c>
      <c r="AC207" s="53">
        <f>P.V!AC291</f>
        <v>7.166666666666667</v>
      </c>
      <c r="AD207" s="153">
        <f>P.V!AD291</f>
        <v>2</v>
      </c>
      <c r="AE207" s="138">
        <f>P.V!AE291</f>
        <v>10.08074074074074</v>
      </c>
      <c r="AF207" s="40">
        <f>P.V!AF291</f>
        <v>30</v>
      </c>
      <c r="AG207" s="154" t="str">
        <f>P.V!AG291</f>
        <v>Admis(e)</v>
      </c>
      <c r="AH207" s="167">
        <f>P.V!AH291</f>
        <v>8.5</v>
      </c>
      <c r="AI207" s="168">
        <f>P.V!AI291</f>
        <v>0</v>
      </c>
      <c r="AJ207" s="169">
        <f>P.V!AJ291</f>
        <v>15.5</v>
      </c>
      <c r="AK207" s="168">
        <f>P.V!AK291</f>
        <v>5</v>
      </c>
      <c r="AL207" s="169">
        <f>P.V!AL291</f>
        <v>12.83</v>
      </c>
      <c r="AM207" s="155">
        <f>P.V!AM291</f>
        <v>5</v>
      </c>
      <c r="AN207" s="38">
        <f>P.V!AN291</f>
        <v>12.276666666666666</v>
      </c>
      <c r="AO207" s="157">
        <f>P.V!AO291</f>
        <v>15</v>
      </c>
      <c r="AP207" s="167">
        <f>P.V!AP291</f>
        <v>10</v>
      </c>
      <c r="AQ207" s="167">
        <f>P.V!AQ291</f>
        <v>3</v>
      </c>
      <c r="AR207" s="167">
        <f>P.V!AR291</f>
        <v>10</v>
      </c>
      <c r="AS207" s="167">
        <f>P.V!AS291</f>
        <v>3</v>
      </c>
      <c r="AT207" s="167">
        <f>P.V!AT291</f>
        <v>8.5</v>
      </c>
      <c r="AU207" s="155">
        <f>P.V!AU291</f>
        <v>0</v>
      </c>
      <c r="AV207" s="38">
        <f>P.V!AV291</f>
        <v>9.5</v>
      </c>
      <c r="AW207" s="157">
        <f>P.V!AW291</f>
        <v>6</v>
      </c>
      <c r="AX207" s="156">
        <f>P.V!AX291</f>
        <v>5.5</v>
      </c>
      <c r="AY207" s="155">
        <f>P.V!AY291</f>
        <v>0</v>
      </c>
      <c r="AZ207" s="156">
        <f>P.V!AZ291</f>
        <v>6</v>
      </c>
      <c r="BA207" s="155">
        <f>P.V!BA291</f>
        <v>0</v>
      </c>
      <c r="BB207" s="156">
        <f>P.V!BB291</f>
        <v>12</v>
      </c>
      <c r="BC207" s="155">
        <f>P.V!BC291</f>
        <v>2</v>
      </c>
      <c r="BD207" s="38">
        <f>P.V!BD291</f>
        <v>7.833333333333333</v>
      </c>
      <c r="BE207" s="157">
        <f>P.V!BE291</f>
        <v>2</v>
      </c>
      <c r="BF207" s="59">
        <f>P.V!BF291</f>
        <v>10.363703703703704</v>
      </c>
      <c r="BG207" s="55">
        <f>P.V!BG291</f>
        <v>30</v>
      </c>
      <c r="BH207" s="56">
        <f>P.V!BH291</f>
        <v>10.222222222222221</v>
      </c>
      <c r="BI207" s="55">
        <f>P.V!BI291</f>
        <v>60</v>
      </c>
      <c r="BJ207" s="55">
        <f>P.V!BJ291</f>
        <v>180</v>
      </c>
      <c r="BK207" s="73" t="str">
        <f>P.V!BK291</f>
        <v>Admis(e)</v>
      </c>
    </row>
    <row r="208" spans="1:63" ht="20.25" customHeight="1">
      <c r="A208" s="250">
        <v>198</v>
      </c>
      <c r="B208" s="234" t="str">
        <f>P.V!B292</f>
        <v>11DR0904</v>
      </c>
      <c r="C208" s="234" t="str">
        <f>P.V!C292</f>
        <v>IDIR</v>
      </c>
      <c r="D208" s="234" t="str">
        <f>P.V!D292</f>
        <v>Abdelhak</v>
      </c>
      <c r="E208" s="234" t="str">
        <f>P.V!E292</f>
        <v>15/04/1991</v>
      </c>
      <c r="F208" s="234" t="str">
        <f>P.V!F292</f>
        <v>Kherrata</v>
      </c>
      <c r="G208" s="152">
        <f>P.V!G292</f>
        <v>10.833333333333334</v>
      </c>
      <c r="H208" s="153">
        <f>P.V!H292</f>
        <v>5</v>
      </c>
      <c r="I208" s="152">
        <f>P.V!I292</f>
        <v>5.5</v>
      </c>
      <c r="J208" s="153">
        <f>P.V!J292</f>
        <v>0</v>
      </c>
      <c r="K208" s="152">
        <f>P.V!K292</f>
        <v>4.333333333333333</v>
      </c>
      <c r="L208" s="153">
        <f>P.V!L292</f>
        <v>0</v>
      </c>
      <c r="M208" s="53">
        <f>P.V!M292</f>
        <v>6.8888888888888893</v>
      </c>
      <c r="N208" s="153">
        <f>P.V!N292</f>
        <v>5</v>
      </c>
      <c r="O208" s="152">
        <f>P.V!O292</f>
        <v>12</v>
      </c>
      <c r="P208" s="153">
        <f>P.V!P292</f>
        <v>3</v>
      </c>
      <c r="Q208" s="152">
        <f>P.V!Q292</f>
        <v>6</v>
      </c>
      <c r="R208" s="153">
        <f>P.V!R292</f>
        <v>0</v>
      </c>
      <c r="S208" s="152">
        <f>P.V!S292</f>
        <v>5</v>
      </c>
      <c r="T208" s="153">
        <f>P.V!T292</f>
        <v>0</v>
      </c>
      <c r="U208" s="53">
        <f>P.V!U292</f>
        <v>7.666666666666667</v>
      </c>
      <c r="V208" s="153">
        <f>P.V!V292</f>
        <v>3</v>
      </c>
      <c r="W208" s="152">
        <f>P.V!W292</f>
        <v>2</v>
      </c>
      <c r="X208" s="153">
        <f>P.V!X292</f>
        <v>0</v>
      </c>
      <c r="Y208" s="152">
        <f>P.V!Y292</f>
        <v>1</v>
      </c>
      <c r="Z208" s="153">
        <f>P.V!Z292</f>
        <v>0</v>
      </c>
      <c r="AA208" s="152">
        <f>P.V!AA292</f>
        <v>6.5</v>
      </c>
      <c r="AB208" s="153">
        <f>P.V!AB292</f>
        <v>0</v>
      </c>
      <c r="AC208" s="53">
        <f>P.V!AC292</f>
        <v>3.1666666666666665</v>
      </c>
      <c r="AD208" s="153">
        <f>P.V!AD292</f>
        <v>0</v>
      </c>
      <c r="AE208" s="138">
        <f>P.V!AE292</f>
        <v>6.3209876543209882</v>
      </c>
      <c r="AF208" s="40">
        <f>P.V!AF292</f>
        <v>8</v>
      </c>
      <c r="AG208" s="154" t="str">
        <f>P.V!AG292</f>
        <v>Rattrapage</v>
      </c>
      <c r="AH208" s="167">
        <f>P.V!AH292</f>
        <v>7</v>
      </c>
      <c r="AI208" s="168">
        <f>P.V!AI292</f>
        <v>0</v>
      </c>
      <c r="AJ208" s="169">
        <f>P.V!AJ292</f>
        <v>6.666666666666667</v>
      </c>
      <c r="AK208" s="168">
        <f>P.V!AK292</f>
        <v>0</v>
      </c>
      <c r="AL208" s="169">
        <f>P.V!AL292</f>
        <v>10.166666666666666</v>
      </c>
      <c r="AM208" s="155">
        <f>P.V!AM292</f>
        <v>5</v>
      </c>
      <c r="AN208" s="38">
        <f>P.V!AN292</f>
        <v>7.9444444444444455</v>
      </c>
      <c r="AO208" s="157">
        <f>P.V!AO292</f>
        <v>5</v>
      </c>
      <c r="AP208" s="167">
        <f>P.V!AP292</f>
        <v>6.5</v>
      </c>
      <c r="AQ208" s="167">
        <f>P.V!AQ292</f>
        <v>0</v>
      </c>
      <c r="AR208" s="167">
        <f>P.V!AR292</f>
        <v>7</v>
      </c>
      <c r="AS208" s="167">
        <f>P.V!AS292</f>
        <v>0</v>
      </c>
      <c r="AT208" s="167">
        <f>P.V!AT292</f>
        <v>6</v>
      </c>
      <c r="AU208" s="155">
        <f>P.V!AU292</f>
        <v>0</v>
      </c>
      <c r="AV208" s="38">
        <f>P.V!AV292</f>
        <v>6.5</v>
      </c>
      <c r="AW208" s="157">
        <f>P.V!AW292</f>
        <v>0</v>
      </c>
      <c r="AX208" s="156">
        <f>P.V!AX292</f>
        <v>7.5</v>
      </c>
      <c r="AY208" s="155">
        <f>P.V!AY292</f>
        <v>0</v>
      </c>
      <c r="AZ208" s="156">
        <f>P.V!AZ292</f>
        <v>2</v>
      </c>
      <c r="BA208" s="155">
        <f>P.V!BA292</f>
        <v>0</v>
      </c>
      <c r="BB208" s="156">
        <f>P.V!BB292</f>
        <v>8</v>
      </c>
      <c r="BC208" s="155">
        <f>P.V!BC292</f>
        <v>0</v>
      </c>
      <c r="BD208" s="38">
        <f>P.V!BD292</f>
        <v>5.833333333333333</v>
      </c>
      <c r="BE208" s="157">
        <f>P.V!BE292</f>
        <v>0</v>
      </c>
      <c r="BF208" s="59">
        <f>P.V!BF292</f>
        <v>6.9938271604938276</v>
      </c>
      <c r="BG208" s="55">
        <f>P.V!BG292</f>
        <v>5</v>
      </c>
      <c r="BH208" s="56">
        <f>P.V!BH292</f>
        <v>6.6574074074074083</v>
      </c>
      <c r="BI208" s="55">
        <f>P.V!BI292</f>
        <v>13</v>
      </c>
      <c r="BJ208" s="55">
        <f>P.V!BJ292</f>
        <v>13</v>
      </c>
      <c r="BK208" s="73" t="str">
        <f>P.V!BK292</f>
        <v>Rattrapage</v>
      </c>
    </row>
    <row r="209" spans="1:63" ht="20.25" customHeight="1">
      <c r="A209" s="250">
        <v>199</v>
      </c>
      <c r="B209" s="234" t="str">
        <f>P.V!B293</f>
        <v>123017075</v>
      </c>
      <c r="C209" s="234" t="str">
        <f>P.V!C293</f>
        <v>IHADADENE</v>
      </c>
      <c r="D209" s="234" t="str">
        <f>P.V!D293</f>
        <v>Sonia</v>
      </c>
      <c r="E209" s="234" t="str">
        <f>P.V!E293</f>
        <v>06/09/1982</v>
      </c>
      <c r="F209" s="234" t="str">
        <f>P.V!F293</f>
        <v>Barbacha</v>
      </c>
      <c r="G209" s="152">
        <f>P.V!G293</f>
        <v>13.166666666666666</v>
      </c>
      <c r="H209" s="153">
        <f>P.V!H293</f>
        <v>5</v>
      </c>
      <c r="I209" s="152">
        <f>P.V!I293</f>
        <v>13.666666666666666</v>
      </c>
      <c r="J209" s="153">
        <f>P.V!J293</f>
        <v>5</v>
      </c>
      <c r="K209" s="152">
        <f>P.V!K293</f>
        <v>9</v>
      </c>
      <c r="L209" s="153">
        <f>P.V!L293</f>
        <v>0</v>
      </c>
      <c r="M209" s="53">
        <f>P.V!M293</f>
        <v>11.944444444444443</v>
      </c>
      <c r="N209" s="153">
        <f>P.V!N293</f>
        <v>15</v>
      </c>
      <c r="O209" s="152">
        <f>P.V!O293</f>
        <v>12.5</v>
      </c>
      <c r="P209" s="153">
        <f>P.V!P293</f>
        <v>3</v>
      </c>
      <c r="Q209" s="152">
        <f>P.V!Q293</f>
        <v>13</v>
      </c>
      <c r="R209" s="153">
        <f>P.V!R293</f>
        <v>3</v>
      </c>
      <c r="S209" s="152">
        <f>P.V!S293</f>
        <v>16.5</v>
      </c>
      <c r="T209" s="153">
        <f>P.V!T293</f>
        <v>3</v>
      </c>
      <c r="U209" s="53">
        <f>P.V!U293</f>
        <v>14</v>
      </c>
      <c r="V209" s="153">
        <f>P.V!V293</f>
        <v>9</v>
      </c>
      <c r="W209" s="152">
        <f>P.V!W293</f>
        <v>10</v>
      </c>
      <c r="X209" s="153">
        <f>P.V!X293</f>
        <v>2</v>
      </c>
      <c r="Y209" s="152">
        <f>P.V!Y293</f>
        <v>15</v>
      </c>
      <c r="Z209" s="153">
        <f>P.V!Z293</f>
        <v>2</v>
      </c>
      <c r="AA209" s="152">
        <f>P.V!AA293</f>
        <v>11</v>
      </c>
      <c r="AB209" s="153">
        <f>P.V!AB293</f>
        <v>2</v>
      </c>
      <c r="AC209" s="53">
        <f>P.V!AC293</f>
        <v>12</v>
      </c>
      <c r="AD209" s="153">
        <f>P.V!AD293</f>
        <v>6</v>
      </c>
      <c r="AE209" s="138">
        <f>P.V!AE293</f>
        <v>12.641975308641975</v>
      </c>
      <c r="AF209" s="40">
        <f>P.V!AF293</f>
        <v>30</v>
      </c>
      <c r="AG209" s="154" t="str">
        <f>P.V!AG293</f>
        <v>Admis(e)</v>
      </c>
      <c r="AH209" s="167">
        <f>P.V!AH293</f>
        <v>14</v>
      </c>
      <c r="AI209" s="168">
        <f>P.V!AI293</f>
        <v>5</v>
      </c>
      <c r="AJ209" s="169">
        <f>P.V!AJ293</f>
        <v>14.833333333333334</v>
      </c>
      <c r="AK209" s="168">
        <f>P.V!AK293</f>
        <v>5</v>
      </c>
      <c r="AL209" s="169">
        <f>P.V!AL293</f>
        <v>12.833333333333334</v>
      </c>
      <c r="AM209" s="155">
        <f>P.V!AM293</f>
        <v>5</v>
      </c>
      <c r="AN209" s="38">
        <f>P.V!AN293</f>
        <v>13.888888888888891</v>
      </c>
      <c r="AO209" s="157">
        <f>P.V!AO293</f>
        <v>15</v>
      </c>
      <c r="AP209" s="167">
        <f>P.V!AP293</f>
        <v>12.5</v>
      </c>
      <c r="AQ209" s="167">
        <f>P.V!AQ293</f>
        <v>3</v>
      </c>
      <c r="AR209" s="167">
        <f>P.V!AR293</f>
        <v>11</v>
      </c>
      <c r="AS209" s="167">
        <f>P.V!AS293</f>
        <v>3</v>
      </c>
      <c r="AT209" s="167">
        <f>P.V!AT293</f>
        <v>14.5</v>
      </c>
      <c r="AU209" s="155">
        <f>P.V!AU293</f>
        <v>3</v>
      </c>
      <c r="AV209" s="38">
        <f>P.V!AV293</f>
        <v>12.666666666666666</v>
      </c>
      <c r="AW209" s="157">
        <f>P.V!AW293</f>
        <v>9</v>
      </c>
      <c r="AX209" s="156">
        <f>P.V!AX293</f>
        <v>13</v>
      </c>
      <c r="AY209" s="155">
        <f>P.V!AY293</f>
        <v>2</v>
      </c>
      <c r="AZ209" s="156">
        <f>P.V!AZ293</f>
        <v>13</v>
      </c>
      <c r="BA209" s="155">
        <f>P.V!BA293</f>
        <v>2</v>
      </c>
      <c r="BB209" s="156">
        <f>P.V!BB293</f>
        <v>14</v>
      </c>
      <c r="BC209" s="155">
        <f>P.V!BC293</f>
        <v>2</v>
      </c>
      <c r="BD209" s="38">
        <f>P.V!BD293</f>
        <v>13.333333333333334</v>
      </c>
      <c r="BE209" s="157">
        <f>P.V!BE293</f>
        <v>6</v>
      </c>
      <c r="BF209" s="59">
        <f>P.V!BF293</f>
        <v>13.358024691358025</v>
      </c>
      <c r="BG209" s="55">
        <f>P.V!BG293</f>
        <v>30</v>
      </c>
      <c r="BH209" s="56">
        <f>P.V!BH293</f>
        <v>13</v>
      </c>
      <c r="BI209" s="55">
        <f>P.V!BI293</f>
        <v>60</v>
      </c>
      <c r="BJ209" s="55">
        <f>P.V!BJ293</f>
        <v>180</v>
      </c>
      <c r="BK209" s="73" t="str">
        <f>P.V!BK293</f>
        <v>Admis(e)</v>
      </c>
    </row>
    <row r="210" spans="1:63" ht="20.25" customHeight="1">
      <c r="A210" s="250">
        <v>200</v>
      </c>
      <c r="B210" s="234" t="str">
        <f>P.V!B294</f>
        <v>123000063</v>
      </c>
      <c r="C210" s="234" t="str">
        <f>P.V!C294</f>
        <v>IHADDADEN</v>
      </c>
      <c r="D210" s="234" t="str">
        <f>P.V!D294</f>
        <v>Souhila</v>
      </c>
      <c r="E210" s="234" t="str">
        <f>P.V!E294</f>
        <v>16/02/1993</v>
      </c>
      <c r="F210" s="234" t="str">
        <f>P.V!F294</f>
        <v>BEJAIA</v>
      </c>
      <c r="G210" s="152">
        <f>P.V!G294</f>
        <v>9</v>
      </c>
      <c r="H210" s="153">
        <f>P.V!H294</f>
        <v>0</v>
      </c>
      <c r="I210" s="152">
        <f>P.V!I294</f>
        <v>11.666666666666666</v>
      </c>
      <c r="J210" s="153">
        <f>P.V!J294</f>
        <v>5</v>
      </c>
      <c r="K210" s="152">
        <f>P.V!K294</f>
        <v>5.666666666666667</v>
      </c>
      <c r="L210" s="153">
        <f>P.V!L294</f>
        <v>0</v>
      </c>
      <c r="M210" s="53">
        <f>P.V!M294</f>
        <v>8.7777777777777768</v>
      </c>
      <c r="N210" s="153">
        <f>P.V!N294</f>
        <v>5</v>
      </c>
      <c r="O210" s="152">
        <f>P.V!O294</f>
        <v>9</v>
      </c>
      <c r="P210" s="153">
        <f>P.V!P294</f>
        <v>0</v>
      </c>
      <c r="Q210" s="152">
        <f>P.V!Q294</f>
        <v>12.5</v>
      </c>
      <c r="R210" s="153">
        <f>P.V!R294</f>
        <v>3</v>
      </c>
      <c r="S210" s="152">
        <f>P.V!S294</f>
        <v>12</v>
      </c>
      <c r="T210" s="153">
        <f>P.V!T294</f>
        <v>3</v>
      </c>
      <c r="U210" s="53">
        <f>P.V!U294</f>
        <v>11.166666666666666</v>
      </c>
      <c r="V210" s="153">
        <f>P.V!V294</f>
        <v>9</v>
      </c>
      <c r="W210" s="152">
        <f>P.V!W294</f>
        <v>4</v>
      </c>
      <c r="X210" s="153">
        <f>P.V!X294</f>
        <v>0</v>
      </c>
      <c r="Y210" s="152">
        <f>P.V!Y294</f>
        <v>13</v>
      </c>
      <c r="Z210" s="153">
        <f>P.V!Z294</f>
        <v>2</v>
      </c>
      <c r="AA210" s="152">
        <f>P.V!AA294</f>
        <v>6.5</v>
      </c>
      <c r="AB210" s="153">
        <f>P.V!AB294</f>
        <v>0</v>
      </c>
      <c r="AC210" s="53">
        <f>P.V!AC294</f>
        <v>7.833333333333333</v>
      </c>
      <c r="AD210" s="153">
        <f>P.V!AD294</f>
        <v>2</v>
      </c>
      <c r="AE210" s="138">
        <f>P.V!AE294</f>
        <v>9.364197530864196</v>
      </c>
      <c r="AF210" s="40">
        <f>P.V!AF294</f>
        <v>16</v>
      </c>
      <c r="AG210" s="154" t="str">
        <f>P.V!AG294</f>
        <v>Rattrapage</v>
      </c>
      <c r="AH210" s="167">
        <f>P.V!AH294</f>
        <v>12</v>
      </c>
      <c r="AI210" s="168">
        <f>P.V!AI294</f>
        <v>5</v>
      </c>
      <c r="AJ210" s="169">
        <f>P.V!AJ294</f>
        <v>8.6666666666666661</v>
      </c>
      <c r="AK210" s="168">
        <f>P.V!AK294</f>
        <v>0</v>
      </c>
      <c r="AL210" s="169">
        <f>P.V!AL294</f>
        <v>12.333333333333334</v>
      </c>
      <c r="AM210" s="155">
        <f>P.V!AM294</f>
        <v>5</v>
      </c>
      <c r="AN210" s="38">
        <f>P.V!AN294</f>
        <v>11</v>
      </c>
      <c r="AO210" s="157">
        <f>P.V!AO294</f>
        <v>15</v>
      </c>
      <c r="AP210" s="167">
        <f>P.V!AP294</f>
        <v>10</v>
      </c>
      <c r="AQ210" s="167">
        <f>P.V!AQ294</f>
        <v>3</v>
      </c>
      <c r="AR210" s="167">
        <f>P.V!AR294</f>
        <v>12</v>
      </c>
      <c r="AS210" s="167">
        <f>P.V!AS294</f>
        <v>3</v>
      </c>
      <c r="AT210" s="167">
        <f>P.V!AT294</f>
        <v>13.5</v>
      </c>
      <c r="AU210" s="155">
        <f>P.V!AU294</f>
        <v>3</v>
      </c>
      <c r="AV210" s="38">
        <f>P.V!AV294</f>
        <v>11.833333333333334</v>
      </c>
      <c r="AW210" s="157">
        <f>P.V!AW294</f>
        <v>9</v>
      </c>
      <c r="AX210" s="156">
        <f>P.V!AX294</f>
        <v>13</v>
      </c>
      <c r="AY210" s="155">
        <f>P.V!AY294</f>
        <v>2</v>
      </c>
      <c r="AZ210" s="156">
        <f>P.V!AZ294</f>
        <v>13</v>
      </c>
      <c r="BA210" s="155">
        <f>P.V!BA294</f>
        <v>2</v>
      </c>
      <c r="BB210" s="156">
        <f>P.V!BB294</f>
        <v>10</v>
      </c>
      <c r="BC210" s="155">
        <f>P.V!BC294</f>
        <v>2</v>
      </c>
      <c r="BD210" s="38">
        <f>P.V!BD294</f>
        <v>12</v>
      </c>
      <c r="BE210" s="157">
        <f>P.V!BE294</f>
        <v>6</v>
      </c>
      <c r="BF210" s="59">
        <f>P.V!BF294</f>
        <v>11.5</v>
      </c>
      <c r="BG210" s="55">
        <f>P.V!BG294</f>
        <v>30</v>
      </c>
      <c r="BH210" s="56">
        <f>P.V!BH294</f>
        <v>10.432098765432098</v>
      </c>
      <c r="BI210" s="55">
        <f>P.V!BI294</f>
        <v>60</v>
      </c>
      <c r="BJ210" s="55">
        <f>P.V!BJ294</f>
        <v>180</v>
      </c>
      <c r="BK210" s="73" t="str">
        <f>P.V!BK294</f>
        <v>Admis(e)</v>
      </c>
    </row>
    <row r="211" spans="1:63" ht="20.25" customHeight="1">
      <c r="A211" s="250">
        <v>201</v>
      </c>
      <c r="B211" s="241" t="str">
        <f>P.V!B309</f>
        <v>123000074</v>
      </c>
      <c r="C211" s="241" t="str">
        <f>P.V!C309</f>
        <v>IHADJAREN</v>
      </c>
      <c r="D211" s="241" t="str">
        <f>P.V!D309</f>
        <v>Sabrina</v>
      </c>
      <c r="E211" s="241" t="str">
        <f>P.V!E309</f>
        <v>14/03/1992</v>
      </c>
      <c r="F211" s="241" t="str">
        <f>P.V!F309</f>
        <v>BEJAIA</v>
      </c>
      <c r="G211" s="36">
        <f>P.V!G309</f>
        <v>10.666666666666666</v>
      </c>
      <c r="H211" s="37">
        <f>P.V!H309</f>
        <v>5</v>
      </c>
      <c r="I211" s="36">
        <f>P.V!I309</f>
        <v>4.666666666666667</v>
      </c>
      <c r="J211" s="37">
        <f>P.V!J309</f>
        <v>0</v>
      </c>
      <c r="K211" s="36">
        <f>P.V!K309</f>
        <v>5.666666666666667</v>
      </c>
      <c r="L211" s="37">
        <f>P.V!L309</f>
        <v>0</v>
      </c>
      <c r="M211" s="53">
        <f>P.V!M309</f>
        <v>7</v>
      </c>
      <c r="N211" s="39">
        <f>P.V!N309</f>
        <v>5</v>
      </c>
      <c r="O211" s="36">
        <f>P.V!O309</f>
        <v>8</v>
      </c>
      <c r="P211" s="37">
        <f>P.V!P309</f>
        <v>0</v>
      </c>
      <c r="Q211" s="36">
        <f>P.V!Q309</f>
        <v>8</v>
      </c>
      <c r="R211" s="37">
        <f>P.V!R309</f>
        <v>0</v>
      </c>
      <c r="S211" s="36">
        <f>P.V!S309</f>
        <v>8</v>
      </c>
      <c r="T211" s="37">
        <f>P.V!T309</f>
        <v>0</v>
      </c>
      <c r="U211" s="53">
        <f>P.V!U309</f>
        <v>8</v>
      </c>
      <c r="V211" s="39">
        <f>P.V!V309</f>
        <v>0</v>
      </c>
      <c r="W211" s="36">
        <f>P.V!W309</f>
        <v>6</v>
      </c>
      <c r="X211" s="37">
        <f>P.V!X309</f>
        <v>0</v>
      </c>
      <c r="Y211" s="36">
        <f>P.V!Y309</f>
        <v>11.5</v>
      </c>
      <c r="Z211" s="37">
        <f>P.V!Z309</f>
        <v>2</v>
      </c>
      <c r="AA211" s="36">
        <f>P.V!AA309</f>
        <v>4.5</v>
      </c>
      <c r="AB211" s="37">
        <f>P.V!AB309</f>
        <v>0</v>
      </c>
      <c r="AC211" s="53">
        <f>P.V!AC309</f>
        <v>7.333333333333333</v>
      </c>
      <c r="AD211" s="39">
        <f>P.V!AD309</f>
        <v>2</v>
      </c>
      <c r="AE211" s="138">
        <f>P.V!AE309</f>
        <v>7.4074074074074074</v>
      </c>
      <c r="AF211" s="40">
        <f>P.V!AF309</f>
        <v>7</v>
      </c>
      <c r="AG211" s="73" t="str">
        <f>P.V!AG309</f>
        <v>Rattrapage</v>
      </c>
      <c r="AH211" s="52">
        <f>P.V!AH309</f>
        <v>8.8333333333333339</v>
      </c>
      <c r="AI211" s="170">
        <f>P.V!AI309</f>
        <v>0</v>
      </c>
      <c r="AJ211" s="19">
        <f>P.V!AJ309</f>
        <v>3.8333333333333335</v>
      </c>
      <c r="AK211" s="170">
        <f>P.V!AK309</f>
        <v>0</v>
      </c>
      <c r="AL211" s="19">
        <f>P.V!AL309</f>
        <v>10.166666666666666</v>
      </c>
      <c r="AM211" s="75">
        <f>P.V!AM309</f>
        <v>5</v>
      </c>
      <c r="AN211" s="38">
        <f>P.V!AN309</f>
        <v>7.6111111111111116</v>
      </c>
      <c r="AO211" s="76">
        <f>P.V!AO309</f>
        <v>5</v>
      </c>
      <c r="AP211" s="167">
        <f>P.V!AP309</f>
        <v>8.5</v>
      </c>
      <c r="AQ211" s="167">
        <f>P.V!AQ309</f>
        <v>0</v>
      </c>
      <c r="AR211" s="167">
        <f>P.V!AR309</f>
        <v>10.5</v>
      </c>
      <c r="AS211" s="167">
        <f>P.V!AS309</f>
        <v>3</v>
      </c>
      <c r="AT211" s="167">
        <f>P.V!AT309</f>
        <v>10</v>
      </c>
      <c r="AU211" s="75">
        <f>P.V!AU309</f>
        <v>3</v>
      </c>
      <c r="AV211" s="38">
        <f>P.V!AV309</f>
        <v>9.6666666666666661</v>
      </c>
      <c r="AW211" s="76">
        <f>P.V!AW309</f>
        <v>6</v>
      </c>
      <c r="AX211" s="61">
        <f>P.V!AX309</f>
        <v>7</v>
      </c>
      <c r="AY211" s="75">
        <f>P.V!AY309</f>
        <v>0</v>
      </c>
      <c r="AZ211" s="61">
        <f>P.V!AZ309</f>
        <v>8</v>
      </c>
      <c r="BA211" s="75">
        <f>P.V!BA309</f>
        <v>0</v>
      </c>
      <c r="BB211" s="61">
        <f>P.V!BB309</f>
        <v>10</v>
      </c>
      <c r="BC211" s="75">
        <f>P.V!BC309</f>
        <v>2</v>
      </c>
      <c r="BD211" s="38">
        <f>P.V!BD309</f>
        <v>8.3333333333333339</v>
      </c>
      <c r="BE211" s="76">
        <f>P.V!BE309</f>
        <v>2</v>
      </c>
      <c r="BF211" s="59">
        <f>P.V!BF309</f>
        <v>8.4567901234567913</v>
      </c>
      <c r="BG211" s="55">
        <f>P.V!BG309</f>
        <v>13</v>
      </c>
      <c r="BH211" s="56">
        <f>P.V!BH309</f>
        <v>7.9320987654320998</v>
      </c>
      <c r="BI211" s="55">
        <f>P.V!BI309</f>
        <v>20</v>
      </c>
      <c r="BJ211" s="55">
        <f>P.V!BJ309</f>
        <v>20</v>
      </c>
      <c r="BK211" s="73" t="str">
        <f>P.V!BK309</f>
        <v>Rattrapage</v>
      </c>
    </row>
    <row r="212" spans="1:63" ht="20.25" customHeight="1">
      <c r="A212" s="250">
        <v>202</v>
      </c>
      <c r="B212" s="234" t="str">
        <f>P.V!B310</f>
        <v>11DR0820</v>
      </c>
      <c r="C212" s="234" t="str">
        <f>P.V!C310</f>
        <v>IHAMMOUCHEN</v>
      </c>
      <c r="D212" s="234" t="str">
        <f>P.V!D310</f>
        <v>Sabrina</v>
      </c>
      <c r="E212" s="234" t="str">
        <f>P.V!E310</f>
        <v>20/02/1989</v>
      </c>
      <c r="F212" s="234" t="str">
        <f>P.V!F310</f>
        <v>Seddouk</v>
      </c>
      <c r="G212" s="36">
        <f>P.V!G310</f>
        <v>10</v>
      </c>
      <c r="H212" s="37">
        <f>P.V!H310</f>
        <v>5</v>
      </c>
      <c r="I212" s="36">
        <f>P.V!I310</f>
        <v>8.1666666666666661</v>
      </c>
      <c r="J212" s="37">
        <f>P.V!J310</f>
        <v>0</v>
      </c>
      <c r="K212" s="36">
        <f>P.V!K310</f>
        <v>10.5</v>
      </c>
      <c r="L212" s="37">
        <f>P.V!L310</f>
        <v>5</v>
      </c>
      <c r="M212" s="53">
        <f>P.V!M310</f>
        <v>9.5555555555555554</v>
      </c>
      <c r="N212" s="39">
        <f>P.V!N310</f>
        <v>10</v>
      </c>
      <c r="O212" s="36">
        <f>P.V!O310</f>
        <v>11</v>
      </c>
      <c r="P212" s="37">
        <f>P.V!P310</f>
        <v>3</v>
      </c>
      <c r="Q212" s="36">
        <f>P.V!Q310</f>
        <v>6.5</v>
      </c>
      <c r="R212" s="37">
        <f>P.V!R310</f>
        <v>0</v>
      </c>
      <c r="S212" s="36">
        <f>P.V!S310</f>
        <v>12</v>
      </c>
      <c r="T212" s="37">
        <f>P.V!T310</f>
        <v>3</v>
      </c>
      <c r="U212" s="53">
        <f>P.V!U310</f>
        <v>9.8333333333333339</v>
      </c>
      <c r="V212" s="39">
        <f>P.V!V310</f>
        <v>6</v>
      </c>
      <c r="W212" s="36">
        <f>P.V!W310</f>
        <v>13</v>
      </c>
      <c r="X212" s="37">
        <f>P.V!X310</f>
        <v>2</v>
      </c>
      <c r="Y212" s="36">
        <f>P.V!Y310</f>
        <v>12.5</v>
      </c>
      <c r="Z212" s="37">
        <f>P.V!Z310</f>
        <v>2</v>
      </c>
      <c r="AA212" s="36">
        <f>P.V!AA310</f>
        <v>11.25</v>
      </c>
      <c r="AB212" s="37">
        <f>P.V!AB310</f>
        <v>2</v>
      </c>
      <c r="AC212" s="53">
        <f>P.V!AC310</f>
        <v>12.25</v>
      </c>
      <c r="AD212" s="39">
        <f>P.V!AD310</f>
        <v>6</v>
      </c>
      <c r="AE212" s="138">
        <f>P.V!AE310</f>
        <v>10.246913580246913</v>
      </c>
      <c r="AF212" s="40">
        <f>P.V!AF310</f>
        <v>30</v>
      </c>
      <c r="AG212" s="73" t="str">
        <f>P.V!AG310</f>
        <v>Admis(e)</v>
      </c>
      <c r="AH212" s="52">
        <f>P.V!AH310</f>
        <v>11.17</v>
      </c>
      <c r="AI212" s="170">
        <f>P.V!AI310</f>
        <v>5</v>
      </c>
      <c r="AJ212" s="19">
        <f>P.V!AJ310</f>
        <v>11.17</v>
      </c>
      <c r="AK212" s="170">
        <f>P.V!AK310</f>
        <v>5</v>
      </c>
      <c r="AL212" s="19">
        <f>P.V!AL310</f>
        <v>11.5</v>
      </c>
      <c r="AM212" s="75">
        <f>P.V!AM310</f>
        <v>5</v>
      </c>
      <c r="AN212" s="38">
        <f>P.V!AN310</f>
        <v>11.280000000000001</v>
      </c>
      <c r="AO212" s="76">
        <f>P.V!AO310</f>
        <v>15</v>
      </c>
      <c r="AP212" s="167">
        <f>P.V!AP310</f>
        <v>8.5</v>
      </c>
      <c r="AQ212" s="167">
        <f>P.V!AQ310</f>
        <v>0</v>
      </c>
      <c r="AR212" s="167">
        <f>P.V!AR310</f>
        <v>6.5</v>
      </c>
      <c r="AS212" s="167">
        <f>P.V!AS310</f>
        <v>0</v>
      </c>
      <c r="AT212" s="167">
        <f>P.V!AT310</f>
        <v>11.5</v>
      </c>
      <c r="AU212" s="75">
        <f>P.V!AU310</f>
        <v>3</v>
      </c>
      <c r="AV212" s="38">
        <f>P.V!AV310</f>
        <v>8.8333333333333339</v>
      </c>
      <c r="AW212" s="76">
        <f>P.V!AW310</f>
        <v>3</v>
      </c>
      <c r="AX212" s="61">
        <f>P.V!AX310</f>
        <v>13.5</v>
      </c>
      <c r="AY212" s="75">
        <f>P.V!AY310</f>
        <v>2</v>
      </c>
      <c r="AZ212" s="61">
        <f>P.V!AZ310</f>
        <v>10</v>
      </c>
      <c r="BA212" s="75">
        <f>P.V!BA310</f>
        <v>2</v>
      </c>
      <c r="BB212" s="61">
        <f>P.V!BB310</f>
        <v>10</v>
      </c>
      <c r="BC212" s="75">
        <f>P.V!BC310</f>
        <v>2</v>
      </c>
      <c r="BD212" s="38">
        <f>P.V!BD310</f>
        <v>11.166666666666666</v>
      </c>
      <c r="BE212" s="76">
        <f>P.V!BE310</f>
        <v>6</v>
      </c>
      <c r="BF212" s="59">
        <f>P.V!BF310</f>
        <v>10.439259259259259</v>
      </c>
      <c r="BG212" s="55">
        <f>P.V!BG310</f>
        <v>30</v>
      </c>
      <c r="BH212" s="56">
        <f>P.V!BH310</f>
        <v>10.343086419753085</v>
      </c>
      <c r="BI212" s="55">
        <f>P.V!BI310</f>
        <v>60</v>
      </c>
      <c r="BJ212" s="55">
        <f>P.V!BJ310</f>
        <v>180</v>
      </c>
      <c r="BK212" s="73" t="str">
        <f>P.V!BK310</f>
        <v>Admis(e)</v>
      </c>
    </row>
    <row r="213" spans="1:63" ht="20.25" customHeight="1">
      <c r="A213" s="250">
        <v>203</v>
      </c>
      <c r="B213" s="234" t="str">
        <f>P.V!B311</f>
        <v>123004520</v>
      </c>
      <c r="C213" s="234" t="str">
        <f>P.V!C311</f>
        <v>IKASSOULENE</v>
      </c>
      <c r="D213" s="234" t="str">
        <f>P.V!D311</f>
        <v>Nadjia</v>
      </c>
      <c r="E213" s="234" t="str">
        <f>P.V!E311</f>
        <v>07/02/1992</v>
      </c>
      <c r="F213" s="234" t="str">
        <f>P.V!F311</f>
        <v>Bouandas</v>
      </c>
      <c r="G213" s="36">
        <f>P.V!G311</f>
        <v>11.333333333333334</v>
      </c>
      <c r="H213" s="37">
        <f>P.V!H311</f>
        <v>5</v>
      </c>
      <c r="I213" s="36">
        <f>P.V!I311</f>
        <v>9</v>
      </c>
      <c r="J213" s="37">
        <f>P.V!J311</f>
        <v>0</v>
      </c>
      <c r="K213" s="36">
        <f>P.V!K311</f>
        <v>11.166666666666666</v>
      </c>
      <c r="L213" s="37">
        <f>P.V!L311</f>
        <v>5</v>
      </c>
      <c r="M213" s="53">
        <f>P.V!M311</f>
        <v>10.5</v>
      </c>
      <c r="N213" s="39">
        <f>P.V!N311</f>
        <v>15</v>
      </c>
      <c r="O213" s="36">
        <f>P.V!O311</f>
        <v>10</v>
      </c>
      <c r="P213" s="37">
        <f>P.V!P311</f>
        <v>3</v>
      </c>
      <c r="Q213" s="36">
        <f>P.V!Q311</f>
        <v>13</v>
      </c>
      <c r="R213" s="37">
        <f>P.V!R311</f>
        <v>3</v>
      </c>
      <c r="S213" s="36">
        <f>P.V!S311</f>
        <v>10.5</v>
      </c>
      <c r="T213" s="37">
        <f>P.V!T311</f>
        <v>3</v>
      </c>
      <c r="U213" s="53">
        <f>P.V!U311</f>
        <v>11.166666666666666</v>
      </c>
      <c r="V213" s="39">
        <f>P.V!V311</f>
        <v>9</v>
      </c>
      <c r="W213" s="36">
        <f>P.V!W311</f>
        <v>8</v>
      </c>
      <c r="X213" s="37">
        <f>P.V!X311</f>
        <v>0</v>
      </c>
      <c r="Y213" s="36">
        <f>P.V!Y311</f>
        <v>12</v>
      </c>
      <c r="Z213" s="37">
        <f>P.V!Z311</f>
        <v>2</v>
      </c>
      <c r="AA213" s="36">
        <f>P.V!AA311</f>
        <v>11</v>
      </c>
      <c r="AB213" s="37">
        <f>P.V!AB311</f>
        <v>2</v>
      </c>
      <c r="AC213" s="53">
        <f>P.V!AC311</f>
        <v>10.333333333333334</v>
      </c>
      <c r="AD213" s="39">
        <f>P.V!AD311</f>
        <v>6</v>
      </c>
      <c r="AE213" s="138">
        <f>P.V!AE311</f>
        <v>10.685185185185185</v>
      </c>
      <c r="AF213" s="40">
        <f>P.V!AF311</f>
        <v>30</v>
      </c>
      <c r="AG213" s="73" t="str">
        <f>P.V!AG311</f>
        <v>Admis(e)</v>
      </c>
      <c r="AH213" s="52">
        <f>P.V!AH311</f>
        <v>10.333333333333334</v>
      </c>
      <c r="AI213" s="170">
        <f>P.V!AI311</f>
        <v>5</v>
      </c>
      <c r="AJ213" s="19">
        <f>P.V!AJ311</f>
        <v>13.666666666666666</v>
      </c>
      <c r="AK213" s="170">
        <f>P.V!AK311</f>
        <v>5</v>
      </c>
      <c r="AL213" s="19">
        <f>P.V!AL311</f>
        <v>12.166666666666666</v>
      </c>
      <c r="AM213" s="75">
        <f>P.V!AM311</f>
        <v>5</v>
      </c>
      <c r="AN213" s="38">
        <f>P.V!AN311</f>
        <v>12.055555555555555</v>
      </c>
      <c r="AO213" s="76">
        <f>P.V!AO311</f>
        <v>15</v>
      </c>
      <c r="AP213" s="167">
        <f>P.V!AP311</f>
        <v>9</v>
      </c>
      <c r="AQ213" s="167">
        <f>P.V!AQ311</f>
        <v>0</v>
      </c>
      <c r="AR213" s="167">
        <f>P.V!AR311</f>
        <v>11</v>
      </c>
      <c r="AS213" s="167">
        <f>P.V!AS311</f>
        <v>3</v>
      </c>
      <c r="AT213" s="167">
        <f>P.V!AT311</f>
        <v>12.5</v>
      </c>
      <c r="AU213" s="75">
        <f>P.V!AU311</f>
        <v>3</v>
      </c>
      <c r="AV213" s="38">
        <f>P.V!AV311</f>
        <v>10.833333333333334</v>
      </c>
      <c r="AW213" s="76">
        <f>P.V!AW311</f>
        <v>9</v>
      </c>
      <c r="AX213" s="61">
        <f>P.V!AX311</f>
        <v>11.5</v>
      </c>
      <c r="AY213" s="75">
        <f>P.V!AY311</f>
        <v>2</v>
      </c>
      <c r="AZ213" s="61">
        <f>P.V!AZ311</f>
        <v>11.5</v>
      </c>
      <c r="BA213" s="75">
        <f>P.V!BA311</f>
        <v>2</v>
      </c>
      <c r="BB213" s="61">
        <f>P.V!BB311</f>
        <v>13</v>
      </c>
      <c r="BC213" s="75">
        <f>P.V!BC311</f>
        <v>2</v>
      </c>
      <c r="BD213" s="38">
        <f>P.V!BD311</f>
        <v>12</v>
      </c>
      <c r="BE213" s="76">
        <f>P.V!BE311</f>
        <v>6</v>
      </c>
      <c r="BF213" s="59">
        <f>P.V!BF311</f>
        <v>11.6358024691358</v>
      </c>
      <c r="BG213" s="55">
        <f>P.V!BG311</f>
        <v>30</v>
      </c>
      <c r="BH213" s="56">
        <f>P.V!BH311</f>
        <v>11.160493827160494</v>
      </c>
      <c r="BI213" s="55">
        <f>P.V!BI311</f>
        <v>60</v>
      </c>
      <c r="BJ213" s="55">
        <f>P.V!BJ311</f>
        <v>180</v>
      </c>
      <c r="BK213" s="73" t="str">
        <f>P.V!BK311</f>
        <v>Admis(e)</v>
      </c>
    </row>
    <row r="214" spans="1:63" ht="20.25" customHeight="1">
      <c r="A214" s="250">
        <v>204</v>
      </c>
      <c r="B214" s="234" t="str">
        <f>P.V!B312</f>
        <v>123000331</v>
      </c>
      <c r="C214" s="234" t="str">
        <f>P.V!C312</f>
        <v>IKHENACHE</v>
      </c>
      <c r="D214" s="234" t="str">
        <f>P.V!D312</f>
        <v>Thiziri</v>
      </c>
      <c r="E214" s="234" t="str">
        <f>P.V!E312</f>
        <v>31/07/1994</v>
      </c>
      <c r="F214" s="234" t="str">
        <f>P.V!F312</f>
        <v>sidi aich</v>
      </c>
      <c r="G214" s="36">
        <f>P.V!G312</f>
        <v>9.6666666666666661</v>
      </c>
      <c r="H214" s="37">
        <f>P.V!H312</f>
        <v>0</v>
      </c>
      <c r="I214" s="36">
        <f>P.V!I312</f>
        <v>11.333333333333334</v>
      </c>
      <c r="J214" s="37">
        <f>P.V!J312</f>
        <v>5</v>
      </c>
      <c r="K214" s="36">
        <f>P.V!K312</f>
        <v>8.8333333333333339</v>
      </c>
      <c r="L214" s="37">
        <f>P.V!L312</f>
        <v>0</v>
      </c>
      <c r="M214" s="53">
        <f>P.V!M312</f>
        <v>9.9444444444444446</v>
      </c>
      <c r="N214" s="39">
        <f>P.V!N312</f>
        <v>5</v>
      </c>
      <c r="O214" s="36">
        <f>P.V!O312</f>
        <v>10</v>
      </c>
      <c r="P214" s="37">
        <f>P.V!P312</f>
        <v>3</v>
      </c>
      <c r="Q214" s="36">
        <f>P.V!Q312</f>
        <v>8.5</v>
      </c>
      <c r="R214" s="37">
        <f>P.V!R312</f>
        <v>0</v>
      </c>
      <c r="S214" s="36">
        <f>P.V!S312</f>
        <v>11.5</v>
      </c>
      <c r="T214" s="37">
        <f>P.V!T312</f>
        <v>3</v>
      </c>
      <c r="U214" s="53">
        <f>P.V!U312</f>
        <v>10</v>
      </c>
      <c r="V214" s="39">
        <f>P.V!V312</f>
        <v>9</v>
      </c>
      <c r="W214" s="36">
        <f>P.V!W312</f>
        <v>6</v>
      </c>
      <c r="X214" s="37">
        <f>P.V!X312</f>
        <v>0</v>
      </c>
      <c r="Y214" s="36">
        <f>P.V!Y312</f>
        <v>10</v>
      </c>
      <c r="Z214" s="37">
        <f>P.V!Z312</f>
        <v>2</v>
      </c>
      <c r="AA214" s="36">
        <f>P.V!AA312</f>
        <v>1</v>
      </c>
      <c r="AB214" s="37">
        <f>P.V!AB312</f>
        <v>0</v>
      </c>
      <c r="AC214" s="53">
        <f>P.V!AC312</f>
        <v>5.666666666666667</v>
      </c>
      <c r="AD214" s="39">
        <f>P.V!AD312</f>
        <v>2</v>
      </c>
      <c r="AE214" s="138">
        <f>P.V!AE312</f>
        <v>9.0123456790123466</v>
      </c>
      <c r="AF214" s="40">
        <f>P.V!AF312</f>
        <v>16</v>
      </c>
      <c r="AG214" s="73" t="str">
        <f>P.V!AG312</f>
        <v>Rattrapage</v>
      </c>
      <c r="AH214" s="52">
        <f>P.V!AH312</f>
        <v>11.666666666666666</v>
      </c>
      <c r="AI214" s="170">
        <f>P.V!AI312</f>
        <v>5</v>
      </c>
      <c r="AJ214" s="19">
        <f>P.V!AJ312</f>
        <v>12.166666666666666</v>
      </c>
      <c r="AK214" s="170">
        <f>P.V!AK312</f>
        <v>5</v>
      </c>
      <c r="AL214" s="19">
        <f>P.V!AL312</f>
        <v>9.6666666666666661</v>
      </c>
      <c r="AM214" s="75">
        <f>P.V!AM312</f>
        <v>0</v>
      </c>
      <c r="AN214" s="38">
        <f>P.V!AN312</f>
        <v>11.166666666666666</v>
      </c>
      <c r="AO214" s="76">
        <f>P.V!AO312</f>
        <v>15</v>
      </c>
      <c r="AP214" s="167">
        <f>P.V!AP312</f>
        <v>9</v>
      </c>
      <c r="AQ214" s="167">
        <f>P.V!AQ312</f>
        <v>0</v>
      </c>
      <c r="AR214" s="167">
        <f>P.V!AR312</f>
        <v>10.5</v>
      </c>
      <c r="AS214" s="167">
        <f>P.V!AS312</f>
        <v>3</v>
      </c>
      <c r="AT214" s="167">
        <f>P.V!AT312</f>
        <v>15.5</v>
      </c>
      <c r="AU214" s="75">
        <f>P.V!AU312</f>
        <v>3</v>
      </c>
      <c r="AV214" s="38">
        <f>P.V!AV312</f>
        <v>11.666666666666666</v>
      </c>
      <c r="AW214" s="76">
        <f>P.V!AW312</f>
        <v>9</v>
      </c>
      <c r="AX214" s="61">
        <f>P.V!AX312</f>
        <v>10</v>
      </c>
      <c r="AY214" s="75">
        <f>P.V!AY312</f>
        <v>2</v>
      </c>
      <c r="AZ214" s="61">
        <f>P.V!AZ312</f>
        <v>11</v>
      </c>
      <c r="BA214" s="75">
        <f>P.V!BA312</f>
        <v>2</v>
      </c>
      <c r="BB214" s="61">
        <f>P.V!BB312</f>
        <v>11</v>
      </c>
      <c r="BC214" s="75">
        <f>P.V!BC312</f>
        <v>2</v>
      </c>
      <c r="BD214" s="38">
        <f>P.V!BD312</f>
        <v>10.666666666666666</v>
      </c>
      <c r="BE214" s="76">
        <f>P.V!BE312</f>
        <v>6</v>
      </c>
      <c r="BF214" s="59">
        <f>P.V!BF312</f>
        <v>11.222222222222221</v>
      </c>
      <c r="BG214" s="55">
        <f>P.V!BG312</f>
        <v>30</v>
      </c>
      <c r="BH214" s="56">
        <f>P.V!BH312</f>
        <v>10.117283950617285</v>
      </c>
      <c r="BI214" s="55">
        <f>P.V!BI312</f>
        <v>60</v>
      </c>
      <c r="BJ214" s="55">
        <f>P.V!BJ312</f>
        <v>180</v>
      </c>
      <c r="BK214" s="73" t="str">
        <f>P.V!BK312</f>
        <v>Admis(e)</v>
      </c>
    </row>
    <row r="215" spans="1:63" ht="20.25" customHeight="1">
      <c r="A215" s="250">
        <v>205</v>
      </c>
      <c r="B215" s="234" t="str">
        <f>P.V!B313</f>
        <v>123000169</v>
      </c>
      <c r="C215" s="234" t="str">
        <f>P.V!C313</f>
        <v>IZEBATENE</v>
      </c>
      <c r="D215" s="234" t="str">
        <f>P.V!D313</f>
        <v>Wardia</v>
      </c>
      <c r="E215" s="234" t="str">
        <f>P.V!E313</f>
        <v>12/03/1992</v>
      </c>
      <c r="F215" s="234" t="str">
        <f>P.V!F313</f>
        <v>BEJAIA</v>
      </c>
      <c r="G215" s="36">
        <f>P.V!G313</f>
        <v>9.1666666666666661</v>
      </c>
      <c r="H215" s="37">
        <f>P.V!H313</f>
        <v>0</v>
      </c>
      <c r="I215" s="36">
        <f>P.V!I313</f>
        <v>7.5</v>
      </c>
      <c r="J215" s="37">
        <f>P.V!J313</f>
        <v>0</v>
      </c>
      <c r="K215" s="36">
        <f>P.V!K313</f>
        <v>9.8333333333333339</v>
      </c>
      <c r="L215" s="37">
        <f>P.V!L313</f>
        <v>0</v>
      </c>
      <c r="M215" s="53">
        <f>P.V!M313</f>
        <v>8.8333333333333339</v>
      </c>
      <c r="N215" s="39">
        <f>P.V!N313</f>
        <v>0</v>
      </c>
      <c r="O215" s="36">
        <f>P.V!O313</f>
        <v>6</v>
      </c>
      <c r="P215" s="37">
        <f>P.V!P313</f>
        <v>0</v>
      </c>
      <c r="Q215" s="36">
        <f>P.V!Q313</f>
        <v>6</v>
      </c>
      <c r="R215" s="37">
        <f>P.V!R313</f>
        <v>0</v>
      </c>
      <c r="S215" s="36">
        <f>P.V!S313</f>
        <v>10</v>
      </c>
      <c r="T215" s="37">
        <f>P.V!T313</f>
        <v>3</v>
      </c>
      <c r="U215" s="53">
        <f>P.V!U313</f>
        <v>7.333333333333333</v>
      </c>
      <c r="V215" s="39">
        <f>P.V!V313</f>
        <v>3</v>
      </c>
      <c r="W215" s="36">
        <f>P.V!W313</f>
        <v>3</v>
      </c>
      <c r="X215" s="37">
        <f>P.V!X313</f>
        <v>0</v>
      </c>
      <c r="Y215" s="36">
        <f>P.V!Y313</f>
        <v>8</v>
      </c>
      <c r="Z215" s="37">
        <f>P.V!Z313</f>
        <v>0</v>
      </c>
      <c r="AA215" s="36">
        <f>P.V!AA313</f>
        <v>6.5</v>
      </c>
      <c r="AB215" s="37">
        <f>P.V!AB313</f>
        <v>0</v>
      </c>
      <c r="AC215" s="53">
        <f>P.V!AC313</f>
        <v>5.833333333333333</v>
      </c>
      <c r="AD215" s="39">
        <f>P.V!AD313</f>
        <v>0</v>
      </c>
      <c r="AE215" s="138">
        <f>P.V!AE313</f>
        <v>7.666666666666667</v>
      </c>
      <c r="AF215" s="40">
        <f>P.V!AF313</f>
        <v>3</v>
      </c>
      <c r="AG215" s="73" t="str">
        <f>P.V!AG313</f>
        <v>Rattrapage</v>
      </c>
      <c r="AH215" s="52">
        <f>P.V!AH313</f>
        <v>10.333333333333334</v>
      </c>
      <c r="AI215" s="170">
        <f>P.V!AI313</f>
        <v>5</v>
      </c>
      <c r="AJ215" s="19">
        <f>P.V!AJ313</f>
        <v>8</v>
      </c>
      <c r="AK215" s="170">
        <f>P.V!AK313</f>
        <v>0</v>
      </c>
      <c r="AL215" s="19">
        <f>P.V!AL313</f>
        <v>11.666666666666666</v>
      </c>
      <c r="AM215" s="75">
        <f>P.V!AM313</f>
        <v>5</v>
      </c>
      <c r="AN215" s="38">
        <f>P.V!AN313</f>
        <v>10</v>
      </c>
      <c r="AO215" s="76">
        <f>P.V!AO313</f>
        <v>15</v>
      </c>
      <c r="AP215" s="167">
        <f>P.V!AP313</f>
        <v>8</v>
      </c>
      <c r="AQ215" s="167">
        <f>P.V!AQ313</f>
        <v>0</v>
      </c>
      <c r="AR215" s="167">
        <f>P.V!AR313</f>
        <v>8.5</v>
      </c>
      <c r="AS215" s="167">
        <f>P.V!AS313</f>
        <v>0</v>
      </c>
      <c r="AT215" s="167">
        <f>P.V!AT313</f>
        <v>11</v>
      </c>
      <c r="AU215" s="75">
        <f>P.V!AU313</f>
        <v>3</v>
      </c>
      <c r="AV215" s="38">
        <f>P.V!AV313</f>
        <v>9.1666666666666661</v>
      </c>
      <c r="AW215" s="76">
        <f>P.V!AW313</f>
        <v>3</v>
      </c>
      <c r="AX215" s="61">
        <f>P.V!AX313</f>
        <v>11</v>
      </c>
      <c r="AY215" s="75">
        <f>P.V!AY313</f>
        <v>2</v>
      </c>
      <c r="AZ215" s="61">
        <f>P.V!AZ313</f>
        <v>8.5</v>
      </c>
      <c r="BA215" s="75">
        <f>P.V!BA313</f>
        <v>0</v>
      </c>
      <c r="BB215" s="61">
        <f>P.V!BB313</f>
        <v>11.5</v>
      </c>
      <c r="BC215" s="75">
        <f>P.V!BC313</f>
        <v>2</v>
      </c>
      <c r="BD215" s="38">
        <f>P.V!BD313</f>
        <v>10.333333333333334</v>
      </c>
      <c r="BE215" s="76">
        <f>P.V!BE313</f>
        <v>6</v>
      </c>
      <c r="BF215" s="59">
        <f>P.V!BF313</f>
        <v>9.7962962962962958</v>
      </c>
      <c r="BG215" s="55">
        <f>P.V!BG313</f>
        <v>24</v>
      </c>
      <c r="BH215" s="56">
        <f>P.V!BH313</f>
        <v>8.731481481481481</v>
      </c>
      <c r="BI215" s="55">
        <f>P.V!BI313</f>
        <v>27</v>
      </c>
      <c r="BJ215" s="55">
        <f>P.V!BJ313</f>
        <v>27</v>
      </c>
      <c r="BK215" s="73" t="str">
        <f>P.V!BK313</f>
        <v>Rattrapage</v>
      </c>
    </row>
    <row r="216" spans="1:63" ht="20.25" customHeight="1">
      <c r="A216" s="250">
        <v>206</v>
      </c>
      <c r="B216" s="234" t="str">
        <f>P.V!B314</f>
        <v>09LCA87410CDR</v>
      </c>
      <c r="C216" s="234" t="str">
        <f>P.V!C314</f>
        <v>IZEM</v>
      </c>
      <c r="D216" s="234" t="str">
        <f>P.V!D314</f>
        <v>Hanifa</v>
      </c>
      <c r="E216" s="234" t="str">
        <f>P.V!E314</f>
        <v>17/01/1988</v>
      </c>
      <c r="F216" s="234" t="str">
        <f>P.V!F314</f>
        <v>Feraoun</v>
      </c>
      <c r="G216" s="36">
        <f>P.V!G314</f>
        <v>11.666666666666666</v>
      </c>
      <c r="H216" s="37">
        <f>P.V!H314</f>
        <v>5</v>
      </c>
      <c r="I216" s="36">
        <f>P.V!I314</f>
        <v>5.5</v>
      </c>
      <c r="J216" s="37">
        <f>P.V!J314</f>
        <v>0</v>
      </c>
      <c r="K216" s="36">
        <f>P.V!K314</f>
        <v>10</v>
      </c>
      <c r="L216" s="37">
        <f>P.V!L314</f>
        <v>5</v>
      </c>
      <c r="M216" s="53">
        <f>P.V!M314</f>
        <v>9.0555555555555554</v>
      </c>
      <c r="N216" s="39">
        <f>P.V!N314</f>
        <v>10</v>
      </c>
      <c r="O216" s="36">
        <f>P.V!O314</f>
        <v>10</v>
      </c>
      <c r="P216" s="37">
        <f>P.V!P314</f>
        <v>3</v>
      </c>
      <c r="Q216" s="36">
        <f>P.V!Q314</f>
        <v>11.5</v>
      </c>
      <c r="R216" s="37">
        <f>P.V!R314</f>
        <v>3</v>
      </c>
      <c r="S216" s="36">
        <f>P.V!S314</f>
        <v>7</v>
      </c>
      <c r="T216" s="37">
        <f>P.V!T314</f>
        <v>0</v>
      </c>
      <c r="U216" s="53">
        <f>P.V!U314</f>
        <v>9.5</v>
      </c>
      <c r="V216" s="39">
        <f>P.V!V314</f>
        <v>6</v>
      </c>
      <c r="W216" s="36">
        <f>P.V!W314</f>
        <v>0</v>
      </c>
      <c r="X216" s="37">
        <f>P.V!X314</f>
        <v>0</v>
      </c>
      <c r="Y216" s="36">
        <f>P.V!Y314</f>
        <v>7</v>
      </c>
      <c r="Z216" s="37">
        <f>P.V!Z314</f>
        <v>0</v>
      </c>
      <c r="AA216" s="36">
        <f>P.V!AA314</f>
        <v>7.5</v>
      </c>
      <c r="AB216" s="37">
        <f>P.V!AB314</f>
        <v>0</v>
      </c>
      <c r="AC216" s="53">
        <f>P.V!AC314</f>
        <v>4.833333333333333</v>
      </c>
      <c r="AD216" s="39">
        <f>P.V!AD314</f>
        <v>0</v>
      </c>
      <c r="AE216" s="138">
        <f>P.V!AE314</f>
        <v>8.2654320987654319</v>
      </c>
      <c r="AF216" s="40">
        <f>P.V!AF314</f>
        <v>16</v>
      </c>
      <c r="AG216" s="73" t="str">
        <f>P.V!AG314</f>
        <v>Rattrapage</v>
      </c>
      <c r="AH216" s="52">
        <f>P.V!AH314</f>
        <v>9</v>
      </c>
      <c r="AI216" s="170">
        <f>P.V!AI314</f>
        <v>0</v>
      </c>
      <c r="AJ216" s="19">
        <f>P.V!AJ314</f>
        <v>9.5</v>
      </c>
      <c r="AK216" s="170">
        <f>P.V!AK314</f>
        <v>0</v>
      </c>
      <c r="AL216" s="19">
        <f>P.V!AL314</f>
        <v>12.5</v>
      </c>
      <c r="AM216" s="75">
        <f>P.V!AM314</f>
        <v>5</v>
      </c>
      <c r="AN216" s="38">
        <f>P.V!AN314</f>
        <v>10.333333333333334</v>
      </c>
      <c r="AO216" s="76">
        <f>P.V!AO314</f>
        <v>15</v>
      </c>
      <c r="AP216" s="167">
        <f>P.V!AP314</f>
        <v>5.5</v>
      </c>
      <c r="AQ216" s="167">
        <f>P.V!AQ314</f>
        <v>0</v>
      </c>
      <c r="AR216" s="167">
        <f>P.V!AR314</f>
        <v>8</v>
      </c>
      <c r="AS216" s="167">
        <f>P.V!AS314</f>
        <v>0</v>
      </c>
      <c r="AT216" s="167">
        <f>P.V!AT314</f>
        <v>11</v>
      </c>
      <c r="AU216" s="75">
        <f>P.V!AU314</f>
        <v>3</v>
      </c>
      <c r="AV216" s="38">
        <f>P.V!AV314</f>
        <v>8.1666666666666661</v>
      </c>
      <c r="AW216" s="76">
        <f>P.V!AW314</f>
        <v>3</v>
      </c>
      <c r="AX216" s="61">
        <f>P.V!AX314</f>
        <v>10</v>
      </c>
      <c r="AY216" s="75">
        <f>P.V!AY314</f>
        <v>2</v>
      </c>
      <c r="AZ216" s="61">
        <f>P.V!AZ314</f>
        <v>10</v>
      </c>
      <c r="BA216" s="75">
        <f>P.V!BA314</f>
        <v>2</v>
      </c>
      <c r="BB216" s="61">
        <f>P.V!BB314</f>
        <v>13.5</v>
      </c>
      <c r="BC216" s="75">
        <f>P.V!BC314</f>
        <v>2</v>
      </c>
      <c r="BD216" s="38">
        <f>P.V!BD314</f>
        <v>11.166666666666666</v>
      </c>
      <c r="BE216" s="76">
        <f>P.V!BE314</f>
        <v>6</v>
      </c>
      <c r="BF216" s="59">
        <f>P.V!BF314</f>
        <v>9.7962962962962958</v>
      </c>
      <c r="BG216" s="55">
        <f>P.V!BG314</f>
        <v>24</v>
      </c>
      <c r="BH216" s="56">
        <f>P.V!BH314</f>
        <v>9.0308641975308639</v>
      </c>
      <c r="BI216" s="55">
        <f>P.V!BI314</f>
        <v>40</v>
      </c>
      <c r="BJ216" s="55">
        <f>P.V!BJ314</f>
        <v>40</v>
      </c>
      <c r="BK216" s="73" t="str">
        <f>P.V!BK314</f>
        <v>Rattrapage</v>
      </c>
    </row>
    <row r="217" spans="1:63" ht="20.25" customHeight="1">
      <c r="A217" s="250">
        <v>207</v>
      </c>
      <c r="B217" s="234" t="str">
        <f>P.V!B315</f>
        <v>123004403</v>
      </c>
      <c r="C217" s="234" t="str">
        <f>P.V!C315</f>
        <v>KACI</v>
      </c>
      <c r="D217" s="234" t="str">
        <f>P.V!D315</f>
        <v>Dalila</v>
      </c>
      <c r="E217" s="234" t="str">
        <f>P.V!E315</f>
        <v>07/07/1991</v>
      </c>
      <c r="F217" s="234" t="str">
        <f>P.V!F315</f>
        <v>EL KSEUR</v>
      </c>
      <c r="G217" s="36">
        <f>P.V!G315</f>
        <v>10.5</v>
      </c>
      <c r="H217" s="37">
        <f>P.V!H315</f>
        <v>5</v>
      </c>
      <c r="I217" s="36">
        <f>P.V!I315</f>
        <v>12</v>
      </c>
      <c r="J217" s="37">
        <f>P.V!J315</f>
        <v>5</v>
      </c>
      <c r="K217" s="36">
        <f>P.V!K315</f>
        <v>14.333333333333334</v>
      </c>
      <c r="L217" s="37">
        <f>P.V!L315</f>
        <v>5</v>
      </c>
      <c r="M217" s="53">
        <f>P.V!M315</f>
        <v>12.277777777777779</v>
      </c>
      <c r="N217" s="39">
        <f>P.V!N315</f>
        <v>15</v>
      </c>
      <c r="O217" s="36">
        <f>P.V!O315</f>
        <v>12</v>
      </c>
      <c r="P217" s="37">
        <f>P.V!P315</f>
        <v>3</v>
      </c>
      <c r="Q217" s="36">
        <f>P.V!Q315</f>
        <v>6.5</v>
      </c>
      <c r="R217" s="37">
        <f>P.V!R315</f>
        <v>0</v>
      </c>
      <c r="S217" s="36">
        <f>P.V!S315</f>
        <v>5.5</v>
      </c>
      <c r="T217" s="37">
        <f>P.V!T315</f>
        <v>0</v>
      </c>
      <c r="U217" s="53">
        <f>P.V!U315</f>
        <v>8</v>
      </c>
      <c r="V217" s="39">
        <f>P.V!V315</f>
        <v>3</v>
      </c>
      <c r="W217" s="36">
        <f>P.V!W315</f>
        <v>4</v>
      </c>
      <c r="X217" s="37">
        <f>P.V!X315</f>
        <v>0</v>
      </c>
      <c r="Y217" s="36">
        <f>P.V!Y315</f>
        <v>7</v>
      </c>
      <c r="Z217" s="37">
        <f>P.V!Z315</f>
        <v>0</v>
      </c>
      <c r="AA217" s="36">
        <f>P.V!AA315</f>
        <v>12</v>
      </c>
      <c r="AB217" s="37">
        <f>P.V!AB315</f>
        <v>2</v>
      </c>
      <c r="AC217" s="53">
        <f>P.V!AC315</f>
        <v>7.666666666666667</v>
      </c>
      <c r="AD217" s="39">
        <f>P.V!AD315</f>
        <v>2</v>
      </c>
      <c r="AE217" s="138">
        <f>P.V!AE315</f>
        <v>9.8271604938271615</v>
      </c>
      <c r="AF217" s="40">
        <f>P.V!AF315</f>
        <v>20</v>
      </c>
      <c r="AG217" s="73" t="str">
        <f>P.V!AG315</f>
        <v>Rattrapage</v>
      </c>
      <c r="AH217" s="52">
        <f>P.V!AH315</f>
        <v>8.5</v>
      </c>
      <c r="AI217" s="170">
        <f>P.V!AI315</f>
        <v>0</v>
      </c>
      <c r="AJ217" s="19">
        <f>P.V!AJ315</f>
        <v>13.333333333333334</v>
      </c>
      <c r="AK217" s="170">
        <f>P.V!AK315</f>
        <v>5</v>
      </c>
      <c r="AL217" s="19">
        <f>P.V!AL315</f>
        <v>10.833333333333334</v>
      </c>
      <c r="AM217" s="75">
        <f>P.V!AM315</f>
        <v>5</v>
      </c>
      <c r="AN217" s="38">
        <f>P.V!AN315</f>
        <v>10.888888888888891</v>
      </c>
      <c r="AO217" s="76">
        <f>P.V!AO315</f>
        <v>15</v>
      </c>
      <c r="AP217" s="167">
        <f>P.V!AP315</f>
        <v>9</v>
      </c>
      <c r="AQ217" s="167">
        <f>P.V!AQ315</f>
        <v>0</v>
      </c>
      <c r="AR217" s="167">
        <f>P.V!AR315</f>
        <v>7.5</v>
      </c>
      <c r="AS217" s="167">
        <f>P.V!AS315</f>
        <v>0</v>
      </c>
      <c r="AT217" s="167">
        <f>P.V!AT315</f>
        <v>7</v>
      </c>
      <c r="AU217" s="75">
        <f>P.V!AU315</f>
        <v>0</v>
      </c>
      <c r="AV217" s="38">
        <f>P.V!AV315</f>
        <v>7.833333333333333</v>
      </c>
      <c r="AW217" s="76">
        <f>P.V!AW315</f>
        <v>0</v>
      </c>
      <c r="AX217" s="61">
        <f>P.V!AX315</f>
        <v>8</v>
      </c>
      <c r="AY217" s="75">
        <f>P.V!AY315</f>
        <v>0</v>
      </c>
      <c r="AZ217" s="61">
        <f>P.V!AZ315</f>
        <v>5.5</v>
      </c>
      <c r="BA217" s="75">
        <f>P.V!BA315</f>
        <v>0</v>
      </c>
      <c r="BB217" s="61">
        <f>P.V!BB315</f>
        <v>12.5</v>
      </c>
      <c r="BC217" s="75">
        <f>P.V!BC315</f>
        <v>2</v>
      </c>
      <c r="BD217" s="38">
        <f>P.V!BD315</f>
        <v>8.6666666666666661</v>
      </c>
      <c r="BE217" s="76">
        <f>P.V!BE315</f>
        <v>2</v>
      </c>
      <c r="BF217" s="59">
        <f>P.V!BF315</f>
        <v>9.3765432098765444</v>
      </c>
      <c r="BG217" s="55">
        <f>P.V!BG315</f>
        <v>17</v>
      </c>
      <c r="BH217" s="56">
        <f>P.V!BH315</f>
        <v>9.601851851851853</v>
      </c>
      <c r="BI217" s="55">
        <f>P.V!BI315</f>
        <v>37</v>
      </c>
      <c r="BJ217" s="55">
        <f>P.V!BJ315</f>
        <v>37</v>
      </c>
      <c r="BK217" s="73" t="str">
        <f>P.V!BK315</f>
        <v>Rattrapage</v>
      </c>
    </row>
    <row r="218" spans="1:63" ht="20.25" customHeight="1">
      <c r="A218" s="250">
        <v>208</v>
      </c>
      <c r="B218" s="234" t="str">
        <f>P.V!B316</f>
        <v>11DR0961</v>
      </c>
      <c r="C218" s="234" t="str">
        <f>P.V!C316</f>
        <v>KEBBAB</v>
      </c>
      <c r="D218" s="234" t="str">
        <f>P.V!D316</f>
        <v>Aida</v>
      </c>
      <c r="E218" s="234" t="str">
        <f>P.V!E316</f>
        <v>27/05/1987</v>
      </c>
      <c r="F218" s="234" t="str">
        <f>P.V!F316</f>
        <v>Akbou</v>
      </c>
      <c r="G218" s="36">
        <f>P.V!G316</f>
        <v>7</v>
      </c>
      <c r="H218" s="37">
        <f>P.V!H316</f>
        <v>0</v>
      </c>
      <c r="I218" s="36">
        <f>P.V!I316</f>
        <v>11.17</v>
      </c>
      <c r="J218" s="37">
        <f>P.V!J316</f>
        <v>5</v>
      </c>
      <c r="K218" s="36">
        <f>P.V!K316</f>
        <v>12.5</v>
      </c>
      <c r="L218" s="37">
        <f>P.V!L316</f>
        <v>5</v>
      </c>
      <c r="M218" s="53">
        <f>P.V!M316</f>
        <v>10.223333333333334</v>
      </c>
      <c r="N218" s="39">
        <f>P.V!N316</f>
        <v>15</v>
      </c>
      <c r="O218" s="36">
        <f>P.V!O316</f>
        <v>11</v>
      </c>
      <c r="P218" s="37">
        <f>P.V!P316</f>
        <v>3</v>
      </c>
      <c r="Q218" s="36">
        <f>P.V!Q316</f>
        <v>8</v>
      </c>
      <c r="R218" s="37">
        <f>P.V!R316</f>
        <v>0</v>
      </c>
      <c r="S218" s="36">
        <f>P.V!S316</f>
        <v>10</v>
      </c>
      <c r="T218" s="37">
        <f>P.V!T316</f>
        <v>3</v>
      </c>
      <c r="U218" s="53">
        <f>P.V!U316</f>
        <v>9.6666666666666661</v>
      </c>
      <c r="V218" s="39">
        <f>P.V!V316</f>
        <v>6</v>
      </c>
      <c r="W218" s="36">
        <f>P.V!W316</f>
        <v>10</v>
      </c>
      <c r="X218" s="37">
        <f>P.V!X316</f>
        <v>2</v>
      </c>
      <c r="Y218" s="36">
        <f>P.V!Y316</f>
        <v>5.5</v>
      </c>
      <c r="Z218" s="37">
        <f>P.V!Z316</f>
        <v>0</v>
      </c>
      <c r="AA218" s="36">
        <f>P.V!AA316</f>
        <v>11.5</v>
      </c>
      <c r="AB218" s="37">
        <f>P.V!AB316</f>
        <v>2</v>
      </c>
      <c r="AC218" s="53">
        <f>P.V!AC316</f>
        <v>9</v>
      </c>
      <c r="AD218" s="39">
        <f>P.V!AD316</f>
        <v>4</v>
      </c>
      <c r="AE218" s="138">
        <f>P.V!AE316</f>
        <v>9.7659259259259255</v>
      </c>
      <c r="AF218" s="40">
        <f>P.V!AF316</f>
        <v>25</v>
      </c>
      <c r="AG218" s="73" t="str">
        <f>P.V!AG316</f>
        <v>Rattrapage</v>
      </c>
      <c r="AH218" s="52">
        <f>P.V!AH316</f>
        <v>10.33</v>
      </c>
      <c r="AI218" s="170">
        <f>P.V!AI316</f>
        <v>5</v>
      </c>
      <c r="AJ218" s="19">
        <f>P.V!AJ316</f>
        <v>10.17</v>
      </c>
      <c r="AK218" s="170">
        <f>P.V!AK316</f>
        <v>5</v>
      </c>
      <c r="AL218" s="19">
        <f>P.V!AL316</f>
        <v>13.33</v>
      </c>
      <c r="AM218" s="75">
        <f>P.V!AM316</f>
        <v>5</v>
      </c>
      <c r="AN218" s="38">
        <f>P.V!AN316</f>
        <v>11.276666666666666</v>
      </c>
      <c r="AO218" s="76">
        <f>P.V!AO316</f>
        <v>15</v>
      </c>
      <c r="AP218" s="167">
        <f>P.V!AP316</f>
        <v>10</v>
      </c>
      <c r="AQ218" s="167">
        <f>P.V!AQ316</f>
        <v>3</v>
      </c>
      <c r="AR218" s="167">
        <f>P.V!AR316</f>
        <v>7</v>
      </c>
      <c r="AS218" s="167">
        <f>P.V!AS316</f>
        <v>0</v>
      </c>
      <c r="AT218" s="167">
        <f>P.V!AT316</f>
        <v>8</v>
      </c>
      <c r="AU218" s="75">
        <f>P.V!AU316</f>
        <v>0</v>
      </c>
      <c r="AV218" s="38">
        <f>P.V!AV316</f>
        <v>8.3333333333333339</v>
      </c>
      <c r="AW218" s="76">
        <f>P.V!AW316</f>
        <v>3</v>
      </c>
      <c r="AX218" s="61">
        <f>P.V!AX316</f>
        <v>6.5</v>
      </c>
      <c r="AY218" s="75">
        <f>P.V!AY316</f>
        <v>0</v>
      </c>
      <c r="AZ218" s="61">
        <f>P.V!AZ316</f>
        <v>15</v>
      </c>
      <c r="BA218" s="75">
        <f>P.V!BA316</f>
        <v>2</v>
      </c>
      <c r="BB218" s="61">
        <f>P.V!BB316</f>
        <v>13.5</v>
      </c>
      <c r="BC218" s="75">
        <f>P.V!BC316</f>
        <v>2</v>
      </c>
      <c r="BD218" s="38">
        <f>P.V!BD316</f>
        <v>11.666666666666666</v>
      </c>
      <c r="BE218" s="76">
        <f>P.V!BE316</f>
        <v>6</v>
      </c>
      <c r="BF218" s="59">
        <f>P.V!BF316</f>
        <v>10.382222222222222</v>
      </c>
      <c r="BG218" s="55">
        <f>P.V!BG316</f>
        <v>30</v>
      </c>
      <c r="BH218" s="56">
        <f>P.V!BH316</f>
        <v>10.074074074074073</v>
      </c>
      <c r="BI218" s="55">
        <f>P.V!BI316</f>
        <v>60</v>
      </c>
      <c r="BJ218" s="55">
        <f>P.V!BJ316</f>
        <v>180</v>
      </c>
      <c r="BK218" s="73" t="str">
        <f>P.V!BK316</f>
        <v>Admis(e)</v>
      </c>
    </row>
    <row r="219" spans="1:63" ht="20.25" customHeight="1">
      <c r="A219" s="250">
        <v>209</v>
      </c>
      <c r="B219" s="234" t="str">
        <f>P.V!B317</f>
        <v>11DR0430</v>
      </c>
      <c r="C219" s="234" t="str">
        <f>P.V!C317</f>
        <v>KERROUCHE</v>
      </c>
      <c r="D219" s="234" t="str">
        <f>P.V!D317</f>
        <v>Amal</v>
      </c>
      <c r="E219" s="234" t="str">
        <f>P.V!E317</f>
        <v>22/10/1991</v>
      </c>
      <c r="F219" s="234" t="str">
        <f>P.V!F317</f>
        <v>Sidi-aich</v>
      </c>
      <c r="G219" s="36">
        <f>P.V!G317</f>
        <v>10.166666666666666</v>
      </c>
      <c r="H219" s="37">
        <f>P.V!H317</f>
        <v>5</v>
      </c>
      <c r="I219" s="36">
        <f>P.V!I317</f>
        <v>11.666666666666666</v>
      </c>
      <c r="J219" s="37">
        <f>P.V!J317</f>
        <v>5</v>
      </c>
      <c r="K219" s="36">
        <f>P.V!K317</f>
        <v>5.666666666666667</v>
      </c>
      <c r="L219" s="37">
        <f>P.V!L317</f>
        <v>0</v>
      </c>
      <c r="M219" s="53">
        <f>P.V!M317</f>
        <v>9.1666666666666661</v>
      </c>
      <c r="N219" s="39">
        <f>P.V!N317</f>
        <v>10</v>
      </c>
      <c r="O219" s="36">
        <f>P.V!O317</f>
        <v>11</v>
      </c>
      <c r="P219" s="37">
        <f>P.V!P317</f>
        <v>3</v>
      </c>
      <c r="Q219" s="36">
        <f>P.V!Q317</f>
        <v>6</v>
      </c>
      <c r="R219" s="37">
        <f>P.V!R317</f>
        <v>0</v>
      </c>
      <c r="S219" s="36">
        <f>P.V!S317</f>
        <v>6</v>
      </c>
      <c r="T219" s="37">
        <f>P.V!T317</f>
        <v>0</v>
      </c>
      <c r="U219" s="53">
        <f>P.V!U317</f>
        <v>7.666666666666667</v>
      </c>
      <c r="V219" s="39">
        <f>P.V!V317</f>
        <v>3</v>
      </c>
      <c r="W219" s="36">
        <f>P.V!W317</f>
        <v>5.5</v>
      </c>
      <c r="X219" s="37">
        <f>P.V!X317</f>
        <v>0</v>
      </c>
      <c r="Y219" s="36">
        <f>P.V!Y317</f>
        <v>16.5</v>
      </c>
      <c r="Z219" s="37">
        <f>P.V!Z317</f>
        <v>2</v>
      </c>
      <c r="AA219" s="36">
        <f>P.V!AA317</f>
        <v>8.5</v>
      </c>
      <c r="AB219" s="37">
        <f>P.V!AB317</f>
        <v>0</v>
      </c>
      <c r="AC219" s="53">
        <f>P.V!AC317</f>
        <v>10.166666666666666</v>
      </c>
      <c r="AD219" s="39">
        <f>P.V!AD317</f>
        <v>6</v>
      </c>
      <c r="AE219" s="138">
        <f>P.V!AE317</f>
        <v>8.8888888888888893</v>
      </c>
      <c r="AF219" s="40">
        <f>P.V!AF317</f>
        <v>19</v>
      </c>
      <c r="AG219" s="73" t="str">
        <f>P.V!AG317</f>
        <v>Rattrapage</v>
      </c>
      <c r="AH219" s="52">
        <f>P.V!AH317</f>
        <v>10.333333333333334</v>
      </c>
      <c r="AI219" s="170">
        <f>P.V!AI317</f>
        <v>5</v>
      </c>
      <c r="AJ219" s="19">
        <f>P.V!AJ317</f>
        <v>9.5</v>
      </c>
      <c r="AK219" s="170">
        <f>P.V!AK317</f>
        <v>0</v>
      </c>
      <c r="AL219" s="19">
        <f>P.V!AL317</f>
        <v>10.17</v>
      </c>
      <c r="AM219" s="75">
        <f>P.V!AM317</f>
        <v>5</v>
      </c>
      <c r="AN219" s="38">
        <f>P.V!AN317</f>
        <v>10.001111111111113</v>
      </c>
      <c r="AO219" s="76">
        <f>P.V!AO317</f>
        <v>15</v>
      </c>
      <c r="AP219" s="167">
        <f>P.V!AP317</f>
        <v>10</v>
      </c>
      <c r="AQ219" s="167">
        <f>P.V!AQ317</f>
        <v>3</v>
      </c>
      <c r="AR219" s="167">
        <f>P.V!AR317</f>
        <v>6</v>
      </c>
      <c r="AS219" s="167">
        <f>P.V!AS317</f>
        <v>0</v>
      </c>
      <c r="AT219" s="167">
        <f>P.V!AT317</f>
        <v>10</v>
      </c>
      <c r="AU219" s="75">
        <f>P.V!AU317</f>
        <v>3</v>
      </c>
      <c r="AV219" s="38">
        <f>P.V!AV317</f>
        <v>8.6666666666666661</v>
      </c>
      <c r="AW219" s="76">
        <f>P.V!AW317</f>
        <v>6</v>
      </c>
      <c r="AX219" s="61">
        <f>P.V!AX317</f>
        <v>10.5</v>
      </c>
      <c r="AY219" s="75">
        <f>P.V!AY317</f>
        <v>2</v>
      </c>
      <c r="AZ219" s="61">
        <f>P.V!AZ317</f>
        <v>10.5</v>
      </c>
      <c r="BA219" s="75">
        <f>P.V!BA317</f>
        <v>2</v>
      </c>
      <c r="BB219" s="61">
        <f>P.V!BB317</f>
        <v>11</v>
      </c>
      <c r="BC219" s="75">
        <f>P.V!BC317</f>
        <v>2</v>
      </c>
      <c r="BD219" s="38">
        <f>P.V!BD317</f>
        <v>10.666666666666666</v>
      </c>
      <c r="BE219" s="76">
        <f>P.V!BE317</f>
        <v>6</v>
      </c>
      <c r="BF219" s="59">
        <f>P.V!BF317</f>
        <v>9.7041975308641977</v>
      </c>
      <c r="BG219" s="55">
        <f>P.V!BG317</f>
        <v>27</v>
      </c>
      <c r="BH219" s="56">
        <f>P.V!BH317</f>
        <v>9.2965432098765426</v>
      </c>
      <c r="BI219" s="55">
        <f>P.V!BI317</f>
        <v>46</v>
      </c>
      <c r="BJ219" s="55">
        <f>P.V!BJ317</f>
        <v>46</v>
      </c>
      <c r="BK219" s="73" t="str">
        <f>P.V!BK317</f>
        <v>Rattrapage</v>
      </c>
    </row>
    <row r="220" spans="1:63" ht="20.25" customHeight="1">
      <c r="A220" s="250">
        <v>210</v>
      </c>
      <c r="B220" s="234" t="str">
        <f>P.V!B318</f>
        <v>123000024</v>
      </c>
      <c r="C220" s="234" t="str">
        <f>P.V!C318</f>
        <v>KESSAI</v>
      </c>
      <c r="D220" s="234" t="str">
        <f>P.V!D318</f>
        <v>Thinhinane</v>
      </c>
      <c r="E220" s="234" t="str">
        <f>P.V!E318</f>
        <v>28/05/1991</v>
      </c>
      <c r="F220" s="234" t="str">
        <f>P.V!F318</f>
        <v>BEJAIA</v>
      </c>
      <c r="G220" s="36">
        <f>P.V!G318</f>
        <v>11.166666666666666</v>
      </c>
      <c r="H220" s="37">
        <f>P.V!H318</f>
        <v>5</v>
      </c>
      <c r="I220" s="36">
        <f>P.V!I318</f>
        <v>12.166666666666666</v>
      </c>
      <c r="J220" s="37">
        <f>P.V!J318</f>
        <v>5</v>
      </c>
      <c r="K220" s="36">
        <f>P.V!K318</f>
        <v>9</v>
      </c>
      <c r="L220" s="37">
        <f>P.V!L318</f>
        <v>0</v>
      </c>
      <c r="M220" s="53">
        <f>P.V!M318</f>
        <v>10.777777777777777</v>
      </c>
      <c r="N220" s="39">
        <f>P.V!N318</f>
        <v>15</v>
      </c>
      <c r="O220" s="36">
        <f>P.V!O318</f>
        <v>10</v>
      </c>
      <c r="P220" s="37">
        <f>P.V!P318</f>
        <v>3</v>
      </c>
      <c r="Q220" s="36">
        <f>P.V!Q318</f>
        <v>9</v>
      </c>
      <c r="R220" s="37">
        <f>P.V!R318</f>
        <v>0</v>
      </c>
      <c r="S220" s="36">
        <f>P.V!S318</f>
        <v>7.5</v>
      </c>
      <c r="T220" s="37">
        <f>P.V!T318</f>
        <v>0</v>
      </c>
      <c r="U220" s="53">
        <f>P.V!U318</f>
        <v>8.8333333333333339</v>
      </c>
      <c r="V220" s="39">
        <f>P.V!V318</f>
        <v>3</v>
      </c>
      <c r="W220" s="36">
        <f>P.V!W318</f>
        <v>2</v>
      </c>
      <c r="X220" s="37">
        <f>P.V!X318</f>
        <v>0</v>
      </c>
      <c r="Y220" s="36">
        <f>P.V!Y318</f>
        <v>17</v>
      </c>
      <c r="Z220" s="37">
        <f>P.V!Z318</f>
        <v>2</v>
      </c>
      <c r="AA220" s="36">
        <f>P.V!AA318</f>
        <v>4.5</v>
      </c>
      <c r="AB220" s="37">
        <f>P.V!AB318</f>
        <v>0</v>
      </c>
      <c r="AC220" s="53">
        <f>P.V!AC318</f>
        <v>7.833333333333333</v>
      </c>
      <c r="AD220" s="39">
        <f>P.V!AD318</f>
        <v>2</v>
      </c>
      <c r="AE220" s="138">
        <f>P.V!AE318</f>
        <v>9.4753086419753085</v>
      </c>
      <c r="AF220" s="40">
        <f>P.V!AF318</f>
        <v>20</v>
      </c>
      <c r="AG220" s="73" t="str">
        <f>P.V!AG318</f>
        <v>Rattrapage</v>
      </c>
      <c r="AH220" s="52">
        <f>P.V!AH318</f>
        <v>8.6666666666666661</v>
      </c>
      <c r="AI220" s="170">
        <f>P.V!AI318</f>
        <v>0</v>
      </c>
      <c r="AJ220" s="19">
        <f>P.V!AJ318</f>
        <v>9</v>
      </c>
      <c r="AK220" s="170">
        <f>P.V!AK318</f>
        <v>0</v>
      </c>
      <c r="AL220" s="19">
        <f>P.V!AL318</f>
        <v>12.166666666666666</v>
      </c>
      <c r="AM220" s="75">
        <f>P.V!AM318</f>
        <v>5</v>
      </c>
      <c r="AN220" s="38">
        <f>P.V!AN318</f>
        <v>9.9444444444444429</v>
      </c>
      <c r="AO220" s="76">
        <f>P.V!AO318</f>
        <v>5</v>
      </c>
      <c r="AP220" s="167">
        <f>P.V!AP318</f>
        <v>8.5</v>
      </c>
      <c r="AQ220" s="167">
        <f>P.V!AQ318</f>
        <v>0</v>
      </c>
      <c r="AR220" s="167">
        <f>P.V!AR318</f>
        <v>12</v>
      </c>
      <c r="AS220" s="167">
        <f>P.V!AS318</f>
        <v>3</v>
      </c>
      <c r="AT220" s="167">
        <f>P.V!AT318</f>
        <v>8.5</v>
      </c>
      <c r="AU220" s="75">
        <f>P.V!AU318</f>
        <v>0</v>
      </c>
      <c r="AV220" s="38">
        <f>P.V!AV318</f>
        <v>9.6666666666666661</v>
      </c>
      <c r="AW220" s="76">
        <f>P.V!AW318</f>
        <v>3</v>
      </c>
      <c r="AX220" s="61">
        <f>P.V!AX318</f>
        <v>11.5</v>
      </c>
      <c r="AY220" s="75">
        <f>P.V!AY318</f>
        <v>2</v>
      </c>
      <c r="AZ220" s="61">
        <f>P.V!AZ318</f>
        <v>10</v>
      </c>
      <c r="BA220" s="75">
        <f>P.V!BA318</f>
        <v>2</v>
      </c>
      <c r="BB220" s="61">
        <f>P.V!BB318</f>
        <v>7.5</v>
      </c>
      <c r="BC220" s="75">
        <f>P.V!BC318</f>
        <v>0</v>
      </c>
      <c r="BD220" s="38">
        <f>P.V!BD318</f>
        <v>9.6666666666666661</v>
      </c>
      <c r="BE220" s="76">
        <f>P.V!BE318</f>
        <v>4</v>
      </c>
      <c r="BF220" s="59">
        <f>P.V!BF318</f>
        <v>9.7901234567901234</v>
      </c>
      <c r="BG220" s="55">
        <f>P.V!BG318</f>
        <v>12</v>
      </c>
      <c r="BH220" s="56">
        <f>P.V!BH318</f>
        <v>9.6327160493827151</v>
      </c>
      <c r="BI220" s="55">
        <f>P.V!BI318</f>
        <v>32</v>
      </c>
      <c r="BJ220" s="55">
        <f>P.V!BJ318</f>
        <v>32</v>
      </c>
      <c r="BK220" s="73" t="str">
        <f>P.V!BK318</f>
        <v>Rattrapage</v>
      </c>
    </row>
    <row r="221" spans="1:63" ht="20.25" customHeight="1">
      <c r="A221" s="250">
        <v>211</v>
      </c>
      <c r="B221" s="234" t="str">
        <f>P.V!B319</f>
        <v>123015130</v>
      </c>
      <c r="C221" s="234" t="str">
        <f>P.V!C319</f>
        <v>KHELILI</v>
      </c>
      <c r="D221" s="234" t="str">
        <f>P.V!D319</f>
        <v>Lamia</v>
      </c>
      <c r="E221" s="234" t="str">
        <f>P.V!E319</f>
        <v>22/11/1991</v>
      </c>
      <c r="F221" s="234" t="str">
        <f>P.V!F319</f>
        <v>akbou</v>
      </c>
      <c r="G221" s="36">
        <f>P.V!G319</f>
        <v>11</v>
      </c>
      <c r="H221" s="37">
        <f>P.V!H319</f>
        <v>5</v>
      </c>
      <c r="I221" s="36">
        <f>P.V!I319</f>
        <v>7</v>
      </c>
      <c r="J221" s="37">
        <f>P.V!J319</f>
        <v>0</v>
      </c>
      <c r="K221" s="36">
        <f>P.V!K319</f>
        <v>7.166666666666667</v>
      </c>
      <c r="L221" s="37">
        <f>P.V!L319</f>
        <v>0</v>
      </c>
      <c r="M221" s="53">
        <f>P.V!M319</f>
        <v>8.3888888888888893</v>
      </c>
      <c r="N221" s="39">
        <f>P.V!N319</f>
        <v>5</v>
      </c>
      <c r="O221" s="36">
        <f>P.V!O319</f>
        <v>7</v>
      </c>
      <c r="P221" s="37">
        <f>P.V!P319</f>
        <v>0</v>
      </c>
      <c r="Q221" s="36">
        <f>P.V!Q319</f>
        <v>7.5</v>
      </c>
      <c r="R221" s="37">
        <f>P.V!R319</f>
        <v>0</v>
      </c>
      <c r="S221" s="36">
        <f>P.V!S319</f>
        <v>3</v>
      </c>
      <c r="T221" s="37">
        <f>P.V!T319</f>
        <v>0</v>
      </c>
      <c r="U221" s="53">
        <f>P.V!U319</f>
        <v>5.833333333333333</v>
      </c>
      <c r="V221" s="39">
        <f>P.V!V319</f>
        <v>0</v>
      </c>
      <c r="W221" s="36">
        <f>P.V!W319</f>
        <v>5</v>
      </c>
      <c r="X221" s="37">
        <f>P.V!X319</f>
        <v>0</v>
      </c>
      <c r="Y221" s="36">
        <f>P.V!Y319</f>
        <v>5.5</v>
      </c>
      <c r="Z221" s="37">
        <f>P.V!Z319</f>
        <v>0</v>
      </c>
      <c r="AA221" s="36">
        <f>P.V!AA319</f>
        <v>10.5</v>
      </c>
      <c r="AB221" s="37">
        <f>P.V!AB319</f>
        <v>2</v>
      </c>
      <c r="AC221" s="53">
        <f>P.V!AC319</f>
        <v>7</v>
      </c>
      <c r="AD221" s="39">
        <f>P.V!AD319</f>
        <v>2</v>
      </c>
      <c r="AE221" s="138">
        <f>P.V!AE319</f>
        <v>7.2283950617283956</v>
      </c>
      <c r="AF221" s="40">
        <f>P.V!AF319</f>
        <v>7</v>
      </c>
      <c r="AG221" s="73" t="str">
        <f>P.V!AG319</f>
        <v>Rattrapage</v>
      </c>
      <c r="AH221" s="52">
        <f>P.V!AH319</f>
        <v>7.666666666666667</v>
      </c>
      <c r="AI221" s="170">
        <f>P.V!AI319</f>
        <v>0</v>
      </c>
      <c r="AJ221" s="19">
        <f>P.V!AJ319</f>
        <v>4.166666666666667</v>
      </c>
      <c r="AK221" s="170">
        <f>P.V!AK319</f>
        <v>0</v>
      </c>
      <c r="AL221" s="19">
        <f>P.V!AL319</f>
        <v>10</v>
      </c>
      <c r="AM221" s="75">
        <f>P.V!AM319</f>
        <v>5</v>
      </c>
      <c r="AN221" s="38">
        <f>P.V!AN319</f>
        <v>7.2777777777777786</v>
      </c>
      <c r="AO221" s="76">
        <f>P.V!AO319</f>
        <v>5</v>
      </c>
      <c r="AP221" s="167">
        <f>P.V!AP319</f>
        <v>6.5</v>
      </c>
      <c r="AQ221" s="167">
        <f>P.V!AQ319</f>
        <v>0</v>
      </c>
      <c r="AR221" s="167">
        <f>P.V!AR319</f>
        <v>5</v>
      </c>
      <c r="AS221" s="167">
        <f>P.V!AS319</f>
        <v>0</v>
      </c>
      <c r="AT221" s="167">
        <f>P.V!AT319</f>
        <v>7</v>
      </c>
      <c r="AU221" s="75">
        <f>P.V!AU319</f>
        <v>0</v>
      </c>
      <c r="AV221" s="38">
        <f>P.V!AV319</f>
        <v>6.166666666666667</v>
      </c>
      <c r="AW221" s="76">
        <f>P.V!AW319</f>
        <v>0</v>
      </c>
      <c r="AX221" s="61">
        <f>P.V!AX319</f>
        <v>3.5</v>
      </c>
      <c r="AY221" s="75">
        <f>P.V!AY319</f>
        <v>0</v>
      </c>
      <c r="AZ221" s="61">
        <f>P.V!AZ319</f>
        <v>4</v>
      </c>
      <c r="BA221" s="75">
        <f>P.V!BA319</f>
        <v>0</v>
      </c>
      <c r="BB221" s="61">
        <f>P.V!BB319</f>
        <v>8.5</v>
      </c>
      <c r="BC221" s="75">
        <f>P.V!BC319</f>
        <v>0</v>
      </c>
      <c r="BD221" s="38">
        <f>P.V!BD319</f>
        <v>5.333333333333333</v>
      </c>
      <c r="BE221" s="76">
        <f>P.V!BE319</f>
        <v>0</v>
      </c>
      <c r="BF221" s="59">
        <f>P.V!BF319</f>
        <v>6.4753086419753094</v>
      </c>
      <c r="BG221" s="55">
        <f>P.V!BG319</f>
        <v>5</v>
      </c>
      <c r="BH221" s="56">
        <f>P.V!BH319</f>
        <v>6.851851851851853</v>
      </c>
      <c r="BI221" s="55">
        <f>P.V!BI319</f>
        <v>12</v>
      </c>
      <c r="BJ221" s="55">
        <f>P.V!BJ319</f>
        <v>12</v>
      </c>
      <c r="BK221" s="73" t="str">
        <f>P.V!BK319</f>
        <v>Rattrapage</v>
      </c>
    </row>
    <row r="222" spans="1:63" ht="20.25" customHeight="1">
      <c r="A222" s="250">
        <v>212</v>
      </c>
      <c r="B222" s="234" t="str">
        <f>P.V!B320</f>
        <v>09DR0786</v>
      </c>
      <c r="C222" s="234" t="str">
        <f>P.V!C320</f>
        <v>KHENNOUSSI</v>
      </c>
      <c r="D222" s="234" t="str">
        <f>P.V!D320</f>
        <v>Halim</v>
      </c>
      <c r="E222" s="234" t="str">
        <f>P.V!E320</f>
        <v>14/11/1985</v>
      </c>
      <c r="F222" s="234" t="str">
        <f>P.V!F320</f>
        <v>Bejaia</v>
      </c>
      <c r="G222" s="36" t="str">
        <f>P.V!G320</f>
        <v>Exclu</v>
      </c>
      <c r="H222" s="37">
        <f>P.V!H320</f>
        <v>5</v>
      </c>
      <c r="I222" s="36" t="str">
        <f>P.V!I320</f>
        <v>Exclu</v>
      </c>
      <c r="J222" s="37">
        <f>P.V!J320</f>
        <v>5</v>
      </c>
      <c r="K222" s="36">
        <f>P.V!K320</f>
        <v>10</v>
      </c>
      <c r="L222" s="37">
        <f>P.V!L320</f>
        <v>5</v>
      </c>
      <c r="M222" s="53" t="e">
        <f>P.V!M320</f>
        <v>#VALUE!</v>
      </c>
      <c r="N222" s="39" t="e">
        <f>P.V!N320</f>
        <v>#VALUE!</v>
      </c>
      <c r="O222" s="36">
        <f>P.V!O320</f>
        <v>13.5</v>
      </c>
      <c r="P222" s="37">
        <f>P.V!P320</f>
        <v>3</v>
      </c>
      <c r="Q222" s="36">
        <f>P.V!Q320</f>
        <v>10</v>
      </c>
      <c r="R222" s="37">
        <f>P.V!R320</f>
        <v>3</v>
      </c>
      <c r="S222" s="36">
        <f>P.V!S320</f>
        <v>12</v>
      </c>
      <c r="T222" s="37">
        <f>P.V!T320</f>
        <v>3</v>
      </c>
      <c r="U222" s="53">
        <f>P.V!U320</f>
        <v>11.833333333333334</v>
      </c>
      <c r="V222" s="39">
        <f>P.V!V320</f>
        <v>9</v>
      </c>
      <c r="W222" s="36" t="str">
        <f>P.V!W320</f>
        <v>ABS</v>
      </c>
      <c r="X222" s="37">
        <f>P.V!X320</f>
        <v>2</v>
      </c>
      <c r="Y222" s="36" t="str">
        <f>P.V!Y320</f>
        <v>\</v>
      </c>
      <c r="Z222" s="37">
        <f>P.V!Z320</f>
        <v>2</v>
      </c>
      <c r="AA222" s="36">
        <f>P.V!AA320</f>
        <v>10</v>
      </c>
      <c r="AB222" s="37">
        <f>P.V!AB320</f>
        <v>2</v>
      </c>
      <c r="AC222" s="53" t="e">
        <f>P.V!AC320</f>
        <v>#VALUE!</v>
      </c>
      <c r="AD222" s="39" t="e">
        <f>P.V!AD320</f>
        <v>#VALUE!</v>
      </c>
      <c r="AE222" s="138" t="e">
        <f>P.V!AE320</f>
        <v>#VALUE!</v>
      </c>
      <c r="AF222" s="40" t="e">
        <f>P.V!AF320</f>
        <v>#VALUE!</v>
      </c>
      <c r="AG222" s="73" t="str">
        <f>P.V!AG320</f>
        <v>ABD</v>
      </c>
      <c r="AH222" s="52">
        <f>P.V!AH320</f>
        <v>10.83</v>
      </c>
      <c r="AI222" s="170">
        <f>P.V!AI320</f>
        <v>5</v>
      </c>
      <c r="AJ222" s="19">
        <f>P.V!AJ320</f>
        <v>9.33</v>
      </c>
      <c r="AK222" s="170">
        <f>P.V!AK320</f>
        <v>0</v>
      </c>
      <c r="AL222" s="19">
        <f>P.V!AL320</f>
        <v>15.33</v>
      </c>
      <c r="AM222" s="75">
        <f>P.V!AM320</f>
        <v>5</v>
      </c>
      <c r="AN222" s="38">
        <f>P.V!AN320</f>
        <v>11.83</v>
      </c>
      <c r="AO222" s="76">
        <f>P.V!AO320</f>
        <v>15</v>
      </c>
      <c r="AP222" s="167">
        <f>P.V!AP320</f>
        <v>10</v>
      </c>
      <c r="AQ222" s="167">
        <f>P.V!AQ320</f>
        <v>3</v>
      </c>
      <c r="AR222" s="167" t="str">
        <f>P.V!AR320</f>
        <v>\</v>
      </c>
      <c r="AS222" s="167">
        <f>P.V!AS320</f>
        <v>3</v>
      </c>
      <c r="AT222" s="167" t="str">
        <f>P.V!AT320</f>
        <v>\</v>
      </c>
      <c r="AU222" s="75">
        <f>P.V!AU320</f>
        <v>3</v>
      </c>
      <c r="AV222" s="38" t="e">
        <f>P.V!AV320</f>
        <v>#VALUE!</v>
      </c>
      <c r="AW222" s="76" t="e">
        <f>P.V!AW320</f>
        <v>#VALUE!</v>
      </c>
      <c r="AX222" s="61">
        <f>P.V!AX320</f>
        <v>10</v>
      </c>
      <c r="AY222" s="75">
        <f>P.V!AY320</f>
        <v>2</v>
      </c>
      <c r="AZ222" s="61" t="str">
        <f>P.V!AZ320</f>
        <v>ABS</v>
      </c>
      <c r="BA222" s="75">
        <f>P.V!BA320</f>
        <v>2</v>
      </c>
      <c r="BB222" s="61">
        <f>P.V!BB320</f>
        <v>10</v>
      </c>
      <c r="BC222" s="75">
        <f>P.V!BC320</f>
        <v>2</v>
      </c>
      <c r="BD222" s="38" t="e">
        <f>P.V!BD320</f>
        <v>#VALUE!</v>
      </c>
      <c r="BE222" s="76" t="e">
        <f>P.V!BE320</f>
        <v>#VALUE!</v>
      </c>
      <c r="BF222" s="59" t="e">
        <f>P.V!BF320</f>
        <v>#VALUE!</v>
      </c>
      <c r="BG222" s="55" t="e">
        <f>P.V!BG320</f>
        <v>#VALUE!</v>
      </c>
      <c r="BH222" s="56" t="e">
        <f>P.V!BH320</f>
        <v>#VALUE!</v>
      </c>
      <c r="BI222" s="55" t="e">
        <f>P.V!BI320</f>
        <v>#VALUE!</v>
      </c>
      <c r="BJ222" s="55" t="e">
        <f>P.V!BJ320</f>
        <v>#VALUE!</v>
      </c>
      <c r="BK222" s="73" t="str">
        <f>P.V!BK320</f>
        <v>ABD</v>
      </c>
    </row>
    <row r="223" spans="1:63" ht="20.25" customHeight="1">
      <c r="A223" s="250">
        <v>213</v>
      </c>
      <c r="B223" s="234" t="str">
        <f>P.V!B321</f>
        <v>12LCA020713CDR</v>
      </c>
      <c r="C223" s="234" t="str">
        <f>P.V!C321</f>
        <v>KHERBACHE</v>
      </c>
      <c r="D223" s="234" t="str">
        <f>P.V!D321</f>
        <v>Karima</v>
      </c>
      <c r="E223" s="234" t="str">
        <f>P.V!E321</f>
        <v>05/04/1984</v>
      </c>
      <c r="F223" s="234" t="str">
        <f>P.V!F321</f>
        <v>El-kseur</v>
      </c>
      <c r="G223" s="36">
        <f>P.V!G321</f>
        <v>12.166666666666666</v>
      </c>
      <c r="H223" s="37">
        <f>P.V!H321</f>
        <v>5</v>
      </c>
      <c r="I223" s="36">
        <f>P.V!I321</f>
        <v>14.833333333333334</v>
      </c>
      <c r="J223" s="37">
        <f>P.V!J321</f>
        <v>5</v>
      </c>
      <c r="K223" s="36">
        <f>P.V!K321</f>
        <v>14.833333333333334</v>
      </c>
      <c r="L223" s="37">
        <f>P.V!L321</f>
        <v>5</v>
      </c>
      <c r="M223" s="53">
        <f>P.V!M321</f>
        <v>13.944444444444445</v>
      </c>
      <c r="N223" s="39">
        <f>P.V!N321</f>
        <v>15</v>
      </c>
      <c r="O223" s="36">
        <f>P.V!O321</f>
        <v>16.5</v>
      </c>
      <c r="P223" s="37">
        <f>P.V!P321</f>
        <v>3</v>
      </c>
      <c r="Q223" s="36">
        <f>P.V!Q321</f>
        <v>11.5</v>
      </c>
      <c r="R223" s="37">
        <f>P.V!R321</f>
        <v>3</v>
      </c>
      <c r="S223" s="36">
        <f>P.V!S321</f>
        <v>8.5</v>
      </c>
      <c r="T223" s="37">
        <f>P.V!T321</f>
        <v>0</v>
      </c>
      <c r="U223" s="53">
        <f>P.V!U321</f>
        <v>12.166666666666666</v>
      </c>
      <c r="V223" s="39">
        <f>P.V!V321</f>
        <v>9</v>
      </c>
      <c r="W223" s="36">
        <f>P.V!W321</f>
        <v>10</v>
      </c>
      <c r="X223" s="37">
        <f>P.V!X321</f>
        <v>2</v>
      </c>
      <c r="Y223" s="36">
        <f>P.V!Y321</f>
        <v>18</v>
      </c>
      <c r="Z223" s="37">
        <f>P.V!Z321</f>
        <v>2</v>
      </c>
      <c r="AA223" s="36">
        <f>P.V!AA321</f>
        <v>12</v>
      </c>
      <c r="AB223" s="37">
        <f>P.V!AB321</f>
        <v>2</v>
      </c>
      <c r="AC223" s="53">
        <f>P.V!AC321</f>
        <v>13.333333333333334</v>
      </c>
      <c r="AD223" s="39">
        <f>P.V!AD321</f>
        <v>6</v>
      </c>
      <c r="AE223" s="138">
        <f>P.V!AE321</f>
        <v>13.216049382716051</v>
      </c>
      <c r="AF223" s="40">
        <f>P.V!AF321</f>
        <v>30</v>
      </c>
      <c r="AG223" s="73" t="str">
        <f>P.V!AG321</f>
        <v>Admis(e)</v>
      </c>
      <c r="AH223" s="52">
        <f>P.V!AH321</f>
        <v>13.166666666666666</v>
      </c>
      <c r="AI223" s="170">
        <f>P.V!AI321</f>
        <v>5</v>
      </c>
      <c r="AJ223" s="19">
        <f>P.V!AJ321</f>
        <v>15.833333333333334</v>
      </c>
      <c r="AK223" s="170">
        <f>P.V!AK321</f>
        <v>5</v>
      </c>
      <c r="AL223" s="19">
        <f>P.V!AL321</f>
        <v>11.5</v>
      </c>
      <c r="AM223" s="75">
        <f>P.V!AM321</f>
        <v>5</v>
      </c>
      <c r="AN223" s="38">
        <f>P.V!AN321</f>
        <v>13.5</v>
      </c>
      <c r="AO223" s="76">
        <f>P.V!AO321</f>
        <v>15</v>
      </c>
      <c r="AP223" s="167">
        <f>P.V!AP321</f>
        <v>13</v>
      </c>
      <c r="AQ223" s="167">
        <f>P.V!AQ321</f>
        <v>3</v>
      </c>
      <c r="AR223" s="167">
        <f>P.V!AR321</f>
        <v>11.5</v>
      </c>
      <c r="AS223" s="167">
        <f>P.V!AS321</f>
        <v>3</v>
      </c>
      <c r="AT223" s="167">
        <f>P.V!AT321</f>
        <v>14.5</v>
      </c>
      <c r="AU223" s="75">
        <f>P.V!AU321</f>
        <v>3</v>
      </c>
      <c r="AV223" s="38">
        <f>P.V!AV321</f>
        <v>13</v>
      </c>
      <c r="AW223" s="76">
        <f>P.V!AW321</f>
        <v>9</v>
      </c>
      <c r="AX223" s="61">
        <f>P.V!AX321</f>
        <v>14.5</v>
      </c>
      <c r="AY223" s="75">
        <f>P.V!AY321</f>
        <v>2</v>
      </c>
      <c r="AZ223" s="61">
        <f>P.V!AZ321</f>
        <v>17</v>
      </c>
      <c r="BA223" s="75">
        <f>P.V!BA321</f>
        <v>2</v>
      </c>
      <c r="BB223" s="61">
        <f>P.V!BB321</f>
        <v>12</v>
      </c>
      <c r="BC223" s="75">
        <f>P.V!BC321</f>
        <v>2</v>
      </c>
      <c r="BD223" s="38">
        <f>P.V!BD321</f>
        <v>14.5</v>
      </c>
      <c r="BE223" s="76">
        <f>P.V!BE321</f>
        <v>6</v>
      </c>
      <c r="BF223" s="59">
        <f>P.V!BF321</f>
        <v>13.555555555555555</v>
      </c>
      <c r="BG223" s="55">
        <f>P.V!BG321</f>
        <v>30</v>
      </c>
      <c r="BH223" s="56">
        <f>P.V!BH321</f>
        <v>13.385802469135804</v>
      </c>
      <c r="BI223" s="55">
        <f>P.V!BI321</f>
        <v>60</v>
      </c>
      <c r="BJ223" s="55">
        <f>P.V!BJ321</f>
        <v>180</v>
      </c>
      <c r="BK223" s="73" t="str">
        <f>P.V!BK321</f>
        <v>Admis(e)</v>
      </c>
    </row>
    <row r="224" spans="1:63" ht="20.25" customHeight="1">
      <c r="A224" s="250">
        <v>214</v>
      </c>
      <c r="B224" s="234" t="str">
        <f>P.V!B322</f>
        <v>12F024113CDR</v>
      </c>
      <c r="C224" s="234" t="str">
        <f>P.V!C322</f>
        <v>KHERBACHE</v>
      </c>
      <c r="D224" s="234" t="str">
        <f>P.V!D322</f>
        <v>Lamia</v>
      </c>
      <c r="E224" s="234" t="str">
        <f>P.V!E322</f>
        <v>04/09/1990</v>
      </c>
      <c r="F224" s="234" t="str">
        <f>P.V!F322</f>
        <v>El-kseur</v>
      </c>
      <c r="G224" s="36">
        <f>P.V!G322</f>
        <v>12.833333333333334</v>
      </c>
      <c r="H224" s="37">
        <f>P.V!H322</f>
        <v>5</v>
      </c>
      <c r="I224" s="36">
        <f>P.V!I322</f>
        <v>14.666666666666666</v>
      </c>
      <c r="J224" s="37">
        <f>P.V!J322</f>
        <v>5</v>
      </c>
      <c r="K224" s="36">
        <f>P.V!K322</f>
        <v>14.666666666666666</v>
      </c>
      <c r="L224" s="37">
        <f>P.V!L322</f>
        <v>5</v>
      </c>
      <c r="M224" s="53">
        <f>P.V!M322</f>
        <v>14.055555555555555</v>
      </c>
      <c r="N224" s="39">
        <f>P.V!N322</f>
        <v>15</v>
      </c>
      <c r="O224" s="36">
        <f>P.V!O322</f>
        <v>15.5</v>
      </c>
      <c r="P224" s="37">
        <f>P.V!P322</f>
        <v>3</v>
      </c>
      <c r="Q224" s="36">
        <f>P.V!Q322</f>
        <v>12.5</v>
      </c>
      <c r="R224" s="37">
        <f>P.V!R322</f>
        <v>3</v>
      </c>
      <c r="S224" s="36">
        <f>P.V!S322</f>
        <v>8.5</v>
      </c>
      <c r="T224" s="37">
        <f>P.V!T322</f>
        <v>0</v>
      </c>
      <c r="U224" s="53">
        <f>P.V!U322</f>
        <v>12.166666666666666</v>
      </c>
      <c r="V224" s="39">
        <f>P.V!V322</f>
        <v>9</v>
      </c>
      <c r="W224" s="36">
        <f>P.V!W322</f>
        <v>8</v>
      </c>
      <c r="X224" s="37">
        <f>P.V!X322</f>
        <v>0</v>
      </c>
      <c r="Y224" s="36">
        <f>P.V!Y322</f>
        <v>15</v>
      </c>
      <c r="Z224" s="37">
        <f>P.V!Z322</f>
        <v>2</v>
      </c>
      <c r="AA224" s="36">
        <f>P.V!AA322</f>
        <v>11.5</v>
      </c>
      <c r="AB224" s="37">
        <f>P.V!AB322</f>
        <v>2</v>
      </c>
      <c r="AC224" s="53">
        <f>P.V!AC322</f>
        <v>11.5</v>
      </c>
      <c r="AD224" s="39">
        <f>P.V!AD322</f>
        <v>6</v>
      </c>
      <c r="AE224" s="138">
        <f>P.V!AE322</f>
        <v>12.858024691358024</v>
      </c>
      <c r="AF224" s="40">
        <f>P.V!AF322</f>
        <v>30</v>
      </c>
      <c r="AG224" s="73" t="str">
        <f>P.V!AG322</f>
        <v>Admis(e)</v>
      </c>
      <c r="AH224" s="52">
        <f>P.V!AH322</f>
        <v>10.666666666666666</v>
      </c>
      <c r="AI224" s="170">
        <f>P.V!AI322</f>
        <v>5</v>
      </c>
      <c r="AJ224" s="19">
        <f>P.V!AJ322</f>
        <v>16.5</v>
      </c>
      <c r="AK224" s="170">
        <f>P.V!AK322</f>
        <v>5</v>
      </c>
      <c r="AL224" s="19">
        <f>P.V!AL322</f>
        <v>11.5</v>
      </c>
      <c r="AM224" s="75">
        <f>P.V!AM322</f>
        <v>5</v>
      </c>
      <c r="AN224" s="38">
        <f>P.V!AN322</f>
        <v>12.888888888888888</v>
      </c>
      <c r="AO224" s="76">
        <f>P.V!AO322</f>
        <v>15</v>
      </c>
      <c r="AP224" s="167">
        <f>P.V!AP322</f>
        <v>9</v>
      </c>
      <c r="AQ224" s="167">
        <f>P.V!AQ322</f>
        <v>0</v>
      </c>
      <c r="AR224" s="167">
        <f>P.V!AR322</f>
        <v>12</v>
      </c>
      <c r="AS224" s="167">
        <f>P.V!AS322</f>
        <v>3</v>
      </c>
      <c r="AT224" s="167">
        <f>P.V!AT322</f>
        <v>14.5</v>
      </c>
      <c r="AU224" s="75">
        <f>P.V!AU322</f>
        <v>3</v>
      </c>
      <c r="AV224" s="38">
        <f>P.V!AV322</f>
        <v>11.833333333333334</v>
      </c>
      <c r="AW224" s="76">
        <f>P.V!AW322</f>
        <v>9</v>
      </c>
      <c r="AX224" s="61">
        <f>P.V!AX322</f>
        <v>14.5</v>
      </c>
      <c r="AY224" s="75">
        <f>P.V!AY322</f>
        <v>2</v>
      </c>
      <c r="AZ224" s="61">
        <f>P.V!AZ322</f>
        <v>18</v>
      </c>
      <c r="BA224" s="75">
        <f>P.V!BA322</f>
        <v>2</v>
      </c>
      <c r="BB224" s="61">
        <f>P.V!BB322</f>
        <v>13</v>
      </c>
      <c r="BC224" s="75">
        <f>P.V!BC322</f>
        <v>2</v>
      </c>
      <c r="BD224" s="38">
        <f>P.V!BD322</f>
        <v>15.166666666666666</v>
      </c>
      <c r="BE224" s="76">
        <f>P.V!BE322</f>
        <v>6</v>
      </c>
      <c r="BF224" s="59">
        <f>P.V!BF322</f>
        <v>13.043209876543209</v>
      </c>
      <c r="BG224" s="55">
        <f>P.V!BG322</f>
        <v>30</v>
      </c>
      <c r="BH224" s="56">
        <f>P.V!BH322</f>
        <v>12.950617283950617</v>
      </c>
      <c r="BI224" s="55">
        <f>P.V!BI322</f>
        <v>60</v>
      </c>
      <c r="BJ224" s="55">
        <f>P.V!BJ322</f>
        <v>180</v>
      </c>
      <c r="BK224" s="73" t="str">
        <f>P.V!BK322</f>
        <v>Admis(e)</v>
      </c>
    </row>
    <row r="225" spans="1:63" ht="20.25" customHeight="1">
      <c r="A225" s="250">
        <v>215</v>
      </c>
      <c r="B225" s="234" t="str">
        <f>P.V!B323</f>
        <v>11DR0514</v>
      </c>
      <c r="C225" s="234" t="str">
        <f>P.V!C323</f>
        <v>KHEYAR</v>
      </c>
      <c r="D225" s="234" t="str">
        <f>P.V!D323</f>
        <v>Nassim</v>
      </c>
      <c r="E225" s="234" t="str">
        <f>P.V!E323</f>
        <v>29/03/1992</v>
      </c>
      <c r="F225" s="234" t="str">
        <f>P.V!F323</f>
        <v>Tansaout</v>
      </c>
      <c r="G225" s="36">
        <f>P.V!G323</f>
        <v>7</v>
      </c>
      <c r="H225" s="37">
        <f>P.V!H323</f>
        <v>0</v>
      </c>
      <c r="I225" s="36">
        <f>P.V!I323</f>
        <v>7.166666666666667</v>
      </c>
      <c r="J225" s="37">
        <f>P.V!J323</f>
        <v>0</v>
      </c>
      <c r="K225" s="36">
        <f>P.V!K323</f>
        <v>6</v>
      </c>
      <c r="L225" s="37">
        <f>P.V!L323</f>
        <v>0</v>
      </c>
      <c r="M225" s="53">
        <f>P.V!M323</f>
        <v>6.7222222222222223</v>
      </c>
      <c r="N225" s="39">
        <f>P.V!N323</f>
        <v>0</v>
      </c>
      <c r="O225" s="36">
        <f>P.V!O323</f>
        <v>6</v>
      </c>
      <c r="P225" s="37">
        <f>P.V!P323</f>
        <v>0</v>
      </c>
      <c r="Q225" s="36">
        <f>P.V!Q323</f>
        <v>6</v>
      </c>
      <c r="R225" s="37">
        <f>P.V!R323</f>
        <v>0</v>
      </c>
      <c r="S225" s="36">
        <f>P.V!S323</f>
        <v>7</v>
      </c>
      <c r="T225" s="37">
        <f>P.V!T323</f>
        <v>0</v>
      </c>
      <c r="U225" s="53">
        <f>P.V!U323</f>
        <v>6.333333333333333</v>
      </c>
      <c r="V225" s="39">
        <f>P.V!V323</f>
        <v>0</v>
      </c>
      <c r="W225" s="36">
        <f>P.V!W323</f>
        <v>10</v>
      </c>
      <c r="X225" s="37">
        <f>P.V!X323</f>
        <v>2</v>
      </c>
      <c r="Y225" s="36">
        <f>P.V!Y323</f>
        <v>8.5</v>
      </c>
      <c r="Z225" s="37">
        <f>P.V!Z323</f>
        <v>0</v>
      </c>
      <c r="AA225" s="36">
        <f>P.V!AA323</f>
        <v>7.5</v>
      </c>
      <c r="AB225" s="37">
        <f>P.V!AB323</f>
        <v>0</v>
      </c>
      <c r="AC225" s="53">
        <f>P.V!AC323</f>
        <v>8.6666666666666661</v>
      </c>
      <c r="AD225" s="39">
        <f>P.V!AD323</f>
        <v>2</v>
      </c>
      <c r="AE225" s="138">
        <f>P.V!AE323</f>
        <v>7.0246913580246924</v>
      </c>
      <c r="AF225" s="40">
        <f>P.V!AF323</f>
        <v>2</v>
      </c>
      <c r="AG225" s="73" t="str">
        <f>P.V!AG323</f>
        <v>Rattrapage</v>
      </c>
      <c r="AH225" s="52">
        <f>P.V!AH323</f>
        <v>7.833333333333333</v>
      </c>
      <c r="AI225" s="170">
        <f>P.V!AI323</f>
        <v>0</v>
      </c>
      <c r="AJ225" s="19">
        <f>P.V!AJ323</f>
        <v>6.166666666666667</v>
      </c>
      <c r="AK225" s="170">
        <f>P.V!AK323</f>
        <v>0</v>
      </c>
      <c r="AL225" s="19">
        <f>P.V!AL323</f>
        <v>10.333333333333334</v>
      </c>
      <c r="AM225" s="75">
        <f>P.V!AM323</f>
        <v>5</v>
      </c>
      <c r="AN225" s="38">
        <f>P.V!AN323</f>
        <v>8.1111111111111125</v>
      </c>
      <c r="AO225" s="76">
        <f>P.V!AO323</f>
        <v>5</v>
      </c>
      <c r="AP225" s="167">
        <f>P.V!AP323</f>
        <v>7</v>
      </c>
      <c r="AQ225" s="167">
        <f>P.V!AQ323</f>
        <v>0</v>
      </c>
      <c r="AR225" s="167">
        <f>P.V!AR323</f>
        <v>10</v>
      </c>
      <c r="AS225" s="167">
        <f>P.V!AS323</f>
        <v>3</v>
      </c>
      <c r="AT225" s="167">
        <f>P.V!AT323</f>
        <v>4</v>
      </c>
      <c r="AU225" s="75">
        <f>P.V!AU323</f>
        <v>0</v>
      </c>
      <c r="AV225" s="38">
        <f>P.V!AV323</f>
        <v>7</v>
      </c>
      <c r="AW225" s="76">
        <f>P.V!AW323</f>
        <v>3</v>
      </c>
      <c r="AX225" s="61">
        <f>P.V!AX323</f>
        <v>12.5</v>
      </c>
      <c r="AY225" s="75">
        <f>P.V!AY323</f>
        <v>2</v>
      </c>
      <c r="AZ225" s="61">
        <f>P.V!AZ323</f>
        <v>12</v>
      </c>
      <c r="BA225" s="75">
        <f>P.V!BA323</f>
        <v>2</v>
      </c>
      <c r="BB225" s="61">
        <f>P.V!BB323</f>
        <v>7.5</v>
      </c>
      <c r="BC225" s="75">
        <f>P.V!BC323</f>
        <v>0</v>
      </c>
      <c r="BD225" s="38">
        <f>P.V!BD323</f>
        <v>10.666666666666666</v>
      </c>
      <c r="BE225" s="76">
        <f>P.V!BE323</f>
        <v>6</v>
      </c>
      <c r="BF225" s="59">
        <f>P.V!BF323</f>
        <v>8.3086419753086425</v>
      </c>
      <c r="BG225" s="55">
        <f>P.V!BG323</f>
        <v>14</v>
      </c>
      <c r="BH225" s="56">
        <f>P.V!BH323</f>
        <v>7.6666666666666679</v>
      </c>
      <c r="BI225" s="55">
        <f>P.V!BI323</f>
        <v>16</v>
      </c>
      <c r="BJ225" s="55">
        <f>P.V!BJ323</f>
        <v>16</v>
      </c>
      <c r="BK225" s="73" t="str">
        <f>P.V!BK323</f>
        <v>Rattrapage</v>
      </c>
    </row>
    <row r="226" spans="1:63" ht="20.25" customHeight="1">
      <c r="A226" s="250">
        <v>216</v>
      </c>
      <c r="B226" s="234" t="str">
        <f>P.V!B324</f>
        <v>123005794</v>
      </c>
      <c r="C226" s="234" t="str">
        <f>P.V!C324</f>
        <v>KOUDJIH</v>
      </c>
      <c r="D226" s="234" t="str">
        <f>P.V!D324</f>
        <v>Louiza</v>
      </c>
      <c r="E226" s="234" t="str">
        <f>P.V!E324</f>
        <v>26/11/1993</v>
      </c>
      <c r="F226" s="234" t="str">
        <f>P.V!F324</f>
        <v>Sidi aich</v>
      </c>
      <c r="G226" s="36">
        <f>P.V!G324</f>
        <v>8.1666666666666661</v>
      </c>
      <c r="H226" s="37">
        <f>P.V!H324</f>
        <v>0</v>
      </c>
      <c r="I226" s="36">
        <f>P.V!I324</f>
        <v>9.8333333333333339</v>
      </c>
      <c r="J226" s="37">
        <f>P.V!J324</f>
        <v>0</v>
      </c>
      <c r="K226" s="36">
        <f>P.V!K324</f>
        <v>13</v>
      </c>
      <c r="L226" s="37">
        <f>P.V!L324</f>
        <v>5</v>
      </c>
      <c r="M226" s="53">
        <f>P.V!M324</f>
        <v>10.333333333333334</v>
      </c>
      <c r="N226" s="39">
        <f>P.V!N324</f>
        <v>15</v>
      </c>
      <c r="O226" s="36">
        <f>P.V!O324</f>
        <v>13.5</v>
      </c>
      <c r="P226" s="37">
        <f>P.V!P324</f>
        <v>3</v>
      </c>
      <c r="Q226" s="36">
        <f>P.V!Q324</f>
        <v>9</v>
      </c>
      <c r="R226" s="37">
        <f>P.V!R324</f>
        <v>0</v>
      </c>
      <c r="S226" s="36">
        <f>P.V!S324</f>
        <v>6</v>
      </c>
      <c r="T226" s="37">
        <f>P.V!T324</f>
        <v>0</v>
      </c>
      <c r="U226" s="53">
        <f>P.V!U324</f>
        <v>9.5</v>
      </c>
      <c r="V226" s="39">
        <f>P.V!V324</f>
        <v>3</v>
      </c>
      <c r="W226" s="36">
        <f>P.V!W324</f>
        <v>3</v>
      </c>
      <c r="X226" s="37">
        <f>P.V!X324</f>
        <v>0</v>
      </c>
      <c r="Y226" s="36">
        <f>P.V!Y324</f>
        <v>11.5</v>
      </c>
      <c r="Z226" s="37">
        <f>P.V!Z324</f>
        <v>2</v>
      </c>
      <c r="AA226" s="36">
        <f>P.V!AA324</f>
        <v>12.5</v>
      </c>
      <c r="AB226" s="37">
        <f>P.V!AB324</f>
        <v>2</v>
      </c>
      <c r="AC226" s="53">
        <f>P.V!AC324</f>
        <v>9</v>
      </c>
      <c r="AD226" s="39">
        <f>P.V!AD324</f>
        <v>4</v>
      </c>
      <c r="AE226" s="138">
        <f>P.V!AE324</f>
        <v>9.7592592592592595</v>
      </c>
      <c r="AF226" s="40">
        <f>P.V!AF324</f>
        <v>22</v>
      </c>
      <c r="AG226" s="73" t="str">
        <f>P.V!AG324</f>
        <v>Rattrapage</v>
      </c>
      <c r="AH226" s="52">
        <f>P.V!AH324</f>
        <v>11</v>
      </c>
      <c r="AI226" s="170">
        <f>P.V!AI324</f>
        <v>5</v>
      </c>
      <c r="AJ226" s="19">
        <f>P.V!AJ324</f>
        <v>6.833333333333333</v>
      </c>
      <c r="AK226" s="170">
        <f>P.V!AK324</f>
        <v>0</v>
      </c>
      <c r="AL226" s="19">
        <f>P.V!AL324</f>
        <v>10.333333333333334</v>
      </c>
      <c r="AM226" s="75">
        <f>P.V!AM324</f>
        <v>5</v>
      </c>
      <c r="AN226" s="38">
        <f>P.V!AN324</f>
        <v>9.3888888888888875</v>
      </c>
      <c r="AO226" s="76">
        <f>P.V!AO324</f>
        <v>10</v>
      </c>
      <c r="AP226" s="167">
        <f>P.V!AP324</f>
        <v>4</v>
      </c>
      <c r="AQ226" s="167">
        <f>P.V!AQ324</f>
        <v>0</v>
      </c>
      <c r="AR226" s="167">
        <f>P.V!AR324</f>
        <v>9.5</v>
      </c>
      <c r="AS226" s="167">
        <f>P.V!AS324</f>
        <v>0</v>
      </c>
      <c r="AT226" s="167">
        <f>P.V!AT324</f>
        <v>5</v>
      </c>
      <c r="AU226" s="75">
        <f>P.V!AU324</f>
        <v>0</v>
      </c>
      <c r="AV226" s="38">
        <f>P.V!AV324</f>
        <v>6.166666666666667</v>
      </c>
      <c r="AW226" s="76">
        <f>P.V!AW324</f>
        <v>0</v>
      </c>
      <c r="AX226" s="61">
        <f>P.V!AX324</f>
        <v>8.5</v>
      </c>
      <c r="AY226" s="75">
        <f>P.V!AY324</f>
        <v>0</v>
      </c>
      <c r="AZ226" s="61">
        <f>P.V!AZ324</f>
        <v>13.5</v>
      </c>
      <c r="BA226" s="75">
        <f>P.V!BA324</f>
        <v>2</v>
      </c>
      <c r="BB226" s="61">
        <f>P.V!BB324</f>
        <v>7.5</v>
      </c>
      <c r="BC226" s="75">
        <f>P.V!BC324</f>
        <v>0</v>
      </c>
      <c r="BD226" s="38">
        <f>P.V!BD324</f>
        <v>9.8333333333333339</v>
      </c>
      <c r="BE226" s="76">
        <f>P.V!BE324</f>
        <v>2</v>
      </c>
      <c r="BF226" s="59">
        <f>P.V!BF324</f>
        <v>8.4135802469135808</v>
      </c>
      <c r="BG226" s="55">
        <f>P.V!BG324</f>
        <v>12</v>
      </c>
      <c r="BH226" s="56">
        <f>P.V!BH324</f>
        <v>9.086419753086421</v>
      </c>
      <c r="BI226" s="55">
        <f>P.V!BI324</f>
        <v>34</v>
      </c>
      <c r="BJ226" s="55">
        <f>P.V!BJ324</f>
        <v>34</v>
      </c>
      <c r="BK226" s="73" t="str">
        <f>P.V!BK324</f>
        <v>Rattrapage</v>
      </c>
    </row>
    <row r="227" spans="1:63" ht="20.25" customHeight="1">
      <c r="A227" s="250">
        <v>217</v>
      </c>
      <c r="B227" s="234" t="str">
        <f>P.V!B325</f>
        <v>123000129</v>
      </c>
      <c r="C227" s="234" t="str">
        <f>P.V!C325</f>
        <v>KRIM</v>
      </c>
      <c r="D227" s="234" t="str">
        <f>P.V!D325</f>
        <v>Liticia</v>
      </c>
      <c r="E227" s="234" t="str">
        <f>P.V!E325</f>
        <v>26/01/1994</v>
      </c>
      <c r="F227" s="234" t="str">
        <f>P.V!F325</f>
        <v>bejaia</v>
      </c>
      <c r="G227" s="36">
        <f>P.V!G325</f>
        <v>12.833333333333334</v>
      </c>
      <c r="H227" s="37">
        <f>P.V!H325</f>
        <v>5</v>
      </c>
      <c r="I227" s="36">
        <f>P.V!I325</f>
        <v>13.333333333333334</v>
      </c>
      <c r="J227" s="37">
        <f>P.V!J325</f>
        <v>5</v>
      </c>
      <c r="K227" s="36">
        <f>P.V!K325</f>
        <v>12.833333333333334</v>
      </c>
      <c r="L227" s="37">
        <f>P.V!L325</f>
        <v>5</v>
      </c>
      <c r="M227" s="53">
        <f>P.V!M325</f>
        <v>13</v>
      </c>
      <c r="N227" s="39">
        <f>P.V!N325</f>
        <v>15</v>
      </c>
      <c r="O227" s="36">
        <f>P.V!O325</f>
        <v>8.5</v>
      </c>
      <c r="P227" s="37">
        <f>P.V!P325</f>
        <v>0</v>
      </c>
      <c r="Q227" s="36">
        <f>P.V!Q325</f>
        <v>6.5</v>
      </c>
      <c r="R227" s="37">
        <f>P.V!R325</f>
        <v>0</v>
      </c>
      <c r="S227" s="36">
        <f>P.V!S325</f>
        <v>13.5</v>
      </c>
      <c r="T227" s="37">
        <f>P.V!T325</f>
        <v>3</v>
      </c>
      <c r="U227" s="53">
        <f>P.V!U325</f>
        <v>9.5</v>
      </c>
      <c r="V227" s="39">
        <f>P.V!V325</f>
        <v>3</v>
      </c>
      <c r="W227" s="36">
        <f>P.V!W325</f>
        <v>12</v>
      </c>
      <c r="X227" s="37">
        <f>P.V!X325</f>
        <v>2</v>
      </c>
      <c r="Y227" s="36">
        <f>P.V!Y325</f>
        <v>12.5</v>
      </c>
      <c r="Z227" s="37">
        <f>P.V!Z325</f>
        <v>2</v>
      </c>
      <c r="AA227" s="36">
        <f>P.V!AA325</f>
        <v>10</v>
      </c>
      <c r="AB227" s="37">
        <f>P.V!AB325</f>
        <v>2</v>
      </c>
      <c r="AC227" s="53">
        <f>P.V!AC325</f>
        <v>11.5</v>
      </c>
      <c r="AD227" s="39">
        <f>P.V!AD325</f>
        <v>6</v>
      </c>
      <c r="AE227" s="138">
        <f>P.V!AE325</f>
        <v>11.5</v>
      </c>
      <c r="AF227" s="40">
        <f>P.V!AF325</f>
        <v>30</v>
      </c>
      <c r="AG227" s="73" t="str">
        <f>P.V!AG325</f>
        <v>Admis(e)</v>
      </c>
      <c r="AH227" s="52">
        <f>P.V!AH325</f>
        <v>11.5</v>
      </c>
      <c r="AI227" s="170">
        <f>P.V!AI325</f>
        <v>5</v>
      </c>
      <c r="AJ227" s="19">
        <f>P.V!AJ325</f>
        <v>12.166666666666666</v>
      </c>
      <c r="AK227" s="170">
        <f>P.V!AK325</f>
        <v>5</v>
      </c>
      <c r="AL227" s="19">
        <f>P.V!AL325</f>
        <v>12.333333333333334</v>
      </c>
      <c r="AM227" s="75">
        <f>P.V!AM325</f>
        <v>5</v>
      </c>
      <c r="AN227" s="38">
        <f>P.V!AN325</f>
        <v>12</v>
      </c>
      <c r="AO227" s="76">
        <f>P.V!AO325</f>
        <v>15</v>
      </c>
      <c r="AP227" s="167">
        <f>P.V!AP325</f>
        <v>4.5</v>
      </c>
      <c r="AQ227" s="167">
        <f>P.V!AQ325</f>
        <v>0</v>
      </c>
      <c r="AR227" s="167">
        <f>P.V!AR325</f>
        <v>12.5</v>
      </c>
      <c r="AS227" s="167">
        <f>P.V!AS325</f>
        <v>3</v>
      </c>
      <c r="AT227" s="167">
        <f>P.V!AT325</f>
        <v>6.5</v>
      </c>
      <c r="AU227" s="75">
        <f>P.V!AU325</f>
        <v>0</v>
      </c>
      <c r="AV227" s="38">
        <f>P.V!AV325</f>
        <v>7.833333333333333</v>
      </c>
      <c r="AW227" s="76">
        <f>P.V!AW325</f>
        <v>3</v>
      </c>
      <c r="AX227" s="61">
        <f>P.V!AX325</f>
        <v>11.5</v>
      </c>
      <c r="AY227" s="75">
        <f>P.V!AY325</f>
        <v>2</v>
      </c>
      <c r="AZ227" s="61">
        <f>P.V!AZ325</f>
        <v>12.5</v>
      </c>
      <c r="BA227" s="75">
        <f>P.V!BA325</f>
        <v>2</v>
      </c>
      <c r="BB227" s="61">
        <f>P.V!BB325</f>
        <v>11</v>
      </c>
      <c r="BC227" s="75">
        <f>P.V!BC325</f>
        <v>2</v>
      </c>
      <c r="BD227" s="38">
        <f>P.V!BD325</f>
        <v>11.666666666666666</v>
      </c>
      <c r="BE227" s="76">
        <f>P.V!BE325</f>
        <v>6</v>
      </c>
      <c r="BF227" s="59">
        <f>P.V!BF325</f>
        <v>10.537037037037036</v>
      </c>
      <c r="BG227" s="55">
        <f>P.V!BG325</f>
        <v>30</v>
      </c>
      <c r="BH227" s="56">
        <f>P.V!BH325</f>
        <v>11.018518518518519</v>
      </c>
      <c r="BI227" s="55">
        <f>P.V!BI325</f>
        <v>60</v>
      </c>
      <c r="BJ227" s="55">
        <f>P.V!BJ325</f>
        <v>180</v>
      </c>
      <c r="BK227" s="73" t="str">
        <f>P.V!BK325</f>
        <v>Admis(e)</v>
      </c>
    </row>
    <row r="228" spans="1:63" ht="20.25" customHeight="1">
      <c r="A228" s="250">
        <v>218</v>
      </c>
      <c r="B228" s="234" t="str">
        <f>P.V!B326</f>
        <v>123012312</v>
      </c>
      <c r="C228" s="234" t="str">
        <f>P.V!C326</f>
        <v>LACHI</v>
      </c>
      <c r="D228" s="234" t="str">
        <f>P.V!D326</f>
        <v>Assia</v>
      </c>
      <c r="E228" s="234" t="str">
        <f>P.V!E326</f>
        <v>01/01/1993</v>
      </c>
      <c r="F228" s="234" t="str">
        <f>P.V!F326</f>
        <v>Bejaia</v>
      </c>
      <c r="G228" s="36">
        <f>P.V!G326</f>
        <v>10.5</v>
      </c>
      <c r="H228" s="37">
        <f>P.V!H326</f>
        <v>5</v>
      </c>
      <c r="I228" s="36">
        <f>P.V!I326</f>
        <v>16</v>
      </c>
      <c r="J228" s="37">
        <f>P.V!J326</f>
        <v>5</v>
      </c>
      <c r="K228" s="36">
        <f>P.V!K326</f>
        <v>15.666666666666666</v>
      </c>
      <c r="L228" s="37">
        <f>P.V!L326</f>
        <v>5</v>
      </c>
      <c r="M228" s="53">
        <f>P.V!M326</f>
        <v>14.055555555555555</v>
      </c>
      <c r="N228" s="39">
        <f>P.V!N326</f>
        <v>15</v>
      </c>
      <c r="O228" s="36">
        <f>P.V!O326</f>
        <v>14</v>
      </c>
      <c r="P228" s="37">
        <f>P.V!P326</f>
        <v>3</v>
      </c>
      <c r="Q228" s="36">
        <f>P.V!Q326</f>
        <v>14</v>
      </c>
      <c r="R228" s="37">
        <f>P.V!R326</f>
        <v>3</v>
      </c>
      <c r="S228" s="36">
        <f>P.V!S326</f>
        <v>14</v>
      </c>
      <c r="T228" s="37">
        <f>P.V!T326</f>
        <v>3</v>
      </c>
      <c r="U228" s="53">
        <f>P.V!U326</f>
        <v>14</v>
      </c>
      <c r="V228" s="39">
        <f>P.V!V326</f>
        <v>9</v>
      </c>
      <c r="W228" s="36">
        <f>P.V!W326</f>
        <v>9</v>
      </c>
      <c r="X228" s="37">
        <f>P.V!X326</f>
        <v>0</v>
      </c>
      <c r="Y228" s="36">
        <f>P.V!Y326</f>
        <v>18</v>
      </c>
      <c r="Z228" s="37">
        <f>P.V!Z326</f>
        <v>2</v>
      </c>
      <c r="AA228" s="36">
        <f>P.V!AA326</f>
        <v>8.5</v>
      </c>
      <c r="AB228" s="37">
        <f>P.V!AB326</f>
        <v>0</v>
      </c>
      <c r="AC228" s="53">
        <f>P.V!AC326</f>
        <v>11.833333333333334</v>
      </c>
      <c r="AD228" s="39">
        <f>P.V!AD326</f>
        <v>6</v>
      </c>
      <c r="AE228" s="138">
        <f>P.V!AE326</f>
        <v>13.543209876543209</v>
      </c>
      <c r="AF228" s="40">
        <f>P.V!AF326</f>
        <v>30</v>
      </c>
      <c r="AG228" s="73" t="str">
        <f>P.V!AG326</f>
        <v>Admis(e)</v>
      </c>
      <c r="AH228" s="52">
        <f>P.V!AH326</f>
        <v>12.5</v>
      </c>
      <c r="AI228" s="170">
        <f>P.V!AI326</f>
        <v>5</v>
      </c>
      <c r="AJ228" s="19">
        <f>P.V!AJ326</f>
        <v>15.5</v>
      </c>
      <c r="AK228" s="170">
        <f>P.V!AK326</f>
        <v>5</v>
      </c>
      <c r="AL228" s="19">
        <f>P.V!AL326</f>
        <v>12.333333333333334</v>
      </c>
      <c r="AM228" s="75">
        <f>P.V!AM326</f>
        <v>5</v>
      </c>
      <c r="AN228" s="38">
        <f>P.V!AN326</f>
        <v>13.444444444444445</v>
      </c>
      <c r="AO228" s="76">
        <f>P.V!AO326</f>
        <v>15</v>
      </c>
      <c r="AP228" s="167">
        <f>P.V!AP326</f>
        <v>8</v>
      </c>
      <c r="AQ228" s="167">
        <f>P.V!AQ326</f>
        <v>0</v>
      </c>
      <c r="AR228" s="167">
        <f>P.V!AR326</f>
        <v>8.5</v>
      </c>
      <c r="AS228" s="167">
        <f>P.V!AS326</f>
        <v>0</v>
      </c>
      <c r="AT228" s="167">
        <f>P.V!AT326</f>
        <v>11</v>
      </c>
      <c r="AU228" s="75">
        <f>P.V!AU326</f>
        <v>3</v>
      </c>
      <c r="AV228" s="38">
        <f>P.V!AV326</f>
        <v>9.1666666666666661</v>
      </c>
      <c r="AW228" s="76">
        <f>P.V!AW326</f>
        <v>3</v>
      </c>
      <c r="AX228" s="61">
        <f>P.V!AX326</f>
        <v>13.5</v>
      </c>
      <c r="AY228" s="75">
        <f>P.V!AY326</f>
        <v>2</v>
      </c>
      <c r="AZ228" s="61">
        <f>P.V!AZ326</f>
        <v>17</v>
      </c>
      <c r="BA228" s="75">
        <f>P.V!BA326</f>
        <v>2</v>
      </c>
      <c r="BB228" s="61">
        <f>P.V!BB326</f>
        <v>14</v>
      </c>
      <c r="BC228" s="75">
        <f>P.V!BC326</f>
        <v>2</v>
      </c>
      <c r="BD228" s="38">
        <f>P.V!BD326</f>
        <v>14.833333333333334</v>
      </c>
      <c r="BE228" s="76">
        <f>P.V!BE326</f>
        <v>6</v>
      </c>
      <c r="BF228" s="59">
        <f>P.V!BF326</f>
        <v>12.327160493827162</v>
      </c>
      <c r="BG228" s="55">
        <f>P.V!BG326</f>
        <v>30</v>
      </c>
      <c r="BH228" s="56">
        <f>P.V!BH326</f>
        <v>12.935185185185185</v>
      </c>
      <c r="BI228" s="55">
        <f>P.V!BI326</f>
        <v>60</v>
      </c>
      <c r="BJ228" s="55">
        <f>P.V!BJ326</f>
        <v>180</v>
      </c>
      <c r="BK228" s="73" t="str">
        <f>P.V!BK326</f>
        <v>Admis(e)</v>
      </c>
    </row>
    <row r="229" spans="1:63" ht="20.25" customHeight="1">
      <c r="A229" s="250">
        <v>219</v>
      </c>
      <c r="B229" s="234" t="str">
        <f>P.V!B327</f>
        <v>123017400</v>
      </c>
      <c r="C229" s="234" t="str">
        <f>P.V!C327</f>
        <v>LAGOUNE</v>
      </c>
      <c r="D229" s="234" t="str">
        <f>P.V!D327</f>
        <v>Lamia</v>
      </c>
      <c r="E229" s="234" t="str">
        <f>P.V!E327</f>
        <v>08/05/1992</v>
      </c>
      <c r="F229" s="234" t="str">
        <f>P.V!F327</f>
        <v>Bejaia</v>
      </c>
      <c r="G229" s="36">
        <f>P.V!G327</f>
        <v>7.166666666666667</v>
      </c>
      <c r="H229" s="37">
        <f>P.V!H327</f>
        <v>0</v>
      </c>
      <c r="I229" s="36">
        <f>P.V!I327</f>
        <v>7.333333333333333</v>
      </c>
      <c r="J229" s="37">
        <f>P.V!J327</f>
        <v>0</v>
      </c>
      <c r="K229" s="36">
        <f>P.V!K327</f>
        <v>9.5</v>
      </c>
      <c r="L229" s="37">
        <f>P.V!L327</f>
        <v>0</v>
      </c>
      <c r="M229" s="53">
        <f>P.V!M327</f>
        <v>8</v>
      </c>
      <c r="N229" s="39">
        <f>P.V!N327</f>
        <v>0</v>
      </c>
      <c r="O229" s="36">
        <f>P.V!O327</f>
        <v>7.5</v>
      </c>
      <c r="P229" s="37">
        <f>P.V!P327</f>
        <v>0</v>
      </c>
      <c r="Q229" s="36">
        <f>P.V!Q327</f>
        <v>7</v>
      </c>
      <c r="R229" s="37">
        <f>P.V!R327</f>
        <v>0</v>
      </c>
      <c r="S229" s="36">
        <f>P.V!S327</f>
        <v>4</v>
      </c>
      <c r="T229" s="37">
        <f>P.V!T327</f>
        <v>0</v>
      </c>
      <c r="U229" s="53">
        <f>P.V!U327</f>
        <v>6.166666666666667</v>
      </c>
      <c r="V229" s="39">
        <f>P.V!V327</f>
        <v>0</v>
      </c>
      <c r="W229" s="36">
        <f>P.V!W327</f>
        <v>4</v>
      </c>
      <c r="X229" s="37">
        <f>P.V!X327</f>
        <v>0</v>
      </c>
      <c r="Y229" s="36">
        <f>P.V!Y327</f>
        <v>10.5</v>
      </c>
      <c r="Z229" s="37">
        <f>P.V!Z327</f>
        <v>2</v>
      </c>
      <c r="AA229" s="36">
        <f>P.V!AA327</f>
        <v>6.5</v>
      </c>
      <c r="AB229" s="37">
        <f>P.V!AB327</f>
        <v>0</v>
      </c>
      <c r="AC229" s="53">
        <f>P.V!AC327</f>
        <v>7</v>
      </c>
      <c r="AD229" s="39">
        <f>P.V!AD327</f>
        <v>2</v>
      </c>
      <c r="AE229" s="138">
        <f>P.V!AE327</f>
        <v>7.166666666666667</v>
      </c>
      <c r="AF229" s="40">
        <f>P.V!AF327</f>
        <v>2</v>
      </c>
      <c r="AG229" s="73" t="str">
        <f>P.V!AG327</f>
        <v>Rattrapage</v>
      </c>
      <c r="AH229" s="52">
        <f>P.V!AH327</f>
        <v>7</v>
      </c>
      <c r="AI229" s="170">
        <f>P.V!AI327</f>
        <v>0</v>
      </c>
      <c r="AJ229" s="19">
        <f>P.V!AJ327</f>
        <v>14.333333333333334</v>
      </c>
      <c r="AK229" s="170">
        <f>P.V!AK327</f>
        <v>5</v>
      </c>
      <c r="AL229" s="19">
        <f>P.V!AL327</f>
        <v>10.666666666666666</v>
      </c>
      <c r="AM229" s="75">
        <f>P.V!AM327</f>
        <v>5</v>
      </c>
      <c r="AN229" s="38">
        <f>P.V!AN327</f>
        <v>10.666666666666666</v>
      </c>
      <c r="AO229" s="76">
        <f>P.V!AO327</f>
        <v>15</v>
      </c>
      <c r="AP229" s="167">
        <f>P.V!AP327</f>
        <v>4</v>
      </c>
      <c r="AQ229" s="167">
        <f>P.V!AQ327</f>
        <v>0</v>
      </c>
      <c r="AR229" s="167">
        <f>P.V!AR327</f>
        <v>3.5</v>
      </c>
      <c r="AS229" s="167">
        <f>P.V!AS327</f>
        <v>0</v>
      </c>
      <c r="AT229" s="167">
        <f>P.V!AT327</f>
        <v>2</v>
      </c>
      <c r="AU229" s="75">
        <f>P.V!AU327</f>
        <v>0</v>
      </c>
      <c r="AV229" s="38">
        <f>P.V!AV327</f>
        <v>3.1666666666666665</v>
      </c>
      <c r="AW229" s="76">
        <f>P.V!AW327</f>
        <v>0</v>
      </c>
      <c r="AX229" s="61">
        <f>P.V!AX327</f>
        <v>5</v>
      </c>
      <c r="AY229" s="75">
        <f>P.V!AY327</f>
        <v>0</v>
      </c>
      <c r="AZ229" s="61">
        <f>P.V!AZ327</f>
        <v>2</v>
      </c>
      <c r="BA229" s="75">
        <f>P.V!BA327</f>
        <v>0</v>
      </c>
      <c r="BB229" s="61">
        <f>P.V!BB327</f>
        <v>5</v>
      </c>
      <c r="BC229" s="75">
        <f>P.V!BC327</f>
        <v>0</v>
      </c>
      <c r="BD229" s="38">
        <f>P.V!BD327</f>
        <v>4</v>
      </c>
      <c r="BE229" s="76">
        <f>P.V!BE327</f>
        <v>0</v>
      </c>
      <c r="BF229" s="59">
        <f>P.V!BF327</f>
        <v>6.6851851851851851</v>
      </c>
      <c r="BG229" s="55">
        <f>P.V!BG327</f>
        <v>15</v>
      </c>
      <c r="BH229" s="56">
        <f>P.V!BH327</f>
        <v>6.9259259259259256</v>
      </c>
      <c r="BI229" s="55">
        <f>P.V!BI327</f>
        <v>17</v>
      </c>
      <c r="BJ229" s="55">
        <f>P.V!BJ327</f>
        <v>17</v>
      </c>
      <c r="BK229" s="73" t="str">
        <f>P.V!BK327</f>
        <v>Rattrapage</v>
      </c>
    </row>
    <row r="230" spans="1:63" ht="20.25" customHeight="1">
      <c r="A230" s="250">
        <v>220</v>
      </c>
      <c r="B230" s="234" t="str">
        <f>P.V!B328</f>
        <v>113000348</v>
      </c>
      <c r="C230" s="234" t="str">
        <f>P.V!C328</f>
        <v>LAHLOUH</v>
      </c>
      <c r="D230" s="234" t="str">
        <f>P.V!D328</f>
        <v>Yasmina</v>
      </c>
      <c r="E230" s="234" t="str">
        <f>P.V!E328</f>
        <v>07/01/1990</v>
      </c>
      <c r="F230" s="234" t="str">
        <f>P.V!F328</f>
        <v>Bejaia</v>
      </c>
      <c r="G230" s="36">
        <f>P.V!G328</f>
        <v>10.67</v>
      </c>
      <c r="H230" s="37">
        <f>P.V!H328</f>
        <v>5</v>
      </c>
      <c r="I230" s="36">
        <f>P.V!I328</f>
        <v>10.17</v>
      </c>
      <c r="J230" s="37">
        <f>P.V!J328</f>
        <v>5</v>
      </c>
      <c r="K230" s="36">
        <f>P.V!K328</f>
        <v>9</v>
      </c>
      <c r="L230" s="37">
        <f>P.V!L328</f>
        <v>0</v>
      </c>
      <c r="M230" s="53">
        <f>P.V!M328</f>
        <v>9.9466666666666672</v>
      </c>
      <c r="N230" s="39">
        <f>P.V!N328</f>
        <v>10</v>
      </c>
      <c r="O230" s="36">
        <f>P.V!O328</f>
        <v>12</v>
      </c>
      <c r="P230" s="37">
        <f>P.V!P328</f>
        <v>3</v>
      </c>
      <c r="Q230" s="36">
        <f>P.V!Q328</f>
        <v>10</v>
      </c>
      <c r="R230" s="37">
        <f>P.V!R328</f>
        <v>3</v>
      </c>
      <c r="S230" s="36">
        <f>P.V!S328</f>
        <v>5.5</v>
      </c>
      <c r="T230" s="37">
        <f>P.V!T328</f>
        <v>0</v>
      </c>
      <c r="U230" s="53">
        <f>P.V!U328</f>
        <v>9.1666666666666661</v>
      </c>
      <c r="V230" s="39">
        <f>P.V!V328</f>
        <v>6</v>
      </c>
      <c r="W230" s="36">
        <f>P.V!W328</f>
        <v>5</v>
      </c>
      <c r="X230" s="37">
        <f>P.V!X328</f>
        <v>0</v>
      </c>
      <c r="Y230" s="36">
        <f>P.V!Y328</f>
        <v>10.5</v>
      </c>
      <c r="Z230" s="37">
        <f>P.V!Z328</f>
        <v>2</v>
      </c>
      <c r="AA230" s="36">
        <f>P.V!AA328</f>
        <v>8</v>
      </c>
      <c r="AB230" s="37">
        <f>P.V!AB328</f>
        <v>0</v>
      </c>
      <c r="AC230" s="53">
        <f>P.V!AC328</f>
        <v>7.833333333333333</v>
      </c>
      <c r="AD230" s="39">
        <f>P.V!AD328</f>
        <v>2</v>
      </c>
      <c r="AE230" s="138">
        <f>P.V!AE328</f>
        <v>9.2170370370370378</v>
      </c>
      <c r="AF230" s="40">
        <f>P.V!AF328</f>
        <v>18</v>
      </c>
      <c r="AG230" s="73" t="str">
        <f>P.V!AG328</f>
        <v>Rattrapage</v>
      </c>
      <c r="AH230" s="52">
        <f>P.V!AH328</f>
        <v>12.17</v>
      </c>
      <c r="AI230" s="170">
        <f>P.V!AI328</f>
        <v>5</v>
      </c>
      <c r="AJ230" s="19">
        <f>P.V!AJ328</f>
        <v>6.669999999999999</v>
      </c>
      <c r="AK230" s="170">
        <f>P.V!AK328</f>
        <v>0</v>
      </c>
      <c r="AL230" s="19">
        <f>P.V!AL328</f>
        <v>15.17</v>
      </c>
      <c r="AM230" s="75">
        <f>P.V!AM328</f>
        <v>5</v>
      </c>
      <c r="AN230" s="38">
        <f>P.V!AN328</f>
        <v>11.336666666666666</v>
      </c>
      <c r="AO230" s="76">
        <f>P.V!AO328</f>
        <v>15</v>
      </c>
      <c r="AP230" s="167">
        <f>P.V!AP328</f>
        <v>10</v>
      </c>
      <c r="AQ230" s="167">
        <f>P.V!AQ328</f>
        <v>3</v>
      </c>
      <c r="AR230" s="167">
        <f>P.V!AR328</f>
        <v>10</v>
      </c>
      <c r="AS230" s="167">
        <f>P.V!AS328</f>
        <v>3</v>
      </c>
      <c r="AT230" s="167">
        <f>P.V!AT328</f>
        <v>13</v>
      </c>
      <c r="AU230" s="75">
        <f>P.V!AU328</f>
        <v>3</v>
      </c>
      <c r="AV230" s="38">
        <f>P.V!AV328</f>
        <v>11</v>
      </c>
      <c r="AW230" s="76">
        <f>P.V!AW328</f>
        <v>9</v>
      </c>
      <c r="AX230" s="61">
        <f>P.V!AX328</f>
        <v>10</v>
      </c>
      <c r="AY230" s="75">
        <f>P.V!AY328</f>
        <v>2</v>
      </c>
      <c r="AZ230" s="61">
        <f>P.V!AZ328</f>
        <v>2</v>
      </c>
      <c r="BA230" s="75">
        <f>P.V!BA328</f>
        <v>0</v>
      </c>
      <c r="BB230" s="61">
        <f>P.V!BB328</f>
        <v>7.5</v>
      </c>
      <c r="BC230" s="75">
        <f>P.V!BC328</f>
        <v>0</v>
      </c>
      <c r="BD230" s="38">
        <f>P.V!BD328</f>
        <v>6.5</v>
      </c>
      <c r="BE230" s="76">
        <f>P.V!BE328</f>
        <v>2</v>
      </c>
      <c r="BF230" s="59">
        <f>P.V!BF328</f>
        <v>10.149629629629628</v>
      </c>
      <c r="BG230" s="55">
        <f>P.V!BG328</f>
        <v>30</v>
      </c>
      <c r="BH230" s="56">
        <f>P.V!BH328</f>
        <v>9.6833333333333336</v>
      </c>
      <c r="BI230" s="55">
        <f>P.V!BI328</f>
        <v>48</v>
      </c>
      <c r="BJ230" s="55">
        <f>P.V!BJ328</f>
        <v>48</v>
      </c>
      <c r="BK230" s="73" t="str">
        <f>P.V!BK328</f>
        <v>Rattrapage</v>
      </c>
    </row>
    <row r="231" spans="1:63" ht="20.25" customHeight="1">
      <c r="A231" s="250">
        <v>221</v>
      </c>
      <c r="B231" s="234" t="str">
        <f>P.V!B329</f>
        <v>123009509</v>
      </c>
      <c r="C231" s="234" t="str">
        <f>P.V!C329</f>
        <v>LAIDANI</v>
      </c>
      <c r="D231" s="234" t="str">
        <f>P.V!D329</f>
        <v>Lynda</v>
      </c>
      <c r="E231" s="234" t="str">
        <f>P.V!E329</f>
        <v>23/12/1994</v>
      </c>
      <c r="F231" s="234" t="str">
        <f>P.V!F329</f>
        <v>Kherrata</v>
      </c>
      <c r="G231" s="36">
        <f>P.V!G329</f>
        <v>9.6666666666666661</v>
      </c>
      <c r="H231" s="37">
        <f>P.V!H329</f>
        <v>0</v>
      </c>
      <c r="I231" s="36">
        <f>P.V!I329</f>
        <v>12.333333333333334</v>
      </c>
      <c r="J231" s="37">
        <f>P.V!J329</f>
        <v>5</v>
      </c>
      <c r="K231" s="36">
        <f>P.V!K329</f>
        <v>4</v>
      </c>
      <c r="L231" s="37">
        <f>P.V!L329</f>
        <v>0</v>
      </c>
      <c r="M231" s="53">
        <f>P.V!M329</f>
        <v>8.6666666666666661</v>
      </c>
      <c r="N231" s="39">
        <f>P.V!N329</f>
        <v>5</v>
      </c>
      <c r="O231" s="36">
        <f>P.V!O329</f>
        <v>10</v>
      </c>
      <c r="P231" s="37">
        <f>P.V!P329</f>
        <v>3</v>
      </c>
      <c r="Q231" s="36">
        <f>P.V!Q329</f>
        <v>12</v>
      </c>
      <c r="R231" s="37">
        <f>P.V!R329</f>
        <v>3</v>
      </c>
      <c r="S231" s="36">
        <f>P.V!S329</f>
        <v>14</v>
      </c>
      <c r="T231" s="37">
        <f>P.V!T329</f>
        <v>3</v>
      </c>
      <c r="U231" s="53">
        <f>P.V!U329</f>
        <v>12</v>
      </c>
      <c r="V231" s="39">
        <f>P.V!V329</f>
        <v>9</v>
      </c>
      <c r="W231" s="36">
        <f>P.V!W329</f>
        <v>11</v>
      </c>
      <c r="X231" s="37">
        <f>P.V!X329</f>
        <v>2</v>
      </c>
      <c r="Y231" s="36">
        <f>P.V!Y329</f>
        <v>11.5</v>
      </c>
      <c r="Z231" s="37">
        <f>P.V!Z329</f>
        <v>2</v>
      </c>
      <c r="AA231" s="36">
        <f>P.V!AA329</f>
        <v>11</v>
      </c>
      <c r="AB231" s="37">
        <f>P.V!AB329</f>
        <v>2</v>
      </c>
      <c r="AC231" s="53">
        <f>P.V!AC329</f>
        <v>11.166666666666666</v>
      </c>
      <c r="AD231" s="39">
        <f>P.V!AD329</f>
        <v>6</v>
      </c>
      <c r="AE231" s="138">
        <f>P.V!AE329</f>
        <v>10.333333333333334</v>
      </c>
      <c r="AF231" s="40">
        <f>P.V!AF329</f>
        <v>30</v>
      </c>
      <c r="AG231" s="73" t="str">
        <f>P.V!AG329</f>
        <v>Admis(e)</v>
      </c>
      <c r="AH231" s="52">
        <f>P.V!AH329</f>
        <v>9</v>
      </c>
      <c r="AI231" s="170">
        <f>P.V!AI329</f>
        <v>0</v>
      </c>
      <c r="AJ231" s="19">
        <f>P.V!AJ329</f>
        <v>9.5</v>
      </c>
      <c r="AK231" s="170">
        <f>P.V!AK329</f>
        <v>0</v>
      </c>
      <c r="AL231" s="19">
        <f>P.V!AL329</f>
        <v>10.833333333333334</v>
      </c>
      <c r="AM231" s="75">
        <f>P.V!AM329</f>
        <v>5</v>
      </c>
      <c r="AN231" s="38">
        <f>P.V!AN329</f>
        <v>9.7777777777777786</v>
      </c>
      <c r="AO231" s="76">
        <f>P.V!AO329</f>
        <v>5</v>
      </c>
      <c r="AP231" s="167">
        <f>P.V!AP329</f>
        <v>6.5</v>
      </c>
      <c r="AQ231" s="167">
        <f>P.V!AQ329</f>
        <v>0</v>
      </c>
      <c r="AR231" s="167">
        <f>P.V!AR329</f>
        <v>4.5</v>
      </c>
      <c r="AS231" s="167">
        <f>P.V!AS329</f>
        <v>0</v>
      </c>
      <c r="AT231" s="167">
        <f>P.V!AT329</f>
        <v>8.5</v>
      </c>
      <c r="AU231" s="75">
        <f>P.V!AU329</f>
        <v>0</v>
      </c>
      <c r="AV231" s="38">
        <f>P.V!AV329</f>
        <v>6.5</v>
      </c>
      <c r="AW231" s="76">
        <f>P.V!AW329</f>
        <v>0</v>
      </c>
      <c r="AX231" s="61">
        <f>P.V!AX329</f>
        <v>13.5</v>
      </c>
      <c r="AY231" s="75">
        <f>P.V!AY329</f>
        <v>2</v>
      </c>
      <c r="AZ231" s="61">
        <f>P.V!AZ329</f>
        <v>8.5</v>
      </c>
      <c r="BA231" s="75">
        <f>P.V!BA329</f>
        <v>0</v>
      </c>
      <c r="BB231" s="61">
        <f>P.V!BB329</f>
        <v>7</v>
      </c>
      <c r="BC231" s="75">
        <f>P.V!BC329</f>
        <v>0</v>
      </c>
      <c r="BD231" s="38">
        <f>P.V!BD329</f>
        <v>9.6666666666666661</v>
      </c>
      <c r="BE231" s="76">
        <f>P.V!BE329</f>
        <v>2</v>
      </c>
      <c r="BF231" s="59">
        <f>P.V!BF329</f>
        <v>8.6604938271604937</v>
      </c>
      <c r="BG231" s="55">
        <f>P.V!BG329</f>
        <v>7</v>
      </c>
      <c r="BH231" s="56">
        <f>P.V!BH329</f>
        <v>9.4969135802469147</v>
      </c>
      <c r="BI231" s="55">
        <f>P.V!BI329</f>
        <v>37</v>
      </c>
      <c r="BJ231" s="55">
        <f>P.V!BJ329</f>
        <v>37</v>
      </c>
      <c r="BK231" s="73" t="str">
        <f>P.V!BK329</f>
        <v>Rattrapage</v>
      </c>
    </row>
    <row r="232" spans="1:63" ht="20.25" customHeight="1">
      <c r="A232" s="250">
        <v>222</v>
      </c>
      <c r="B232" s="234" t="str">
        <f>P.V!B330</f>
        <v>10DR608</v>
      </c>
      <c r="C232" s="234" t="str">
        <f>P.V!C330</f>
        <v>LASMI</v>
      </c>
      <c r="D232" s="234" t="str">
        <f>P.V!D330</f>
        <v>Sabrina</v>
      </c>
      <c r="E232" s="234" t="str">
        <f>P.V!E330</f>
        <v>25/06/1988</v>
      </c>
      <c r="F232" s="234" t="str">
        <f>P.V!F330</f>
        <v>Setif</v>
      </c>
      <c r="G232" s="36">
        <f>P.V!G330</f>
        <v>8.1666666666666661</v>
      </c>
      <c r="H232" s="37">
        <f>P.V!H330</f>
        <v>0</v>
      </c>
      <c r="I232" s="36">
        <f>P.V!I330</f>
        <v>10.166666666666666</v>
      </c>
      <c r="J232" s="37">
        <f>P.V!J330</f>
        <v>5</v>
      </c>
      <c r="K232" s="36">
        <f>P.V!K330</f>
        <v>7.166666666666667</v>
      </c>
      <c r="L232" s="37">
        <f>P.V!L330</f>
        <v>0</v>
      </c>
      <c r="M232" s="53">
        <f>P.V!M330</f>
        <v>8.5</v>
      </c>
      <c r="N232" s="39">
        <f>P.V!N330</f>
        <v>5</v>
      </c>
      <c r="O232" s="36">
        <f>P.V!O330</f>
        <v>4</v>
      </c>
      <c r="P232" s="37">
        <f>P.V!P330</f>
        <v>0</v>
      </c>
      <c r="Q232" s="36">
        <f>P.V!Q330</f>
        <v>10</v>
      </c>
      <c r="R232" s="37">
        <f>P.V!R330</f>
        <v>3</v>
      </c>
      <c r="S232" s="36">
        <f>P.V!S330</f>
        <v>15.5</v>
      </c>
      <c r="T232" s="37">
        <f>P.V!T330</f>
        <v>3</v>
      </c>
      <c r="U232" s="53">
        <f>P.V!U330</f>
        <v>9.8333333333333339</v>
      </c>
      <c r="V232" s="39">
        <f>P.V!V330</f>
        <v>6</v>
      </c>
      <c r="W232" s="36">
        <f>P.V!W330</f>
        <v>3.5</v>
      </c>
      <c r="X232" s="37">
        <f>P.V!X330</f>
        <v>0</v>
      </c>
      <c r="Y232" s="36">
        <f>P.V!Y330</f>
        <v>11</v>
      </c>
      <c r="Z232" s="37">
        <f>P.V!Z330</f>
        <v>2</v>
      </c>
      <c r="AA232" s="36">
        <f>P.V!AA330</f>
        <v>10</v>
      </c>
      <c r="AB232" s="37">
        <f>P.V!AB330</f>
        <v>2</v>
      </c>
      <c r="AC232" s="53">
        <f>P.V!AC330</f>
        <v>8.1666666666666661</v>
      </c>
      <c r="AD232" s="39">
        <f>P.V!AD330</f>
        <v>4</v>
      </c>
      <c r="AE232" s="138">
        <f>P.V!AE330</f>
        <v>8.8703703703703702</v>
      </c>
      <c r="AF232" s="40">
        <f>P.V!AF330</f>
        <v>15</v>
      </c>
      <c r="AG232" s="73" t="str">
        <f>P.V!AG330</f>
        <v>Rattrapage</v>
      </c>
      <c r="AH232" s="52">
        <f>P.V!AH330</f>
        <v>12.166666666666666</v>
      </c>
      <c r="AI232" s="170">
        <f>P.V!AI330</f>
        <v>5</v>
      </c>
      <c r="AJ232" s="19">
        <f>P.V!AJ330</f>
        <v>8.8333333333333339</v>
      </c>
      <c r="AK232" s="170">
        <f>P.V!AK330</f>
        <v>0</v>
      </c>
      <c r="AL232" s="19">
        <f>P.V!AL330</f>
        <v>10.166666666666666</v>
      </c>
      <c r="AM232" s="75">
        <f>P.V!AM330</f>
        <v>5</v>
      </c>
      <c r="AN232" s="38">
        <f>P.V!AN330</f>
        <v>10.388888888888888</v>
      </c>
      <c r="AO232" s="76">
        <f>P.V!AO330</f>
        <v>15</v>
      </c>
      <c r="AP232" s="167">
        <f>P.V!AP330</f>
        <v>4.5</v>
      </c>
      <c r="AQ232" s="167">
        <f>P.V!AQ330</f>
        <v>0</v>
      </c>
      <c r="AR232" s="167">
        <f>P.V!AR330</f>
        <v>9</v>
      </c>
      <c r="AS232" s="167">
        <f>P.V!AS330</f>
        <v>0</v>
      </c>
      <c r="AT232" s="167">
        <f>P.V!AT330</f>
        <v>6.5</v>
      </c>
      <c r="AU232" s="75">
        <f>P.V!AU330</f>
        <v>0</v>
      </c>
      <c r="AV232" s="38">
        <f>P.V!AV330</f>
        <v>6.666666666666667</v>
      </c>
      <c r="AW232" s="76">
        <f>P.V!AW330</f>
        <v>0</v>
      </c>
      <c r="AX232" s="61">
        <f>P.V!AX330</f>
        <v>8.5</v>
      </c>
      <c r="AY232" s="75">
        <f>P.V!AY330</f>
        <v>0</v>
      </c>
      <c r="AZ232" s="61">
        <f>P.V!AZ330</f>
        <v>11</v>
      </c>
      <c r="BA232" s="75">
        <f>P.V!BA330</f>
        <v>2</v>
      </c>
      <c r="BB232" s="61">
        <f>P.V!BB330</f>
        <v>12</v>
      </c>
      <c r="BC232" s="75">
        <f>P.V!BC330</f>
        <v>2</v>
      </c>
      <c r="BD232" s="38">
        <f>P.V!BD330</f>
        <v>10.5</v>
      </c>
      <c r="BE232" s="76">
        <f>P.V!BE330</f>
        <v>6</v>
      </c>
      <c r="BF232" s="59">
        <f>P.V!BF330</f>
        <v>9.1728395061728385</v>
      </c>
      <c r="BG232" s="55">
        <f>P.V!BG330</f>
        <v>21</v>
      </c>
      <c r="BH232" s="56">
        <f>P.V!BH330</f>
        <v>9.0216049382716044</v>
      </c>
      <c r="BI232" s="55">
        <f>P.V!BI330</f>
        <v>36</v>
      </c>
      <c r="BJ232" s="55">
        <f>P.V!BJ330</f>
        <v>36</v>
      </c>
      <c r="BK232" s="73" t="str">
        <f>P.V!BK330</f>
        <v>Rattrapage</v>
      </c>
    </row>
    <row r="233" spans="1:63" ht="20.25" customHeight="1">
      <c r="A233" s="250">
        <v>223</v>
      </c>
      <c r="B233" s="234" t="str">
        <f>P.V!B331</f>
        <v>123001410</v>
      </c>
      <c r="C233" s="234" t="str">
        <f>P.V!C331</f>
        <v>MAHDI</v>
      </c>
      <c r="D233" s="234" t="str">
        <f>P.V!D331</f>
        <v>Abderahim</v>
      </c>
      <c r="E233" s="234" t="str">
        <f>P.V!E331</f>
        <v>11/09/1991</v>
      </c>
      <c r="F233" s="234" t="str">
        <f>P.V!F331</f>
        <v>bejaia</v>
      </c>
      <c r="G233" s="36">
        <f>P.V!G331</f>
        <v>11.166666666666666</v>
      </c>
      <c r="H233" s="37">
        <f>P.V!H331</f>
        <v>5</v>
      </c>
      <c r="I233" s="36">
        <f>P.V!I331</f>
        <v>16.333333333333332</v>
      </c>
      <c r="J233" s="37">
        <f>P.V!J331</f>
        <v>5</v>
      </c>
      <c r="K233" s="36">
        <f>P.V!K331</f>
        <v>4</v>
      </c>
      <c r="L233" s="37">
        <f>P.V!L331</f>
        <v>0</v>
      </c>
      <c r="M233" s="53">
        <f>P.V!M331</f>
        <v>10.5</v>
      </c>
      <c r="N233" s="39">
        <f>P.V!N331</f>
        <v>15</v>
      </c>
      <c r="O233" s="36">
        <f>P.V!O331</f>
        <v>13</v>
      </c>
      <c r="P233" s="37">
        <f>P.V!P331</f>
        <v>3</v>
      </c>
      <c r="Q233" s="36">
        <f>P.V!Q331</f>
        <v>10</v>
      </c>
      <c r="R233" s="37">
        <f>P.V!R331</f>
        <v>3</v>
      </c>
      <c r="S233" s="36">
        <f>P.V!S331</f>
        <v>6.5</v>
      </c>
      <c r="T233" s="37">
        <f>P.V!T331</f>
        <v>0</v>
      </c>
      <c r="U233" s="53">
        <f>P.V!U331</f>
        <v>9.8333333333333339</v>
      </c>
      <c r="V233" s="39">
        <f>P.V!V331</f>
        <v>6</v>
      </c>
      <c r="W233" s="36">
        <f>P.V!W331</f>
        <v>7</v>
      </c>
      <c r="X233" s="37">
        <f>P.V!X331</f>
        <v>0</v>
      </c>
      <c r="Y233" s="36">
        <f>P.V!Y331</f>
        <v>16.5</v>
      </c>
      <c r="Z233" s="37">
        <f>P.V!Z331</f>
        <v>2</v>
      </c>
      <c r="AA233" s="36">
        <f>P.V!AA331</f>
        <v>11.5</v>
      </c>
      <c r="AB233" s="37">
        <f>P.V!AB331</f>
        <v>2</v>
      </c>
      <c r="AC233" s="53">
        <f>P.V!AC331</f>
        <v>11.666666666666666</v>
      </c>
      <c r="AD233" s="39">
        <f>P.V!AD331</f>
        <v>6</v>
      </c>
      <c r="AE233" s="138">
        <f>P.V!AE331</f>
        <v>10.537037037037036</v>
      </c>
      <c r="AF233" s="40">
        <f>P.V!AF331</f>
        <v>30</v>
      </c>
      <c r="AG233" s="73">
        <f>P.V!AG331</f>
        <v>0</v>
      </c>
      <c r="AH233" s="52">
        <f>P.V!AH331</f>
        <v>13</v>
      </c>
      <c r="AI233" s="170">
        <f>P.V!AI331</f>
        <v>5</v>
      </c>
      <c r="AJ233" s="19">
        <f>P.V!AJ331</f>
        <v>11.333333333333334</v>
      </c>
      <c r="AK233" s="170">
        <f>P.V!AK331</f>
        <v>5</v>
      </c>
      <c r="AL233" s="19">
        <f>P.V!AL331</f>
        <v>12.333333333333334</v>
      </c>
      <c r="AM233" s="75">
        <f>P.V!AM331</f>
        <v>5</v>
      </c>
      <c r="AN233" s="38">
        <f>P.V!AN331</f>
        <v>12.222222222222223</v>
      </c>
      <c r="AO233" s="76">
        <f>P.V!AO331</f>
        <v>15</v>
      </c>
      <c r="AP233" s="167">
        <f>P.V!AP331</f>
        <v>6.5</v>
      </c>
      <c r="AQ233" s="167">
        <f>P.V!AQ331</f>
        <v>0</v>
      </c>
      <c r="AR233" s="167">
        <f>P.V!AR331</f>
        <v>12.5</v>
      </c>
      <c r="AS233" s="167">
        <f>P.V!AS331</f>
        <v>3</v>
      </c>
      <c r="AT233" s="167">
        <f>P.V!AT331</f>
        <v>10</v>
      </c>
      <c r="AU233" s="75">
        <f>P.V!AU331</f>
        <v>3</v>
      </c>
      <c r="AV233" s="38">
        <f>P.V!AV331</f>
        <v>9.6666666666666661</v>
      </c>
      <c r="AW233" s="76">
        <f>P.V!AW331</f>
        <v>6</v>
      </c>
      <c r="AX233" s="61">
        <f>P.V!AX331</f>
        <v>11</v>
      </c>
      <c r="AY233" s="75">
        <f>P.V!AY331</f>
        <v>2</v>
      </c>
      <c r="AZ233" s="61">
        <f>P.V!AZ331</f>
        <v>13.5</v>
      </c>
      <c r="BA233" s="75">
        <f>P.V!BA331</f>
        <v>2</v>
      </c>
      <c r="BB233" s="61">
        <f>P.V!BB331</f>
        <v>12.5</v>
      </c>
      <c r="BC233" s="75">
        <f>P.V!BC331</f>
        <v>2</v>
      </c>
      <c r="BD233" s="38">
        <f>P.V!BD331</f>
        <v>12.333333333333334</v>
      </c>
      <c r="BE233" s="76">
        <f>P.V!BE331</f>
        <v>6</v>
      </c>
      <c r="BF233" s="59">
        <f>P.V!BF331</f>
        <v>11.395061728395062</v>
      </c>
      <c r="BG233" s="55">
        <f>P.V!BG331</f>
        <v>30</v>
      </c>
      <c r="BH233" s="56">
        <f>P.V!BH331</f>
        <v>10.966049382716049</v>
      </c>
      <c r="BI233" s="55">
        <f>P.V!BI331</f>
        <v>60</v>
      </c>
      <c r="BJ233" s="55">
        <f>P.V!BJ331</f>
        <v>60</v>
      </c>
      <c r="BK233" s="73">
        <f>P.V!BK331</f>
        <v>0</v>
      </c>
    </row>
    <row r="234" spans="1:63" ht="20.25" customHeight="1">
      <c r="A234" s="250">
        <v>224</v>
      </c>
      <c r="B234" s="234" t="str">
        <f>P.V!B332</f>
        <v>11DR1108</v>
      </c>
      <c r="C234" s="234" t="str">
        <f>P.V!C332</f>
        <v>MANSOURI</v>
      </c>
      <c r="D234" s="234" t="str">
        <f>P.V!D332</f>
        <v>Amina</v>
      </c>
      <c r="E234" s="234" t="str">
        <f>P.V!E332</f>
        <v>12/02/1991</v>
      </c>
      <c r="F234" s="234" t="str">
        <f>P.V!F332</f>
        <v>Béjaia</v>
      </c>
      <c r="G234" s="36">
        <f>P.V!G332</f>
        <v>10</v>
      </c>
      <c r="H234" s="37">
        <f>P.V!H332</f>
        <v>5</v>
      </c>
      <c r="I234" s="36">
        <f>P.V!I332</f>
        <v>8.6666666666666661</v>
      </c>
      <c r="J234" s="37">
        <f>P.V!J332</f>
        <v>0</v>
      </c>
      <c r="K234" s="36">
        <f>P.V!K332</f>
        <v>6.5</v>
      </c>
      <c r="L234" s="37">
        <f>P.V!L332</f>
        <v>0</v>
      </c>
      <c r="M234" s="53">
        <f>P.V!M332</f>
        <v>8.3888888888888875</v>
      </c>
      <c r="N234" s="39">
        <f>P.V!N332</f>
        <v>5</v>
      </c>
      <c r="O234" s="36">
        <f>P.V!O332</f>
        <v>12.5</v>
      </c>
      <c r="P234" s="37">
        <f>P.V!P332</f>
        <v>3</v>
      </c>
      <c r="Q234" s="36">
        <f>P.V!Q332</f>
        <v>8</v>
      </c>
      <c r="R234" s="37">
        <f>P.V!R332</f>
        <v>0</v>
      </c>
      <c r="S234" s="36">
        <f>P.V!S332</f>
        <v>6.5</v>
      </c>
      <c r="T234" s="37">
        <f>P.V!T332</f>
        <v>0</v>
      </c>
      <c r="U234" s="53">
        <f>P.V!U332</f>
        <v>9</v>
      </c>
      <c r="V234" s="39">
        <f>P.V!V332</f>
        <v>3</v>
      </c>
      <c r="W234" s="36">
        <f>P.V!W332</f>
        <v>4</v>
      </c>
      <c r="X234" s="37">
        <f>P.V!X332</f>
        <v>0</v>
      </c>
      <c r="Y234" s="36">
        <f>P.V!Y332</f>
        <v>11</v>
      </c>
      <c r="Z234" s="37">
        <f>P.V!Z332</f>
        <v>2</v>
      </c>
      <c r="AA234" s="36">
        <f>P.V!AA332</f>
        <v>6.5</v>
      </c>
      <c r="AB234" s="37">
        <f>P.V!AB332</f>
        <v>0</v>
      </c>
      <c r="AC234" s="53">
        <f>P.V!AC332</f>
        <v>7.166666666666667</v>
      </c>
      <c r="AD234" s="39">
        <f>P.V!AD332</f>
        <v>2</v>
      </c>
      <c r="AE234" s="138">
        <f>P.V!AE332</f>
        <v>8.3209876543209873</v>
      </c>
      <c r="AF234" s="40">
        <f>P.V!AF332</f>
        <v>10</v>
      </c>
      <c r="AG234" s="73" t="str">
        <f>P.V!AG332</f>
        <v>Rattrapage</v>
      </c>
      <c r="AH234" s="52">
        <f>P.V!AH332</f>
        <v>6.166666666666667</v>
      </c>
      <c r="AI234" s="170">
        <f>P.V!AI332</f>
        <v>0</v>
      </c>
      <c r="AJ234" s="19">
        <f>P.V!AJ332</f>
        <v>10</v>
      </c>
      <c r="AK234" s="170">
        <f>P.V!AK332</f>
        <v>5</v>
      </c>
      <c r="AL234" s="19">
        <f>P.V!AL332</f>
        <v>10.166666666666666</v>
      </c>
      <c r="AM234" s="75">
        <f>P.V!AM332</f>
        <v>5</v>
      </c>
      <c r="AN234" s="38">
        <f>P.V!AN332</f>
        <v>8.7777777777777786</v>
      </c>
      <c r="AO234" s="76">
        <f>P.V!AO332</f>
        <v>10</v>
      </c>
      <c r="AP234" s="167">
        <f>P.V!AP332</f>
        <v>6.5</v>
      </c>
      <c r="AQ234" s="167">
        <f>P.V!AQ332</f>
        <v>0</v>
      </c>
      <c r="AR234" s="167">
        <f>P.V!AR332</f>
        <v>8.5</v>
      </c>
      <c r="AS234" s="167">
        <f>P.V!AS332</f>
        <v>0</v>
      </c>
      <c r="AT234" s="167">
        <f>P.V!AT332</f>
        <v>6</v>
      </c>
      <c r="AU234" s="75">
        <f>P.V!AU332</f>
        <v>0</v>
      </c>
      <c r="AV234" s="38">
        <f>P.V!AV332</f>
        <v>7</v>
      </c>
      <c r="AW234" s="76">
        <f>P.V!AW332</f>
        <v>0</v>
      </c>
      <c r="AX234" s="61">
        <f>P.V!AX332</f>
        <v>11.5</v>
      </c>
      <c r="AY234" s="75">
        <f>P.V!AY332</f>
        <v>2</v>
      </c>
      <c r="AZ234" s="61">
        <f>P.V!AZ332</f>
        <v>3</v>
      </c>
      <c r="BA234" s="75">
        <f>P.V!BA332</f>
        <v>0</v>
      </c>
      <c r="BB234" s="61">
        <f>P.V!BB332</f>
        <v>3.5</v>
      </c>
      <c r="BC234" s="75">
        <f>P.V!BC332</f>
        <v>0</v>
      </c>
      <c r="BD234" s="38">
        <f>P.V!BD332</f>
        <v>6</v>
      </c>
      <c r="BE234" s="76">
        <f>P.V!BE332</f>
        <v>2</v>
      </c>
      <c r="BF234" s="59">
        <f>P.V!BF332</f>
        <v>7.567901234567902</v>
      </c>
      <c r="BG234" s="55">
        <f>P.V!BG332</f>
        <v>12</v>
      </c>
      <c r="BH234" s="56">
        <f>P.V!BH332</f>
        <v>7.9444444444444446</v>
      </c>
      <c r="BI234" s="55">
        <f>P.V!BI332</f>
        <v>22</v>
      </c>
      <c r="BJ234" s="55">
        <f>P.V!BJ332</f>
        <v>22</v>
      </c>
      <c r="BK234" s="73" t="str">
        <f>P.V!BK332</f>
        <v>Rattrapage</v>
      </c>
    </row>
    <row r="235" spans="1:63" ht="20.25" customHeight="1">
      <c r="A235" s="250">
        <v>225</v>
      </c>
      <c r="B235" s="234" t="str">
        <f>P.V!B333</f>
        <v>11DR1116</v>
      </c>
      <c r="C235" s="234" t="str">
        <f>P.V!C333</f>
        <v>MAZOUZI</v>
      </c>
      <c r="D235" s="234" t="str">
        <f>P.V!D333</f>
        <v>Hemza</v>
      </c>
      <c r="E235" s="234" t="str">
        <f>P.V!E333</f>
        <v>14/01/1990</v>
      </c>
      <c r="F235" s="234" t="str">
        <f>P.V!F333</f>
        <v>Setif</v>
      </c>
      <c r="G235" s="36">
        <f>P.V!G333</f>
        <v>8.5</v>
      </c>
      <c r="H235" s="37">
        <f>P.V!H333</f>
        <v>0</v>
      </c>
      <c r="I235" s="36">
        <f>P.V!I333</f>
        <v>5.833333333333333</v>
      </c>
      <c r="J235" s="37">
        <f>P.V!J333</f>
        <v>0</v>
      </c>
      <c r="K235" s="36">
        <f>P.V!K333</f>
        <v>9</v>
      </c>
      <c r="L235" s="37">
        <f>P.V!L333</f>
        <v>0</v>
      </c>
      <c r="M235" s="53">
        <f>P.V!M333</f>
        <v>7.7777777777777777</v>
      </c>
      <c r="N235" s="39">
        <f>P.V!N333</f>
        <v>0</v>
      </c>
      <c r="O235" s="36">
        <f>P.V!O333</f>
        <v>10</v>
      </c>
      <c r="P235" s="37">
        <f>P.V!P333</f>
        <v>3</v>
      </c>
      <c r="Q235" s="36">
        <f>P.V!Q333</f>
        <v>3</v>
      </c>
      <c r="R235" s="37">
        <f>P.V!R333</f>
        <v>0</v>
      </c>
      <c r="S235" s="36">
        <f>P.V!S333</f>
        <v>5</v>
      </c>
      <c r="T235" s="37">
        <f>P.V!T333</f>
        <v>0</v>
      </c>
      <c r="U235" s="53">
        <f>P.V!U333</f>
        <v>6</v>
      </c>
      <c r="V235" s="39">
        <f>P.V!V333</f>
        <v>3</v>
      </c>
      <c r="W235" s="36">
        <f>P.V!W333</f>
        <v>3</v>
      </c>
      <c r="X235" s="37">
        <f>P.V!X333</f>
        <v>0</v>
      </c>
      <c r="Y235" s="36">
        <f>P.V!Y333</f>
        <v>12.5</v>
      </c>
      <c r="Z235" s="37">
        <f>P.V!Z333</f>
        <v>2</v>
      </c>
      <c r="AA235" s="36">
        <f>P.V!AA333</f>
        <v>6.5</v>
      </c>
      <c r="AB235" s="37">
        <f>P.V!AB333</f>
        <v>0</v>
      </c>
      <c r="AC235" s="53">
        <f>P.V!AC333</f>
        <v>7.333333333333333</v>
      </c>
      <c r="AD235" s="39">
        <f>P.V!AD333</f>
        <v>2</v>
      </c>
      <c r="AE235" s="138">
        <f>P.V!AE333</f>
        <v>7.0864197530864192</v>
      </c>
      <c r="AF235" s="40">
        <f>P.V!AF333</f>
        <v>5</v>
      </c>
      <c r="AG235" s="73" t="str">
        <f>P.V!AG333</f>
        <v>Rattrapage</v>
      </c>
      <c r="AH235" s="52">
        <f>P.V!AH333</f>
        <v>7.666666666666667</v>
      </c>
      <c r="AI235" s="170">
        <f>P.V!AI333</f>
        <v>0</v>
      </c>
      <c r="AJ235" s="19">
        <f>P.V!AJ333</f>
        <v>7</v>
      </c>
      <c r="AK235" s="170">
        <f>P.V!AK333</f>
        <v>0</v>
      </c>
      <c r="AL235" s="19">
        <f>P.V!AL333</f>
        <v>10</v>
      </c>
      <c r="AM235" s="75">
        <f>P.V!AM333</f>
        <v>5</v>
      </c>
      <c r="AN235" s="38">
        <f>P.V!AN333</f>
        <v>8.2222222222222232</v>
      </c>
      <c r="AO235" s="76">
        <f>P.V!AO333</f>
        <v>5</v>
      </c>
      <c r="AP235" s="167">
        <f>P.V!AP333</f>
        <v>5.5</v>
      </c>
      <c r="AQ235" s="167">
        <f>P.V!AQ333</f>
        <v>0</v>
      </c>
      <c r="AR235" s="167">
        <f>P.V!AR333</f>
        <v>8</v>
      </c>
      <c r="AS235" s="167">
        <f>P.V!AS333</f>
        <v>0</v>
      </c>
      <c r="AT235" s="167">
        <f>P.V!AT333</f>
        <v>12</v>
      </c>
      <c r="AU235" s="75">
        <f>P.V!AU333</f>
        <v>3</v>
      </c>
      <c r="AV235" s="38">
        <f>P.V!AV333</f>
        <v>8.5</v>
      </c>
      <c r="AW235" s="76">
        <f>P.V!AW333</f>
        <v>3</v>
      </c>
      <c r="AX235" s="61">
        <f>P.V!AX333</f>
        <v>6.5</v>
      </c>
      <c r="AY235" s="75">
        <f>P.V!AY333</f>
        <v>0</v>
      </c>
      <c r="AZ235" s="61">
        <f>P.V!AZ333</f>
        <v>3</v>
      </c>
      <c r="BA235" s="75">
        <f>P.V!BA333</f>
        <v>0</v>
      </c>
      <c r="BB235" s="61">
        <f>P.V!BB333</f>
        <v>11</v>
      </c>
      <c r="BC235" s="75">
        <f>P.V!BC333</f>
        <v>2</v>
      </c>
      <c r="BD235" s="38">
        <f>P.V!BD333</f>
        <v>6.833333333333333</v>
      </c>
      <c r="BE235" s="76">
        <f>P.V!BE333</f>
        <v>2</v>
      </c>
      <c r="BF235" s="59">
        <f>P.V!BF333</f>
        <v>8.0061728395061742</v>
      </c>
      <c r="BG235" s="55">
        <f>P.V!BG333</f>
        <v>10</v>
      </c>
      <c r="BH235" s="56">
        <f>P.V!BH333</f>
        <v>7.5462962962962967</v>
      </c>
      <c r="BI235" s="55">
        <f>P.V!BI333</f>
        <v>15</v>
      </c>
      <c r="BJ235" s="55">
        <f>P.V!BJ333</f>
        <v>15</v>
      </c>
      <c r="BK235" s="73" t="str">
        <f>P.V!BK333</f>
        <v>Rattrapage</v>
      </c>
    </row>
    <row r="236" spans="1:63" ht="20.25" customHeight="1">
      <c r="A236" s="250">
        <v>226</v>
      </c>
      <c r="B236" s="234" t="str">
        <f>P.V!B334</f>
        <v>113015834</v>
      </c>
      <c r="C236" s="234" t="str">
        <f>P.V!C334</f>
        <v>MEDAS</v>
      </c>
      <c r="D236" s="234" t="str">
        <f>P.V!D334</f>
        <v>abdelhakim</v>
      </c>
      <c r="E236" s="234" t="str">
        <f>P.V!E334</f>
        <v>09/04/1989</v>
      </c>
      <c r="F236" s="234" t="str">
        <f>P.V!F334</f>
        <v>Bejaia</v>
      </c>
      <c r="G236" s="36">
        <f>P.V!G334</f>
        <v>11.5</v>
      </c>
      <c r="H236" s="37">
        <f>P.V!H334</f>
        <v>5</v>
      </c>
      <c r="I236" s="36">
        <f>P.V!I334</f>
        <v>9</v>
      </c>
      <c r="J236" s="37">
        <f>P.V!J334</f>
        <v>0</v>
      </c>
      <c r="K236" s="36">
        <f>P.V!K334</f>
        <v>5.833333333333333</v>
      </c>
      <c r="L236" s="37">
        <f>P.V!L334</f>
        <v>0</v>
      </c>
      <c r="M236" s="53">
        <f>P.V!M334</f>
        <v>8.7777777777777768</v>
      </c>
      <c r="N236" s="39">
        <f>P.V!N334</f>
        <v>5</v>
      </c>
      <c r="O236" s="36">
        <f>P.V!O334</f>
        <v>7.5</v>
      </c>
      <c r="P236" s="37">
        <f>P.V!P334</f>
        <v>0</v>
      </c>
      <c r="Q236" s="36">
        <f>P.V!Q334</f>
        <v>5</v>
      </c>
      <c r="R236" s="37">
        <f>P.V!R334</f>
        <v>0</v>
      </c>
      <c r="S236" s="36">
        <f>P.V!S334</f>
        <v>7</v>
      </c>
      <c r="T236" s="37">
        <f>P.V!T334</f>
        <v>0</v>
      </c>
      <c r="U236" s="53">
        <f>P.V!U334</f>
        <v>6.5</v>
      </c>
      <c r="V236" s="39">
        <f>P.V!V334</f>
        <v>0</v>
      </c>
      <c r="W236" s="36" t="str">
        <f>P.V!W334</f>
        <v>ABS</v>
      </c>
      <c r="X236" s="37">
        <f>P.V!X334</f>
        <v>2</v>
      </c>
      <c r="Y236" s="36">
        <f>P.V!Y334</f>
        <v>7.5</v>
      </c>
      <c r="Z236" s="37">
        <f>P.V!Z334</f>
        <v>0</v>
      </c>
      <c r="AA236" s="36">
        <f>P.V!AA334</f>
        <v>10.5</v>
      </c>
      <c r="AB236" s="37">
        <f>P.V!AB334</f>
        <v>2</v>
      </c>
      <c r="AC236" s="53" t="e">
        <f>P.V!AC334</f>
        <v>#VALUE!</v>
      </c>
      <c r="AD236" s="39" t="e">
        <f>P.V!AD334</f>
        <v>#VALUE!</v>
      </c>
      <c r="AE236" s="138" t="e">
        <f>P.V!AE334</f>
        <v>#VALUE!</v>
      </c>
      <c r="AF236" s="40" t="e">
        <f>P.V!AF334</f>
        <v>#VALUE!</v>
      </c>
      <c r="AG236" s="73" t="str">
        <f>P.V!AG334</f>
        <v>Rattrapage</v>
      </c>
      <c r="AH236" s="52">
        <f>P.V!AH334</f>
        <v>6.333333333333333</v>
      </c>
      <c r="AI236" s="170">
        <f>P.V!AI334</f>
        <v>0</v>
      </c>
      <c r="AJ236" s="19" t="e">
        <f>P.V!AJ334</f>
        <v>#VALUE!</v>
      </c>
      <c r="AK236" s="170" t="e">
        <f>P.V!AK334</f>
        <v>#VALUE!</v>
      </c>
      <c r="AL236" s="19">
        <f>P.V!AL334</f>
        <v>8.5</v>
      </c>
      <c r="AM236" s="75">
        <f>P.V!AM334</f>
        <v>0</v>
      </c>
      <c r="AN236" s="38" t="e">
        <f>P.V!AN334</f>
        <v>#VALUE!</v>
      </c>
      <c r="AO236" s="76" t="e">
        <f>P.V!AO334</f>
        <v>#VALUE!</v>
      </c>
      <c r="AP236" s="167">
        <f>P.V!AP334</f>
        <v>5.5</v>
      </c>
      <c r="AQ236" s="167">
        <f>P.V!AQ334</f>
        <v>0</v>
      </c>
      <c r="AR236" s="167">
        <f>P.V!AR334</f>
        <v>10</v>
      </c>
      <c r="AS236" s="167">
        <f>P.V!AS334</f>
        <v>3</v>
      </c>
      <c r="AT236" s="167" t="str">
        <f>P.V!AT334</f>
        <v>ABS</v>
      </c>
      <c r="AU236" s="75">
        <f>P.V!AU334</f>
        <v>3</v>
      </c>
      <c r="AV236" s="38" t="e">
        <f>P.V!AV334</f>
        <v>#VALUE!</v>
      </c>
      <c r="AW236" s="76" t="e">
        <f>P.V!AW334</f>
        <v>#VALUE!</v>
      </c>
      <c r="AX236" s="61">
        <f>P.V!AX334</f>
        <v>10</v>
      </c>
      <c r="AY236" s="75">
        <f>P.V!AY334</f>
        <v>2</v>
      </c>
      <c r="AZ236" s="61">
        <f>P.V!AZ334</f>
        <v>2.5</v>
      </c>
      <c r="BA236" s="75">
        <f>P.V!BA334</f>
        <v>0</v>
      </c>
      <c r="BB236" s="61">
        <f>P.V!BB334</f>
        <v>7.5</v>
      </c>
      <c r="BC236" s="75">
        <f>P.V!BC334</f>
        <v>0</v>
      </c>
      <c r="BD236" s="38">
        <f>P.V!BD334</f>
        <v>6.666666666666667</v>
      </c>
      <c r="BE236" s="76">
        <f>P.V!BE334</f>
        <v>2</v>
      </c>
      <c r="BF236" s="59" t="e">
        <f>P.V!BF334</f>
        <v>#VALUE!</v>
      </c>
      <c r="BG236" s="55" t="e">
        <f>P.V!BG334</f>
        <v>#VALUE!</v>
      </c>
      <c r="BH236" s="56" t="e">
        <f>P.V!BH334</f>
        <v>#VALUE!</v>
      </c>
      <c r="BI236" s="55" t="e">
        <f>P.V!BI334</f>
        <v>#VALUE!</v>
      </c>
      <c r="BJ236" s="55" t="e">
        <f>P.V!BJ334</f>
        <v>#VALUE!</v>
      </c>
      <c r="BK236" s="73" t="str">
        <f>P.V!BK334</f>
        <v>Rattrapage</v>
      </c>
    </row>
    <row r="237" spans="1:63" ht="20.25" customHeight="1">
      <c r="A237" s="250">
        <v>227</v>
      </c>
      <c r="B237" s="234" t="str">
        <f>P.V!B335</f>
        <v>10DR172</v>
      </c>
      <c r="C237" s="234" t="str">
        <f>P.V!C335</f>
        <v>MEDJDOUB</v>
      </c>
      <c r="D237" s="234" t="str">
        <f>P.V!D335</f>
        <v>Safia</v>
      </c>
      <c r="E237" s="234" t="str">
        <f>P.V!E335</f>
        <v>02/03/1990</v>
      </c>
      <c r="F237" s="234" t="str">
        <f>P.V!F335</f>
        <v>Aokas</v>
      </c>
      <c r="G237" s="36">
        <f>P.V!G335</f>
        <v>7.666666666666667</v>
      </c>
      <c r="H237" s="37">
        <f>P.V!H335</f>
        <v>0</v>
      </c>
      <c r="I237" s="36">
        <f>P.V!I335</f>
        <v>4.666666666666667</v>
      </c>
      <c r="J237" s="37">
        <f>P.V!J335</f>
        <v>0</v>
      </c>
      <c r="K237" s="36">
        <f>P.V!K335</f>
        <v>5.333333333333333</v>
      </c>
      <c r="L237" s="37">
        <f>P.V!L335</f>
        <v>0</v>
      </c>
      <c r="M237" s="53">
        <f>P.V!M335</f>
        <v>5.8888888888888893</v>
      </c>
      <c r="N237" s="39">
        <f>P.V!N335</f>
        <v>0</v>
      </c>
      <c r="O237" s="36">
        <f>P.V!O335</f>
        <v>6</v>
      </c>
      <c r="P237" s="37">
        <f>P.V!P335</f>
        <v>0</v>
      </c>
      <c r="Q237" s="36">
        <f>P.V!Q335</f>
        <v>4</v>
      </c>
      <c r="R237" s="37">
        <f>P.V!R335</f>
        <v>0</v>
      </c>
      <c r="S237" s="36">
        <f>P.V!S335</f>
        <v>5</v>
      </c>
      <c r="T237" s="37">
        <f>P.V!T335</f>
        <v>0</v>
      </c>
      <c r="U237" s="53">
        <f>P.V!U335</f>
        <v>5</v>
      </c>
      <c r="V237" s="39">
        <f>P.V!V335</f>
        <v>0</v>
      </c>
      <c r="W237" s="36">
        <f>P.V!W335</f>
        <v>0</v>
      </c>
      <c r="X237" s="37">
        <f>P.V!X335</f>
        <v>0</v>
      </c>
      <c r="Y237" s="36">
        <f>P.V!Y335</f>
        <v>6</v>
      </c>
      <c r="Z237" s="37">
        <f>P.V!Z335</f>
        <v>0</v>
      </c>
      <c r="AA237" s="36">
        <f>P.V!AA335</f>
        <v>5.5</v>
      </c>
      <c r="AB237" s="37">
        <f>P.V!AB335</f>
        <v>0</v>
      </c>
      <c r="AC237" s="53">
        <f>P.V!AC335</f>
        <v>3.8333333333333335</v>
      </c>
      <c r="AD237" s="39">
        <f>P.V!AD335</f>
        <v>0</v>
      </c>
      <c r="AE237" s="138">
        <f>P.V!AE335</f>
        <v>5.1358024691358031</v>
      </c>
      <c r="AF237" s="40">
        <f>P.V!AF335</f>
        <v>0</v>
      </c>
      <c r="AG237" s="73" t="str">
        <f>P.V!AG335</f>
        <v>Rattrapage</v>
      </c>
      <c r="AH237" s="52">
        <f>P.V!AH335</f>
        <v>8.3333333333333339</v>
      </c>
      <c r="AI237" s="170">
        <f>P.V!AI335</f>
        <v>0</v>
      </c>
      <c r="AJ237" s="19">
        <f>P.V!AJ335</f>
        <v>10.833333333333334</v>
      </c>
      <c r="AK237" s="170">
        <f>P.V!AK335</f>
        <v>5</v>
      </c>
      <c r="AL237" s="19">
        <f>P.V!AL335</f>
        <v>10</v>
      </c>
      <c r="AM237" s="75">
        <f>P.V!AM335</f>
        <v>5</v>
      </c>
      <c r="AN237" s="38">
        <f>P.V!AN335</f>
        <v>9.7222222222222232</v>
      </c>
      <c r="AO237" s="76">
        <f>P.V!AO335</f>
        <v>10</v>
      </c>
      <c r="AP237" s="167">
        <f>P.V!AP335</f>
        <v>3.5</v>
      </c>
      <c r="AQ237" s="167">
        <f>P.V!AQ335</f>
        <v>0</v>
      </c>
      <c r="AR237" s="167">
        <f>P.V!AR335</f>
        <v>5</v>
      </c>
      <c r="AS237" s="167">
        <f>P.V!AS335</f>
        <v>0</v>
      </c>
      <c r="AT237" s="167">
        <f>P.V!AT335</f>
        <v>4</v>
      </c>
      <c r="AU237" s="75">
        <f>P.V!AU335</f>
        <v>0</v>
      </c>
      <c r="AV237" s="38">
        <f>P.V!AV335</f>
        <v>4.166666666666667</v>
      </c>
      <c r="AW237" s="76">
        <f>P.V!AW335</f>
        <v>0</v>
      </c>
      <c r="AX237" s="61">
        <f>P.V!AX335</f>
        <v>7.5</v>
      </c>
      <c r="AY237" s="75">
        <f>P.V!AY335</f>
        <v>0</v>
      </c>
      <c r="AZ237" s="61">
        <f>P.V!AZ335</f>
        <v>8.5</v>
      </c>
      <c r="BA237" s="75">
        <f>P.V!BA335</f>
        <v>0</v>
      </c>
      <c r="BB237" s="61">
        <f>P.V!BB335</f>
        <v>1.5</v>
      </c>
      <c r="BC237" s="75">
        <f>P.V!BC335</f>
        <v>0</v>
      </c>
      <c r="BD237" s="38">
        <f>P.V!BD335</f>
        <v>5.833333333333333</v>
      </c>
      <c r="BE237" s="76">
        <f>P.V!BE335</f>
        <v>0</v>
      </c>
      <c r="BF237" s="59">
        <f>P.V!BF335</f>
        <v>7.0061728395061733</v>
      </c>
      <c r="BG237" s="55">
        <f>P.V!BG335</f>
        <v>10</v>
      </c>
      <c r="BH237" s="56">
        <f>P.V!BH335</f>
        <v>6.0709876543209882</v>
      </c>
      <c r="BI237" s="55">
        <f>P.V!BI335</f>
        <v>10</v>
      </c>
      <c r="BJ237" s="55">
        <f>P.V!BJ335</f>
        <v>10</v>
      </c>
      <c r="BK237" s="73" t="str">
        <f>P.V!BK335</f>
        <v>Rattrapage</v>
      </c>
    </row>
    <row r="238" spans="1:63" ht="20.25" customHeight="1">
      <c r="A238" s="250">
        <v>228</v>
      </c>
      <c r="B238" s="234" t="str">
        <f>P.V!B336</f>
        <v>10DR310</v>
      </c>
      <c r="C238" s="234" t="str">
        <f>P.V!C336</f>
        <v>YALAOUI</v>
      </c>
      <c r="D238" s="234" t="str">
        <f>P.V!D336</f>
        <v>Walid</v>
      </c>
      <c r="E238" s="234" t="str">
        <f>P.V!E336</f>
        <v>07/08/1990</v>
      </c>
      <c r="F238" s="234" t="str">
        <f>P.V!F336</f>
        <v>Aokas</v>
      </c>
      <c r="G238" s="36">
        <f>P.V!G336</f>
        <v>10</v>
      </c>
      <c r="H238" s="37">
        <f>P.V!H336</f>
        <v>5</v>
      </c>
      <c r="I238" s="36">
        <f>P.V!I336</f>
        <v>10.333333333333334</v>
      </c>
      <c r="J238" s="37">
        <f>P.V!J336</f>
        <v>5</v>
      </c>
      <c r="K238" s="36">
        <f>P.V!K336</f>
        <v>10.67</v>
      </c>
      <c r="L238" s="37">
        <f>P.V!L336</f>
        <v>5</v>
      </c>
      <c r="M238" s="53">
        <f>P.V!M336</f>
        <v>10.334444444444445</v>
      </c>
      <c r="N238" s="39">
        <f>P.V!N336</f>
        <v>15</v>
      </c>
      <c r="O238" s="36">
        <f>P.V!O336</f>
        <v>10</v>
      </c>
      <c r="P238" s="37">
        <f>P.V!P336</f>
        <v>3</v>
      </c>
      <c r="Q238" s="36">
        <f>P.V!Q336</f>
        <v>10</v>
      </c>
      <c r="R238" s="37">
        <f>P.V!R336</f>
        <v>3</v>
      </c>
      <c r="S238" s="36">
        <f>P.V!S336</f>
        <v>14.5</v>
      </c>
      <c r="T238" s="37">
        <f>P.V!T336</f>
        <v>3</v>
      </c>
      <c r="U238" s="53">
        <f>P.V!U336</f>
        <v>11.5</v>
      </c>
      <c r="V238" s="39">
        <f>P.V!V336</f>
        <v>9</v>
      </c>
      <c r="W238" s="36">
        <f>P.V!W336</f>
        <v>4</v>
      </c>
      <c r="X238" s="37">
        <f>P.V!X336</f>
        <v>0</v>
      </c>
      <c r="Y238" s="36">
        <f>P.V!Y336</f>
        <v>7</v>
      </c>
      <c r="Z238" s="37">
        <f>P.V!Z336</f>
        <v>0</v>
      </c>
      <c r="AA238" s="36">
        <f>P.V!AA336</f>
        <v>10</v>
      </c>
      <c r="AB238" s="37">
        <f>P.V!AB336</f>
        <v>2</v>
      </c>
      <c r="AC238" s="53">
        <f>P.V!AC336</f>
        <v>7</v>
      </c>
      <c r="AD238" s="39">
        <f>P.V!AD336</f>
        <v>2</v>
      </c>
      <c r="AE238" s="138">
        <f>P.V!AE336</f>
        <v>9.9819753086419745</v>
      </c>
      <c r="AF238" s="40">
        <f>P.V!AF336</f>
        <v>26</v>
      </c>
      <c r="AG238" s="73" t="str">
        <f>P.V!AG336</f>
        <v>Rattrapage</v>
      </c>
      <c r="AH238" s="52">
        <f>P.V!AH336</f>
        <v>10.17</v>
      </c>
      <c r="AI238" s="170">
        <f>P.V!AI336</f>
        <v>5</v>
      </c>
      <c r="AJ238" s="19">
        <f>P.V!AJ336</f>
        <v>12.83</v>
      </c>
      <c r="AK238" s="170">
        <f>P.V!AK336</f>
        <v>5</v>
      </c>
      <c r="AL238" s="19">
        <f>P.V!AL336</f>
        <v>10</v>
      </c>
      <c r="AM238" s="75">
        <f>P.V!AM336</f>
        <v>5</v>
      </c>
      <c r="AN238" s="38">
        <f>P.V!AN336</f>
        <v>11</v>
      </c>
      <c r="AO238" s="76">
        <f>P.V!AO336</f>
        <v>15</v>
      </c>
      <c r="AP238" s="167">
        <f>P.V!AP336</f>
        <v>8.5</v>
      </c>
      <c r="AQ238" s="167">
        <f>P.V!AQ336</f>
        <v>0</v>
      </c>
      <c r="AR238" s="167">
        <f>P.V!AR336</f>
        <v>11</v>
      </c>
      <c r="AS238" s="167">
        <f>P.V!AS336</f>
        <v>3</v>
      </c>
      <c r="AT238" s="167">
        <f>P.V!AT336</f>
        <v>7</v>
      </c>
      <c r="AU238" s="75">
        <f>P.V!AU336</f>
        <v>0</v>
      </c>
      <c r="AV238" s="38">
        <f>P.V!AV336</f>
        <v>8.8333333333333339</v>
      </c>
      <c r="AW238" s="76">
        <f>P.V!AW336</f>
        <v>3</v>
      </c>
      <c r="AX238" s="61">
        <f>P.V!AX336</f>
        <v>11</v>
      </c>
      <c r="AY238" s="75">
        <f>P.V!AY336</f>
        <v>2</v>
      </c>
      <c r="AZ238" s="61">
        <f>P.V!AZ336</f>
        <v>10</v>
      </c>
      <c r="BA238" s="75">
        <f>P.V!BA336</f>
        <v>2</v>
      </c>
      <c r="BB238" s="61">
        <f>P.V!BB336</f>
        <v>10</v>
      </c>
      <c r="BC238" s="75">
        <f>P.V!BC336</f>
        <v>2</v>
      </c>
      <c r="BD238" s="38">
        <f>P.V!BD336</f>
        <v>10.333333333333334</v>
      </c>
      <c r="BE238" s="76">
        <f>P.V!BE336</f>
        <v>6</v>
      </c>
      <c r="BF238" s="59">
        <f>P.V!BF336</f>
        <v>10.12962962962963</v>
      </c>
      <c r="BG238" s="55">
        <f>P.V!BG336</f>
        <v>30</v>
      </c>
      <c r="BH238" s="56">
        <f>P.V!BH336</f>
        <v>10.055802469135802</v>
      </c>
      <c r="BI238" s="55">
        <f>P.V!BI336</f>
        <v>60</v>
      </c>
      <c r="BJ238" s="55">
        <f>P.V!BJ336</f>
        <v>180</v>
      </c>
      <c r="BK238" s="73" t="str">
        <f>P.V!BK336</f>
        <v>Admis(e)</v>
      </c>
    </row>
    <row r="239" spans="1:63" ht="20.25" customHeight="1">
      <c r="A239" s="250">
        <v>229</v>
      </c>
      <c r="B239" s="241" t="str">
        <f>P.V!B351</f>
        <v>113010828</v>
      </c>
      <c r="C239" s="241" t="str">
        <f>P.V!C351</f>
        <v>MEDJOUDJ</v>
      </c>
      <c r="D239" s="241" t="str">
        <f>P.V!D351</f>
        <v>Sabiha</v>
      </c>
      <c r="E239" s="241" t="str">
        <f>P.V!E351</f>
        <v>27/01/1989</v>
      </c>
      <c r="F239" s="241" t="str">
        <f>P.V!F351</f>
        <v>Ait smail</v>
      </c>
      <c r="G239" s="134">
        <f>P.V!G351</f>
        <v>8.3333333333333339</v>
      </c>
      <c r="H239" s="37">
        <f>P.V!H351</f>
        <v>0</v>
      </c>
      <c r="I239" s="36">
        <f>P.V!I351</f>
        <v>7.333333333333333</v>
      </c>
      <c r="J239" s="37">
        <f>P.V!J351</f>
        <v>0</v>
      </c>
      <c r="K239" s="36">
        <f>P.V!K351</f>
        <v>3.8333333333333335</v>
      </c>
      <c r="L239" s="37">
        <f>P.V!L351</f>
        <v>0</v>
      </c>
      <c r="M239" s="53">
        <f>P.V!M351</f>
        <v>6.5</v>
      </c>
      <c r="N239" s="39">
        <f>P.V!N351</f>
        <v>0</v>
      </c>
      <c r="O239" s="36">
        <f>P.V!O351</f>
        <v>8</v>
      </c>
      <c r="P239" s="37">
        <f>P.V!P351</f>
        <v>0</v>
      </c>
      <c r="Q239" s="36">
        <f>P.V!Q351</f>
        <v>4</v>
      </c>
      <c r="R239" s="37">
        <f>P.V!R351</f>
        <v>0</v>
      </c>
      <c r="S239" s="36">
        <f>P.V!S351</f>
        <v>2</v>
      </c>
      <c r="T239" s="37">
        <f>P.V!T351</f>
        <v>0</v>
      </c>
      <c r="U239" s="53">
        <f>P.V!U351</f>
        <v>4.666666666666667</v>
      </c>
      <c r="V239" s="39">
        <f>P.V!V351</f>
        <v>0</v>
      </c>
      <c r="W239" s="36">
        <f>P.V!W351</f>
        <v>0</v>
      </c>
      <c r="X239" s="37">
        <f>P.V!X351</f>
        <v>0</v>
      </c>
      <c r="Y239" s="36">
        <f>P.V!Y351</f>
        <v>6.5</v>
      </c>
      <c r="Z239" s="37">
        <f>P.V!Z351</f>
        <v>0</v>
      </c>
      <c r="AA239" s="36">
        <f>P.V!AA351</f>
        <v>3</v>
      </c>
      <c r="AB239" s="37">
        <f>P.V!AB351</f>
        <v>0</v>
      </c>
      <c r="AC239" s="53">
        <f>P.V!AC351</f>
        <v>3.1666666666666665</v>
      </c>
      <c r="AD239" s="39">
        <f>P.V!AD351</f>
        <v>0</v>
      </c>
      <c r="AE239" s="138">
        <f>P.V!AE351</f>
        <v>5.1481481481481479</v>
      </c>
      <c r="AF239" s="40">
        <f>P.V!AF351</f>
        <v>0</v>
      </c>
      <c r="AG239" s="73" t="str">
        <f>P.V!AG351</f>
        <v>Rattrapage</v>
      </c>
      <c r="AH239" s="19">
        <f>P.V!AH351</f>
        <v>6.666666666666667</v>
      </c>
      <c r="AI239" s="170">
        <f>P.V!AI351</f>
        <v>0</v>
      </c>
      <c r="AJ239" s="19">
        <f>P.V!AJ351</f>
        <v>11</v>
      </c>
      <c r="AK239" s="170">
        <f>P.V!AK351</f>
        <v>5</v>
      </c>
      <c r="AL239" s="19">
        <f>P.V!AL351</f>
        <v>10.666666666666666</v>
      </c>
      <c r="AM239" s="75">
        <f>P.V!AM351</f>
        <v>5</v>
      </c>
      <c r="AN239" s="38">
        <f>P.V!AN351</f>
        <v>9.4444444444444446</v>
      </c>
      <c r="AO239" s="76">
        <f>P.V!AO351</f>
        <v>10</v>
      </c>
      <c r="AP239" s="167">
        <f>P.V!AP351</f>
        <v>5</v>
      </c>
      <c r="AQ239" s="167">
        <f>P.V!AQ351</f>
        <v>0</v>
      </c>
      <c r="AR239" s="167">
        <f>P.V!AR351</f>
        <v>4.5</v>
      </c>
      <c r="AS239" s="167">
        <f>P.V!AS351</f>
        <v>0</v>
      </c>
      <c r="AT239" s="167">
        <f>P.V!AT351</f>
        <v>7.5</v>
      </c>
      <c r="AU239" s="75">
        <f>P.V!AU351</f>
        <v>0</v>
      </c>
      <c r="AV239" s="38">
        <f>P.V!AV351</f>
        <v>5.666666666666667</v>
      </c>
      <c r="AW239" s="76">
        <f>P.V!AW351</f>
        <v>0</v>
      </c>
      <c r="AX239" s="61">
        <f>P.V!AX351</f>
        <v>10</v>
      </c>
      <c r="AY239" s="75">
        <f>P.V!AY351</f>
        <v>2</v>
      </c>
      <c r="AZ239" s="61">
        <f>P.V!AZ351</f>
        <v>5</v>
      </c>
      <c r="BA239" s="75">
        <f>P.V!BA351</f>
        <v>0</v>
      </c>
      <c r="BB239" s="61">
        <f>P.V!BB351</f>
        <v>7.5</v>
      </c>
      <c r="BC239" s="75">
        <f>P.V!BC351</f>
        <v>0</v>
      </c>
      <c r="BD239" s="38">
        <f>P.V!BD351</f>
        <v>7.5</v>
      </c>
      <c r="BE239" s="76">
        <f>P.V!BE351</f>
        <v>2</v>
      </c>
      <c r="BF239" s="54">
        <f>P.V!BF351</f>
        <v>7.7530864197530871</v>
      </c>
      <c r="BG239" s="55">
        <f>P.V!BG351</f>
        <v>12</v>
      </c>
      <c r="BH239" s="56">
        <f>P.V!BH351</f>
        <v>6.4506172839506171</v>
      </c>
      <c r="BI239" s="55">
        <f>P.V!BI351</f>
        <v>12</v>
      </c>
      <c r="BJ239" s="55">
        <f>P.V!BJ351</f>
        <v>12</v>
      </c>
      <c r="BK239" s="73" t="str">
        <f>P.V!BK351</f>
        <v>Rattrapage</v>
      </c>
    </row>
    <row r="240" spans="1:63" ht="20.25" customHeight="1">
      <c r="A240" s="250">
        <v>230</v>
      </c>
      <c r="B240" s="234" t="str">
        <f>P.V!B352</f>
        <v>113000426</v>
      </c>
      <c r="C240" s="234" t="str">
        <f>P.V!C352</f>
        <v>MEHDI</v>
      </c>
      <c r="D240" s="234" t="str">
        <f>P.V!D352</f>
        <v>rima</v>
      </c>
      <c r="E240" s="234" t="str">
        <f>P.V!E352</f>
        <v>12/05/1991</v>
      </c>
      <c r="F240" s="234" t="str">
        <f>P.V!F352</f>
        <v>Bejaia</v>
      </c>
      <c r="G240" s="134">
        <f>P.V!G352</f>
        <v>10.5</v>
      </c>
      <c r="H240" s="37">
        <f>P.V!H352</f>
        <v>5</v>
      </c>
      <c r="I240" s="36">
        <f>P.V!I352</f>
        <v>9.6666666666666661</v>
      </c>
      <c r="J240" s="37">
        <f>P.V!J352</f>
        <v>0</v>
      </c>
      <c r="K240" s="36">
        <f>P.V!K352</f>
        <v>10.666666666666666</v>
      </c>
      <c r="L240" s="37">
        <f>P.V!L352</f>
        <v>5</v>
      </c>
      <c r="M240" s="53">
        <f>P.V!M352</f>
        <v>10.277777777777777</v>
      </c>
      <c r="N240" s="39">
        <f>P.V!N352</f>
        <v>15</v>
      </c>
      <c r="O240" s="36">
        <f>P.V!O352</f>
        <v>9.5</v>
      </c>
      <c r="P240" s="37">
        <f>P.V!P352</f>
        <v>0</v>
      </c>
      <c r="Q240" s="36">
        <f>P.V!Q352</f>
        <v>7.5</v>
      </c>
      <c r="R240" s="37">
        <f>P.V!R352</f>
        <v>0</v>
      </c>
      <c r="S240" s="36">
        <f>P.V!S352</f>
        <v>10</v>
      </c>
      <c r="T240" s="37">
        <f>P.V!T352</f>
        <v>3</v>
      </c>
      <c r="U240" s="53">
        <f>P.V!U352</f>
        <v>9</v>
      </c>
      <c r="V240" s="39">
        <f>P.V!V352</f>
        <v>3</v>
      </c>
      <c r="W240" s="36">
        <f>P.V!W352</f>
        <v>4</v>
      </c>
      <c r="X240" s="37">
        <f>P.V!X352</f>
        <v>0</v>
      </c>
      <c r="Y240" s="36">
        <f>P.V!Y352</f>
        <v>11.5</v>
      </c>
      <c r="Z240" s="37">
        <f>P.V!Z352</f>
        <v>2</v>
      </c>
      <c r="AA240" s="36">
        <f>P.V!AA352</f>
        <v>6.5</v>
      </c>
      <c r="AB240" s="37">
        <f>P.V!AB352</f>
        <v>0</v>
      </c>
      <c r="AC240" s="53">
        <f>P.V!AC352</f>
        <v>7.333333333333333</v>
      </c>
      <c r="AD240" s="39">
        <f>P.V!AD352</f>
        <v>2</v>
      </c>
      <c r="AE240" s="138">
        <f>P.V!AE352</f>
        <v>9.19753086419753</v>
      </c>
      <c r="AF240" s="40">
        <f>P.V!AF352</f>
        <v>20</v>
      </c>
      <c r="AG240" s="73" t="str">
        <f>P.V!AG352</f>
        <v>Rattrapage</v>
      </c>
      <c r="AH240" s="19">
        <f>P.V!AH352</f>
        <v>11</v>
      </c>
      <c r="AI240" s="170">
        <f>P.V!AI352</f>
        <v>5</v>
      </c>
      <c r="AJ240" s="19">
        <f>P.V!AJ352</f>
        <v>11.333333333333334</v>
      </c>
      <c r="AK240" s="170">
        <f>P.V!AK352</f>
        <v>5</v>
      </c>
      <c r="AL240" s="19">
        <f>P.V!AL352</f>
        <v>12</v>
      </c>
      <c r="AM240" s="75">
        <f>P.V!AM352</f>
        <v>5</v>
      </c>
      <c r="AN240" s="38">
        <f>P.V!AN352</f>
        <v>11.444444444444445</v>
      </c>
      <c r="AO240" s="76">
        <f>P.V!AO352</f>
        <v>15</v>
      </c>
      <c r="AP240" s="167">
        <f>P.V!AP352</f>
        <v>7</v>
      </c>
      <c r="AQ240" s="167">
        <f>P.V!AQ352</f>
        <v>0</v>
      </c>
      <c r="AR240" s="167">
        <f>P.V!AR352</f>
        <v>14</v>
      </c>
      <c r="AS240" s="167">
        <f>P.V!AS352</f>
        <v>3</v>
      </c>
      <c r="AT240" s="167">
        <f>P.V!AT352</f>
        <v>8.5</v>
      </c>
      <c r="AU240" s="75">
        <f>P.V!AU352</f>
        <v>0</v>
      </c>
      <c r="AV240" s="38">
        <f>P.V!AV352</f>
        <v>9.8333333333333339</v>
      </c>
      <c r="AW240" s="76">
        <f>P.V!AW352</f>
        <v>3</v>
      </c>
      <c r="AX240" s="61">
        <f>P.V!AX352</f>
        <v>13</v>
      </c>
      <c r="AY240" s="75">
        <f>P.V!AY352</f>
        <v>2</v>
      </c>
      <c r="AZ240" s="61">
        <f>P.V!AZ352</f>
        <v>16.5</v>
      </c>
      <c r="BA240" s="75">
        <f>P.V!BA352</f>
        <v>2</v>
      </c>
      <c r="BB240" s="61">
        <f>P.V!BB352</f>
        <v>12</v>
      </c>
      <c r="BC240" s="75">
        <f>P.V!BC352</f>
        <v>2</v>
      </c>
      <c r="BD240" s="38">
        <f>P.V!BD352</f>
        <v>13.833333333333334</v>
      </c>
      <c r="BE240" s="76">
        <f>P.V!BE352</f>
        <v>6</v>
      </c>
      <c r="BF240" s="54">
        <f>P.V!BF352</f>
        <v>11.438271604938272</v>
      </c>
      <c r="BG240" s="55">
        <f>P.V!BG352</f>
        <v>30</v>
      </c>
      <c r="BH240" s="56">
        <f>P.V!BH352</f>
        <v>10.317901234567902</v>
      </c>
      <c r="BI240" s="55">
        <f>P.V!BI352</f>
        <v>60</v>
      </c>
      <c r="BJ240" s="55">
        <f>P.V!BJ352</f>
        <v>180</v>
      </c>
      <c r="BK240" s="73" t="str">
        <f>P.V!BK352</f>
        <v>Admis(e)</v>
      </c>
    </row>
    <row r="241" spans="1:63" ht="20.25" customHeight="1">
      <c r="A241" s="250">
        <v>231</v>
      </c>
      <c r="B241" s="234" t="str">
        <f>P.V!B353</f>
        <v>10DR471</v>
      </c>
      <c r="C241" s="234" t="str">
        <f>P.V!C353</f>
        <v>MEKBEL</v>
      </c>
      <c r="D241" s="234" t="str">
        <f>P.V!D353</f>
        <v>Lydia</v>
      </c>
      <c r="E241" s="234" t="str">
        <f>P.V!E353</f>
        <v>06/03/1989</v>
      </c>
      <c r="F241" s="234" t="str">
        <f>P.V!F353</f>
        <v>Semaoun</v>
      </c>
      <c r="G241" s="134">
        <f>P.V!G353</f>
        <v>7</v>
      </c>
      <c r="H241" s="37">
        <f>P.V!H353</f>
        <v>0</v>
      </c>
      <c r="I241" s="36">
        <f>P.V!I353</f>
        <v>9.3333333333333339</v>
      </c>
      <c r="J241" s="37">
        <f>P.V!J353</f>
        <v>0</v>
      </c>
      <c r="K241" s="36">
        <f>P.V!K353</f>
        <v>3.1666666666666665</v>
      </c>
      <c r="L241" s="37">
        <f>P.V!L353</f>
        <v>0</v>
      </c>
      <c r="M241" s="53">
        <f>P.V!M353</f>
        <v>6.5000000000000009</v>
      </c>
      <c r="N241" s="39">
        <f>P.V!N353</f>
        <v>0</v>
      </c>
      <c r="O241" s="36">
        <f>P.V!O353</f>
        <v>4</v>
      </c>
      <c r="P241" s="37">
        <f>P.V!P353</f>
        <v>0</v>
      </c>
      <c r="Q241" s="36">
        <f>P.V!Q353</f>
        <v>5</v>
      </c>
      <c r="R241" s="37">
        <f>P.V!R353</f>
        <v>0</v>
      </c>
      <c r="S241" s="36">
        <f>P.V!S353</f>
        <v>14.5</v>
      </c>
      <c r="T241" s="37">
        <f>P.V!T353</f>
        <v>3</v>
      </c>
      <c r="U241" s="53">
        <f>P.V!U353</f>
        <v>7.833333333333333</v>
      </c>
      <c r="V241" s="39">
        <f>P.V!V353</f>
        <v>3</v>
      </c>
      <c r="W241" s="36">
        <f>P.V!W353</f>
        <v>12</v>
      </c>
      <c r="X241" s="37">
        <f>P.V!X353</f>
        <v>2</v>
      </c>
      <c r="Y241" s="36">
        <f>P.V!Y353</f>
        <v>10</v>
      </c>
      <c r="Z241" s="37">
        <f>P.V!Z353</f>
        <v>2</v>
      </c>
      <c r="AA241" s="36">
        <f>P.V!AA353</f>
        <v>5</v>
      </c>
      <c r="AB241" s="37">
        <f>P.V!AB353</f>
        <v>0</v>
      </c>
      <c r="AC241" s="53">
        <f>P.V!AC353</f>
        <v>9</v>
      </c>
      <c r="AD241" s="39">
        <f>P.V!AD353</f>
        <v>4</v>
      </c>
      <c r="AE241" s="138">
        <f>P.V!AE353</f>
        <v>7.5</v>
      </c>
      <c r="AF241" s="40">
        <f>P.V!AF353</f>
        <v>7</v>
      </c>
      <c r="AG241" s="73" t="str">
        <f>P.V!AG353</f>
        <v>Rattrapage</v>
      </c>
      <c r="AH241" s="19">
        <f>P.V!AH353</f>
        <v>9.3333333333333339</v>
      </c>
      <c r="AI241" s="170">
        <f>P.V!AI353</f>
        <v>0</v>
      </c>
      <c r="AJ241" s="19">
        <f>P.V!AJ353</f>
        <v>6.666666666666667</v>
      </c>
      <c r="AK241" s="170">
        <f>P.V!AK353</f>
        <v>0</v>
      </c>
      <c r="AL241" s="19">
        <f>P.V!AL353</f>
        <v>10.833333333333334</v>
      </c>
      <c r="AM241" s="75">
        <f>P.V!AM353</f>
        <v>5</v>
      </c>
      <c r="AN241" s="38">
        <f>P.V!AN353</f>
        <v>8.9444444444444446</v>
      </c>
      <c r="AO241" s="76">
        <f>P.V!AO353</f>
        <v>5</v>
      </c>
      <c r="AP241" s="167">
        <f>P.V!AP353</f>
        <v>6</v>
      </c>
      <c r="AQ241" s="167">
        <f>P.V!AQ353</f>
        <v>0</v>
      </c>
      <c r="AR241" s="167">
        <f>P.V!AR353</f>
        <v>4</v>
      </c>
      <c r="AS241" s="167">
        <f>P.V!AS353</f>
        <v>0</v>
      </c>
      <c r="AT241" s="167">
        <f>P.V!AT353</f>
        <v>3</v>
      </c>
      <c r="AU241" s="75">
        <f>P.V!AU353</f>
        <v>0</v>
      </c>
      <c r="AV241" s="38">
        <f>P.V!AV353</f>
        <v>4.333333333333333</v>
      </c>
      <c r="AW241" s="76">
        <f>P.V!AW353</f>
        <v>0</v>
      </c>
      <c r="AX241" s="61">
        <f>P.V!AX353</f>
        <v>11</v>
      </c>
      <c r="AY241" s="75">
        <f>P.V!AY353</f>
        <v>2</v>
      </c>
      <c r="AZ241" s="61">
        <f>P.V!AZ353</f>
        <v>0</v>
      </c>
      <c r="BA241" s="75">
        <f>P.V!BA353</f>
        <v>0</v>
      </c>
      <c r="BB241" s="61">
        <f>P.V!BB353</f>
        <v>3</v>
      </c>
      <c r="BC241" s="75">
        <f>P.V!BC353</f>
        <v>0</v>
      </c>
      <c r="BD241" s="38">
        <f>P.V!BD353</f>
        <v>4.666666666666667</v>
      </c>
      <c r="BE241" s="76">
        <f>P.V!BE353</f>
        <v>2</v>
      </c>
      <c r="BF241" s="54">
        <f>P.V!BF353</f>
        <v>6.4567901234567904</v>
      </c>
      <c r="BG241" s="55">
        <f>P.V!BG353</f>
        <v>7</v>
      </c>
      <c r="BH241" s="56">
        <f>P.V!BH353</f>
        <v>6.9783950617283956</v>
      </c>
      <c r="BI241" s="55">
        <f>P.V!BI353</f>
        <v>14</v>
      </c>
      <c r="BJ241" s="55">
        <f>P.V!BJ353</f>
        <v>14</v>
      </c>
      <c r="BK241" s="73" t="str">
        <f>P.V!BK353</f>
        <v>Rattrapage</v>
      </c>
    </row>
    <row r="242" spans="1:63" ht="20.25" customHeight="1">
      <c r="A242" s="250">
        <v>232</v>
      </c>
      <c r="B242" s="234" t="str">
        <f>P.V!B354</f>
        <v>11DR1301</v>
      </c>
      <c r="C242" s="234" t="str">
        <f>P.V!C354</f>
        <v>MERZOUKI</v>
      </c>
      <c r="D242" s="234" t="str">
        <f>P.V!D354</f>
        <v>Rahima</v>
      </c>
      <c r="E242" s="234" t="str">
        <f>P.V!E354</f>
        <v>31/12/1987</v>
      </c>
      <c r="F242" s="234" t="str">
        <f>P.V!F354</f>
        <v>Akbou</v>
      </c>
      <c r="G242" s="134">
        <f>P.V!G354</f>
        <v>6</v>
      </c>
      <c r="H242" s="37">
        <f>P.V!H354</f>
        <v>0</v>
      </c>
      <c r="I242" s="36">
        <f>P.V!I354</f>
        <v>5.333333333333333</v>
      </c>
      <c r="J242" s="37">
        <f>P.V!J354</f>
        <v>0</v>
      </c>
      <c r="K242" s="36">
        <f>P.V!K354</f>
        <v>3.5</v>
      </c>
      <c r="L242" s="37">
        <f>P.V!L354</f>
        <v>0</v>
      </c>
      <c r="M242" s="53">
        <f>P.V!M354</f>
        <v>4.9444444444444438</v>
      </c>
      <c r="N242" s="39">
        <f>P.V!N354</f>
        <v>0</v>
      </c>
      <c r="O242" s="36">
        <f>P.V!O354</f>
        <v>6</v>
      </c>
      <c r="P242" s="37">
        <f>P.V!P354</f>
        <v>0</v>
      </c>
      <c r="Q242" s="36">
        <f>P.V!Q354</f>
        <v>7.5</v>
      </c>
      <c r="R242" s="37">
        <f>P.V!R354</f>
        <v>0</v>
      </c>
      <c r="S242" s="36">
        <f>P.V!S354</f>
        <v>2</v>
      </c>
      <c r="T242" s="37">
        <f>P.V!T354</f>
        <v>0</v>
      </c>
      <c r="U242" s="53">
        <f>P.V!U354</f>
        <v>5.166666666666667</v>
      </c>
      <c r="V242" s="39">
        <f>P.V!V354</f>
        <v>0</v>
      </c>
      <c r="W242" s="36">
        <f>P.V!W354</f>
        <v>2</v>
      </c>
      <c r="X242" s="37">
        <f>P.V!X354</f>
        <v>0</v>
      </c>
      <c r="Y242" s="36">
        <f>P.V!Y354</f>
        <v>6.5</v>
      </c>
      <c r="Z242" s="37">
        <f>P.V!Z354</f>
        <v>0</v>
      </c>
      <c r="AA242" s="36">
        <f>P.V!AA354</f>
        <v>6.5</v>
      </c>
      <c r="AB242" s="37">
        <f>P.V!AB354</f>
        <v>0</v>
      </c>
      <c r="AC242" s="53">
        <f>P.V!AC354</f>
        <v>5</v>
      </c>
      <c r="AD242" s="39">
        <f>P.V!AD354</f>
        <v>0</v>
      </c>
      <c r="AE242" s="138">
        <f>P.V!AE354</f>
        <v>5.0308641975308639</v>
      </c>
      <c r="AF242" s="40">
        <f>P.V!AF354</f>
        <v>0</v>
      </c>
      <c r="AG242" s="73" t="str">
        <f>P.V!AG354</f>
        <v>Rattrapage</v>
      </c>
      <c r="AH242" s="19">
        <f>P.V!AH354</f>
        <v>6.666666666666667</v>
      </c>
      <c r="AI242" s="170">
        <f>P.V!AI354</f>
        <v>0</v>
      </c>
      <c r="AJ242" s="19">
        <f>P.V!AJ354</f>
        <v>8</v>
      </c>
      <c r="AK242" s="170">
        <f>P.V!AK354</f>
        <v>0</v>
      </c>
      <c r="AL242" s="19">
        <f>P.V!AL354</f>
        <v>11</v>
      </c>
      <c r="AM242" s="75">
        <f>P.V!AM354</f>
        <v>5</v>
      </c>
      <c r="AN242" s="38">
        <f>P.V!AN354</f>
        <v>8.5555555555555554</v>
      </c>
      <c r="AO242" s="76">
        <f>P.V!AO354</f>
        <v>5</v>
      </c>
      <c r="AP242" s="167">
        <f>P.V!AP354</f>
        <v>6.5</v>
      </c>
      <c r="AQ242" s="167">
        <f>P.V!AQ354</f>
        <v>0</v>
      </c>
      <c r="AR242" s="167">
        <f>P.V!AR354</f>
        <v>7.5</v>
      </c>
      <c r="AS242" s="167">
        <f>P.V!AS354</f>
        <v>0</v>
      </c>
      <c r="AT242" s="167">
        <f>P.V!AT354</f>
        <v>4</v>
      </c>
      <c r="AU242" s="75">
        <f>P.V!AU354</f>
        <v>0</v>
      </c>
      <c r="AV242" s="38">
        <f>P.V!AV354</f>
        <v>6</v>
      </c>
      <c r="AW242" s="76">
        <f>P.V!AW354</f>
        <v>0</v>
      </c>
      <c r="AX242" s="61">
        <f>P.V!AX354</f>
        <v>6</v>
      </c>
      <c r="AY242" s="75">
        <f>P.V!AY354</f>
        <v>0</v>
      </c>
      <c r="AZ242" s="61">
        <f>P.V!AZ354</f>
        <v>6</v>
      </c>
      <c r="BA242" s="75">
        <f>P.V!BA354</f>
        <v>0</v>
      </c>
      <c r="BB242" s="61">
        <f>P.V!BB354</f>
        <v>3.5</v>
      </c>
      <c r="BC242" s="75">
        <f>P.V!BC354</f>
        <v>0</v>
      </c>
      <c r="BD242" s="38">
        <f>P.V!BD354</f>
        <v>5.166666666666667</v>
      </c>
      <c r="BE242" s="76">
        <f>P.V!BE354</f>
        <v>0</v>
      </c>
      <c r="BF242" s="54">
        <f>P.V!BF354</f>
        <v>6.9506172839506171</v>
      </c>
      <c r="BG242" s="55">
        <f>P.V!BG354</f>
        <v>5</v>
      </c>
      <c r="BH242" s="56">
        <f>P.V!BH354</f>
        <v>5.9907407407407405</v>
      </c>
      <c r="BI242" s="55">
        <f>P.V!BI354</f>
        <v>5</v>
      </c>
      <c r="BJ242" s="55">
        <f>P.V!BJ354</f>
        <v>5</v>
      </c>
      <c r="BK242" s="73" t="str">
        <f>P.V!BK354</f>
        <v>Rattrapage</v>
      </c>
    </row>
    <row r="243" spans="1:63" ht="20.25" customHeight="1">
      <c r="A243" s="250">
        <v>233</v>
      </c>
      <c r="B243" s="234" t="str">
        <f>P.V!B355</f>
        <v>09DR0474</v>
      </c>
      <c r="C243" s="234" t="str">
        <f>P.V!C355</f>
        <v>MESBAH</v>
      </c>
      <c r="D243" s="234" t="str">
        <f>P.V!D355</f>
        <v>Jugurtha</v>
      </c>
      <c r="E243" s="234" t="str">
        <f>P.V!E355</f>
        <v>01/02/1989</v>
      </c>
      <c r="F243" s="234" t="str">
        <f>P.V!F355</f>
        <v>Ighil ali</v>
      </c>
      <c r="G243" s="134">
        <f>P.V!G355</f>
        <v>8.33</v>
      </c>
      <c r="H243" s="37">
        <f>P.V!H355</f>
        <v>0</v>
      </c>
      <c r="I243" s="36">
        <f>P.V!I355</f>
        <v>10</v>
      </c>
      <c r="J243" s="37">
        <f>P.V!J355</f>
        <v>5</v>
      </c>
      <c r="K243" s="36">
        <f>P.V!K355</f>
        <v>12.17</v>
      </c>
      <c r="L243" s="37">
        <f>P.V!L355</f>
        <v>5</v>
      </c>
      <c r="M243" s="53">
        <f>P.V!M355</f>
        <v>10.166666666666666</v>
      </c>
      <c r="N243" s="39">
        <f>P.V!N355</f>
        <v>15</v>
      </c>
      <c r="O243" s="36">
        <f>P.V!O355</f>
        <v>10</v>
      </c>
      <c r="P243" s="37">
        <f>P.V!P355</f>
        <v>3</v>
      </c>
      <c r="Q243" s="36">
        <f>P.V!Q355</f>
        <v>13</v>
      </c>
      <c r="R243" s="37">
        <f>P.V!R355</f>
        <v>3</v>
      </c>
      <c r="S243" s="36">
        <f>P.V!S355</f>
        <v>11</v>
      </c>
      <c r="T243" s="37">
        <f>P.V!T355</f>
        <v>3</v>
      </c>
      <c r="U243" s="53">
        <f>P.V!U355</f>
        <v>11.333333333333334</v>
      </c>
      <c r="V243" s="39">
        <f>P.V!V355</f>
        <v>9</v>
      </c>
      <c r="W243" s="36">
        <f>P.V!W355</f>
        <v>11.5</v>
      </c>
      <c r="X243" s="37">
        <f>P.V!X355</f>
        <v>2</v>
      </c>
      <c r="Y243" s="36">
        <f>P.V!Y355</f>
        <v>11.5</v>
      </c>
      <c r="Z243" s="37">
        <f>P.V!Z355</f>
        <v>2</v>
      </c>
      <c r="AA243" s="36">
        <f>P.V!AA355</f>
        <v>6</v>
      </c>
      <c r="AB243" s="37">
        <f>P.V!AB355</f>
        <v>0</v>
      </c>
      <c r="AC243" s="53">
        <f>P.V!AC355</f>
        <v>9.6666666666666661</v>
      </c>
      <c r="AD243" s="39">
        <f>P.V!AD355</f>
        <v>4</v>
      </c>
      <c r="AE243" s="138">
        <f>P.V!AE355</f>
        <v>10.444444444444445</v>
      </c>
      <c r="AF243" s="40">
        <f>P.V!AF355</f>
        <v>30</v>
      </c>
      <c r="AG243" s="73" t="str">
        <f>P.V!AG355</f>
        <v>Admis(e)</v>
      </c>
      <c r="AH243" s="19">
        <f>P.V!AH355</f>
        <v>11.833333333333334</v>
      </c>
      <c r="AI243" s="170">
        <f>P.V!AI355</f>
        <v>5</v>
      </c>
      <c r="AJ243" s="19">
        <f>P.V!AJ355</f>
        <v>13.833333333333334</v>
      </c>
      <c r="AK243" s="170">
        <f>P.V!AK355</f>
        <v>5</v>
      </c>
      <c r="AL243" s="19">
        <f>P.V!AL355</f>
        <v>11.67</v>
      </c>
      <c r="AM243" s="75">
        <f>P.V!AM355</f>
        <v>5</v>
      </c>
      <c r="AN243" s="38">
        <f>P.V!AN355</f>
        <v>12.445555555555556</v>
      </c>
      <c r="AO243" s="76">
        <f>P.V!AO355</f>
        <v>15</v>
      </c>
      <c r="AP243" s="167">
        <f>P.V!AP355</f>
        <v>7.5</v>
      </c>
      <c r="AQ243" s="167">
        <f>P.V!AQ355</f>
        <v>0</v>
      </c>
      <c r="AR243" s="167">
        <f>P.V!AR355</f>
        <v>9.5</v>
      </c>
      <c r="AS243" s="167">
        <f>P.V!AS355</f>
        <v>0</v>
      </c>
      <c r="AT243" s="167">
        <f>P.V!AT355</f>
        <v>10</v>
      </c>
      <c r="AU243" s="75">
        <f>P.V!AU355</f>
        <v>3</v>
      </c>
      <c r="AV243" s="38">
        <f>P.V!AV355</f>
        <v>9</v>
      </c>
      <c r="AW243" s="76">
        <f>P.V!AW355</f>
        <v>3</v>
      </c>
      <c r="AX243" s="61">
        <f>P.V!AX355</f>
        <v>11</v>
      </c>
      <c r="AY243" s="75">
        <f>P.V!AY355</f>
        <v>2</v>
      </c>
      <c r="AZ243" s="61">
        <f>P.V!AZ355</f>
        <v>10</v>
      </c>
      <c r="BA243" s="75">
        <f>P.V!BA355</f>
        <v>2</v>
      </c>
      <c r="BB243" s="61">
        <f>P.V!BB355</f>
        <v>12</v>
      </c>
      <c r="BC243" s="75">
        <f>P.V!BC355</f>
        <v>2</v>
      </c>
      <c r="BD243" s="38">
        <f>P.V!BD355</f>
        <v>11</v>
      </c>
      <c r="BE243" s="76">
        <f>P.V!BE355</f>
        <v>6</v>
      </c>
      <c r="BF243" s="54">
        <f>P.V!BF355</f>
        <v>10.975802469135804</v>
      </c>
      <c r="BG243" s="55">
        <f>P.V!BG355</f>
        <v>30</v>
      </c>
      <c r="BH243" s="56">
        <f>P.V!BH355</f>
        <v>10.710123456790125</v>
      </c>
      <c r="BI243" s="55">
        <f>P.V!BI355</f>
        <v>60</v>
      </c>
      <c r="BJ243" s="55">
        <f>P.V!BJ355</f>
        <v>180</v>
      </c>
      <c r="BK243" s="73" t="str">
        <f>P.V!BK355</f>
        <v>Admis(e)</v>
      </c>
    </row>
    <row r="244" spans="1:63" ht="20.25" customHeight="1">
      <c r="A244" s="250">
        <v>234</v>
      </c>
      <c r="B244" s="234" t="str">
        <f>P.V!B356</f>
        <v>11DR0179</v>
      </c>
      <c r="C244" s="234" t="str">
        <f>P.V!C356</f>
        <v>MESKIA</v>
      </c>
      <c r="D244" s="234" t="str">
        <f>P.V!D356</f>
        <v>Nassima</v>
      </c>
      <c r="E244" s="234" t="str">
        <f>P.V!E356</f>
        <v>18/06/1988</v>
      </c>
      <c r="F244" s="234" t="str">
        <f>P.V!F356</f>
        <v>Mahfouda</v>
      </c>
      <c r="G244" s="134">
        <f>P.V!G356</f>
        <v>9.5</v>
      </c>
      <c r="H244" s="37">
        <f>P.V!H356</f>
        <v>0</v>
      </c>
      <c r="I244" s="36">
        <f>P.V!I356</f>
        <v>6.666666666666667</v>
      </c>
      <c r="J244" s="37">
        <f>P.V!J356</f>
        <v>0</v>
      </c>
      <c r="K244" s="36">
        <f>P.V!K356</f>
        <v>4.333333333333333</v>
      </c>
      <c r="L244" s="37">
        <f>P.V!L356</f>
        <v>0</v>
      </c>
      <c r="M244" s="53">
        <f>P.V!M356</f>
        <v>6.833333333333333</v>
      </c>
      <c r="N244" s="39">
        <f>P.V!N356</f>
        <v>0</v>
      </c>
      <c r="O244" s="36">
        <f>P.V!O356</f>
        <v>10</v>
      </c>
      <c r="P244" s="37">
        <f>P.V!P356</f>
        <v>3</v>
      </c>
      <c r="Q244" s="36">
        <f>P.V!Q356</f>
        <v>13</v>
      </c>
      <c r="R244" s="37">
        <f>P.V!R356</f>
        <v>3</v>
      </c>
      <c r="S244" s="36">
        <f>P.V!S356</f>
        <v>6</v>
      </c>
      <c r="T244" s="37">
        <f>P.V!T356</f>
        <v>0</v>
      </c>
      <c r="U244" s="53">
        <f>P.V!U356</f>
        <v>9.6666666666666661</v>
      </c>
      <c r="V244" s="39">
        <f>P.V!V356</f>
        <v>6</v>
      </c>
      <c r="W244" s="36">
        <f>P.V!W356</f>
        <v>3</v>
      </c>
      <c r="X244" s="37">
        <f>P.V!X356</f>
        <v>0</v>
      </c>
      <c r="Y244" s="36">
        <f>P.V!Y356</f>
        <v>11.5</v>
      </c>
      <c r="Z244" s="37">
        <f>P.V!Z356</f>
        <v>2</v>
      </c>
      <c r="AA244" s="36">
        <f>P.V!AA356</f>
        <v>5</v>
      </c>
      <c r="AB244" s="37">
        <f>P.V!AB356</f>
        <v>0</v>
      </c>
      <c r="AC244" s="53">
        <f>P.V!AC356</f>
        <v>6.5</v>
      </c>
      <c r="AD244" s="39">
        <f>P.V!AD356</f>
        <v>2</v>
      </c>
      <c r="AE244" s="138">
        <f>P.V!AE356</f>
        <v>7.7037037037037033</v>
      </c>
      <c r="AF244" s="40">
        <f>P.V!AF356</f>
        <v>8</v>
      </c>
      <c r="AG244" s="73" t="str">
        <f>P.V!AG356</f>
        <v>Rattrapage</v>
      </c>
      <c r="AH244" s="19">
        <f>P.V!AH356</f>
        <v>8.1666666666666661</v>
      </c>
      <c r="AI244" s="170">
        <f>P.V!AI356</f>
        <v>0</v>
      </c>
      <c r="AJ244" s="19">
        <f>P.V!AJ356</f>
        <v>13.666666666666666</v>
      </c>
      <c r="AK244" s="170">
        <f>P.V!AK356</f>
        <v>5</v>
      </c>
      <c r="AL244" s="19">
        <f>P.V!AL356</f>
        <v>8.8333333333333339</v>
      </c>
      <c r="AM244" s="75">
        <f>P.V!AM356</f>
        <v>0</v>
      </c>
      <c r="AN244" s="38">
        <f>P.V!AN356</f>
        <v>10.222222222222221</v>
      </c>
      <c r="AO244" s="76">
        <f>P.V!AO356</f>
        <v>15</v>
      </c>
      <c r="AP244" s="167">
        <f>P.V!AP356</f>
        <v>8.5</v>
      </c>
      <c r="AQ244" s="167">
        <f>P.V!AQ356</f>
        <v>0</v>
      </c>
      <c r="AR244" s="167">
        <f>P.V!AR356</f>
        <v>9.5</v>
      </c>
      <c r="AS244" s="167">
        <f>P.V!AS356</f>
        <v>0</v>
      </c>
      <c r="AT244" s="167">
        <f>P.V!AT356</f>
        <v>11</v>
      </c>
      <c r="AU244" s="75">
        <f>P.V!AU356</f>
        <v>3</v>
      </c>
      <c r="AV244" s="38">
        <f>P.V!AV356</f>
        <v>9.6666666666666661</v>
      </c>
      <c r="AW244" s="76">
        <f>P.V!AW356</f>
        <v>3</v>
      </c>
      <c r="AX244" s="61">
        <f>P.V!AX356</f>
        <v>13.5</v>
      </c>
      <c r="AY244" s="75">
        <f>P.V!AY356</f>
        <v>2</v>
      </c>
      <c r="AZ244" s="61">
        <f>P.V!AZ356</f>
        <v>7</v>
      </c>
      <c r="BA244" s="75">
        <f>P.V!BA356</f>
        <v>0</v>
      </c>
      <c r="BB244" s="61">
        <f>P.V!BB356</f>
        <v>7.5</v>
      </c>
      <c r="BC244" s="75">
        <f>P.V!BC356</f>
        <v>0</v>
      </c>
      <c r="BD244" s="38">
        <f>P.V!BD356</f>
        <v>9.3333333333333339</v>
      </c>
      <c r="BE244" s="76">
        <f>P.V!BE356</f>
        <v>2</v>
      </c>
      <c r="BF244" s="54">
        <f>P.V!BF356</f>
        <v>9.8395061728395046</v>
      </c>
      <c r="BG244" s="55">
        <f>P.V!BG356</f>
        <v>20</v>
      </c>
      <c r="BH244" s="56">
        <f>P.V!BH356</f>
        <v>8.7716049382716044</v>
      </c>
      <c r="BI244" s="55">
        <f>P.V!BI356</f>
        <v>28</v>
      </c>
      <c r="BJ244" s="55">
        <f>P.V!BJ356</f>
        <v>28</v>
      </c>
      <c r="BK244" s="73" t="str">
        <f>P.V!BK356</f>
        <v>Rattrapage</v>
      </c>
    </row>
    <row r="245" spans="1:63" ht="20.25" customHeight="1">
      <c r="A245" s="250">
        <v>235</v>
      </c>
      <c r="B245" s="234" t="str">
        <f>P.V!B357</f>
        <v>09DR0202</v>
      </c>
      <c r="C245" s="234" t="str">
        <f>P.V!C357</f>
        <v>MESSAH</v>
      </c>
      <c r="D245" s="234" t="str">
        <f>P.V!D357</f>
        <v>Zineb</v>
      </c>
      <c r="E245" s="234" t="str">
        <f>P.V!E357</f>
        <v>18/04/1986</v>
      </c>
      <c r="F245" s="234" t="str">
        <f>P.V!F357</f>
        <v>Bejaia</v>
      </c>
      <c r="G245" s="134">
        <f>P.V!G357</f>
        <v>7.833333333333333</v>
      </c>
      <c r="H245" s="37">
        <f>P.V!H357</f>
        <v>0</v>
      </c>
      <c r="I245" s="36">
        <f>P.V!I357</f>
        <v>9.3333333333333339</v>
      </c>
      <c r="J245" s="37">
        <f>P.V!J357</f>
        <v>0</v>
      </c>
      <c r="K245" s="36">
        <f>P.V!K357</f>
        <v>2.8333333333333335</v>
      </c>
      <c r="L245" s="37">
        <f>P.V!L357</f>
        <v>0</v>
      </c>
      <c r="M245" s="53">
        <f>P.V!M357</f>
        <v>6.666666666666667</v>
      </c>
      <c r="N245" s="39">
        <f>P.V!N357</f>
        <v>0</v>
      </c>
      <c r="O245" s="36">
        <f>P.V!O357</f>
        <v>9</v>
      </c>
      <c r="P245" s="37">
        <f>P.V!P357</f>
        <v>0</v>
      </c>
      <c r="Q245" s="36">
        <f>P.V!Q357</f>
        <v>5</v>
      </c>
      <c r="R245" s="37">
        <f>P.V!R357</f>
        <v>0</v>
      </c>
      <c r="S245" s="36">
        <f>P.V!S357</f>
        <v>15.5</v>
      </c>
      <c r="T245" s="37">
        <f>P.V!T357</f>
        <v>3</v>
      </c>
      <c r="U245" s="53">
        <f>P.V!U357</f>
        <v>9.8333333333333339</v>
      </c>
      <c r="V245" s="39">
        <f>P.V!V357</f>
        <v>3</v>
      </c>
      <c r="W245" s="36">
        <f>P.V!W357</f>
        <v>12</v>
      </c>
      <c r="X245" s="37">
        <f>P.V!X357</f>
        <v>2</v>
      </c>
      <c r="Y245" s="36">
        <f>P.V!Y357</f>
        <v>8.5</v>
      </c>
      <c r="Z245" s="37">
        <f>P.V!Z357</f>
        <v>0</v>
      </c>
      <c r="AA245" s="36">
        <f>P.V!AA357</f>
        <v>6</v>
      </c>
      <c r="AB245" s="37">
        <f>P.V!AB357</f>
        <v>0</v>
      </c>
      <c r="AC245" s="53">
        <f>P.V!AC357</f>
        <v>8.8333333333333339</v>
      </c>
      <c r="AD245" s="39">
        <f>P.V!AD357</f>
        <v>2</v>
      </c>
      <c r="AE245" s="138">
        <f>P.V!AE357</f>
        <v>8.2037037037037042</v>
      </c>
      <c r="AF245" s="40">
        <f>P.V!AF357</f>
        <v>5</v>
      </c>
      <c r="AG245" s="73" t="str">
        <f>P.V!AG357</f>
        <v>Rattrapage</v>
      </c>
      <c r="AH245" s="19">
        <f>P.V!AH357</f>
        <v>6.5</v>
      </c>
      <c r="AI245" s="170">
        <f>P.V!AI357</f>
        <v>0</v>
      </c>
      <c r="AJ245" s="19">
        <f>P.V!AJ357</f>
        <v>10</v>
      </c>
      <c r="AK245" s="170">
        <f>P.V!AK357</f>
        <v>5</v>
      </c>
      <c r="AL245" s="19">
        <f>P.V!AL357</f>
        <v>12.666666666666666</v>
      </c>
      <c r="AM245" s="75">
        <f>P.V!AM357</f>
        <v>5</v>
      </c>
      <c r="AN245" s="38">
        <f>P.V!AN357</f>
        <v>9.7222222222222214</v>
      </c>
      <c r="AO245" s="76">
        <f>P.V!AO357</f>
        <v>10</v>
      </c>
      <c r="AP245" s="167">
        <f>P.V!AP357</f>
        <v>8.5</v>
      </c>
      <c r="AQ245" s="167">
        <f>P.V!AQ357</f>
        <v>0</v>
      </c>
      <c r="AR245" s="167">
        <f>P.V!AR357</f>
        <v>11.5</v>
      </c>
      <c r="AS245" s="167">
        <f>P.V!AS357</f>
        <v>3</v>
      </c>
      <c r="AT245" s="167">
        <f>P.V!AT357</f>
        <v>10.5</v>
      </c>
      <c r="AU245" s="75">
        <f>P.V!AU357</f>
        <v>3</v>
      </c>
      <c r="AV245" s="38">
        <f>P.V!AV357</f>
        <v>10.166666666666666</v>
      </c>
      <c r="AW245" s="76">
        <f>P.V!AW357</f>
        <v>9</v>
      </c>
      <c r="AX245" s="61">
        <f>P.V!AX357</f>
        <v>13</v>
      </c>
      <c r="AY245" s="75">
        <f>P.V!AY357</f>
        <v>2</v>
      </c>
      <c r="AZ245" s="61">
        <f>P.V!AZ357</f>
        <v>12</v>
      </c>
      <c r="BA245" s="75">
        <f>P.V!BA357</f>
        <v>2</v>
      </c>
      <c r="BB245" s="61">
        <f>P.V!BB357</f>
        <v>13</v>
      </c>
      <c r="BC245" s="75">
        <f>P.V!BC357</f>
        <v>2</v>
      </c>
      <c r="BD245" s="38">
        <f>P.V!BD357</f>
        <v>12.666666666666666</v>
      </c>
      <c r="BE245" s="76">
        <f>P.V!BE357</f>
        <v>6</v>
      </c>
      <c r="BF245" s="54">
        <f>P.V!BF357</f>
        <v>10.52469135802469</v>
      </c>
      <c r="BG245" s="55">
        <f>P.V!BG357</f>
        <v>30</v>
      </c>
      <c r="BH245" s="56">
        <f>P.V!BH357</f>
        <v>9.364197530864196</v>
      </c>
      <c r="BI245" s="55">
        <f>P.V!BI357</f>
        <v>35</v>
      </c>
      <c r="BJ245" s="55">
        <f>P.V!BJ357</f>
        <v>35</v>
      </c>
      <c r="BK245" s="73" t="str">
        <f>P.V!BK357</f>
        <v>Rattrapage</v>
      </c>
    </row>
    <row r="246" spans="1:63" ht="20.25" customHeight="1">
      <c r="A246" s="250">
        <v>236</v>
      </c>
      <c r="B246" s="234" t="str">
        <f>P.V!B358</f>
        <v>123001531</v>
      </c>
      <c r="C246" s="234" t="str">
        <f>P.V!C358</f>
        <v>MESSAOUDI</v>
      </c>
      <c r="D246" s="234" t="str">
        <f>P.V!D358</f>
        <v>Lynda</v>
      </c>
      <c r="E246" s="234" t="str">
        <f>P.V!E358</f>
        <v>21/08/1993</v>
      </c>
      <c r="F246" s="234" t="str">
        <f>P.V!F358</f>
        <v>Bejaia</v>
      </c>
      <c r="G246" s="134">
        <f>P.V!G358</f>
        <v>8.6666666666666661</v>
      </c>
      <c r="H246" s="37">
        <f>P.V!H358</f>
        <v>0</v>
      </c>
      <c r="I246" s="36">
        <f>P.V!I358</f>
        <v>13.666666666666666</v>
      </c>
      <c r="J246" s="37">
        <f>P.V!J358</f>
        <v>5</v>
      </c>
      <c r="K246" s="36">
        <f>P.V!K358</f>
        <v>11.166666666666666</v>
      </c>
      <c r="L246" s="37">
        <f>P.V!L358</f>
        <v>5</v>
      </c>
      <c r="M246" s="53">
        <f>P.V!M358</f>
        <v>11.166666666666666</v>
      </c>
      <c r="N246" s="39">
        <f>P.V!N358</f>
        <v>15</v>
      </c>
      <c r="O246" s="36">
        <f>P.V!O358</f>
        <v>11</v>
      </c>
      <c r="P246" s="37">
        <f>P.V!P358</f>
        <v>3</v>
      </c>
      <c r="Q246" s="36">
        <f>P.V!Q358</f>
        <v>10</v>
      </c>
      <c r="R246" s="37">
        <f>P.V!R358</f>
        <v>3</v>
      </c>
      <c r="S246" s="36">
        <f>P.V!S358</f>
        <v>7.5</v>
      </c>
      <c r="T246" s="37">
        <f>P.V!T358</f>
        <v>0</v>
      </c>
      <c r="U246" s="53">
        <f>P.V!U358</f>
        <v>9.5</v>
      </c>
      <c r="V246" s="39">
        <f>P.V!V358</f>
        <v>6</v>
      </c>
      <c r="W246" s="36">
        <f>P.V!W358</f>
        <v>6</v>
      </c>
      <c r="X246" s="37">
        <f>P.V!X358</f>
        <v>0</v>
      </c>
      <c r="Y246" s="36">
        <f>P.V!Y358</f>
        <v>16</v>
      </c>
      <c r="Z246" s="37">
        <f>P.V!Z358</f>
        <v>2</v>
      </c>
      <c r="AA246" s="36">
        <f>P.V!AA358</f>
        <v>10.5</v>
      </c>
      <c r="AB246" s="37">
        <f>P.V!AB358</f>
        <v>2</v>
      </c>
      <c r="AC246" s="53">
        <f>P.V!AC358</f>
        <v>10.833333333333334</v>
      </c>
      <c r="AD246" s="39">
        <f>P.V!AD358</f>
        <v>6</v>
      </c>
      <c r="AE246" s="138">
        <f>P.V!AE358</f>
        <v>10.537037037037036</v>
      </c>
      <c r="AF246" s="40">
        <f>P.V!AF358</f>
        <v>30</v>
      </c>
      <c r="AG246" s="73" t="str">
        <f>P.V!AG358</f>
        <v>Admis(e)</v>
      </c>
      <c r="AH246" s="19">
        <f>P.V!AH358</f>
        <v>12.833333333333334</v>
      </c>
      <c r="AI246" s="170">
        <f>P.V!AI358</f>
        <v>5</v>
      </c>
      <c r="AJ246" s="19">
        <f>P.V!AJ358</f>
        <v>9.8333333333333339</v>
      </c>
      <c r="AK246" s="170">
        <f>P.V!AK358</f>
        <v>0</v>
      </c>
      <c r="AL246" s="19">
        <f>P.V!AL358</f>
        <v>11.333333333333334</v>
      </c>
      <c r="AM246" s="75">
        <f>P.V!AM358</f>
        <v>5</v>
      </c>
      <c r="AN246" s="38">
        <f>P.V!AN358</f>
        <v>11.333333333333334</v>
      </c>
      <c r="AO246" s="76">
        <f>P.V!AO358</f>
        <v>15</v>
      </c>
      <c r="AP246" s="167">
        <f>P.V!AP358</f>
        <v>7</v>
      </c>
      <c r="AQ246" s="167">
        <f>P.V!AQ358</f>
        <v>0</v>
      </c>
      <c r="AR246" s="167">
        <f>P.V!AR358</f>
        <v>5</v>
      </c>
      <c r="AS246" s="167">
        <f>P.V!AS358</f>
        <v>0</v>
      </c>
      <c r="AT246" s="167">
        <f>P.V!AT358</f>
        <v>9</v>
      </c>
      <c r="AU246" s="75">
        <f>P.V!AU358</f>
        <v>0</v>
      </c>
      <c r="AV246" s="38">
        <f>P.V!AV358</f>
        <v>7</v>
      </c>
      <c r="AW246" s="76">
        <f>P.V!AW358</f>
        <v>0</v>
      </c>
      <c r="AX246" s="61">
        <f>P.V!AX358</f>
        <v>12.5</v>
      </c>
      <c r="AY246" s="75">
        <f>P.V!AY358</f>
        <v>2</v>
      </c>
      <c r="AZ246" s="61">
        <f>P.V!AZ358</f>
        <v>15</v>
      </c>
      <c r="BA246" s="75">
        <f>P.V!BA358</f>
        <v>2</v>
      </c>
      <c r="BB246" s="61">
        <f>P.V!BB358</f>
        <v>13</v>
      </c>
      <c r="BC246" s="75">
        <f>P.V!BC358</f>
        <v>2</v>
      </c>
      <c r="BD246" s="38">
        <f>P.V!BD358</f>
        <v>13.5</v>
      </c>
      <c r="BE246" s="76">
        <f>P.V!BE358</f>
        <v>6</v>
      </c>
      <c r="BF246" s="54">
        <f>P.V!BF358</f>
        <v>10.37037037037037</v>
      </c>
      <c r="BG246" s="55">
        <f>P.V!BG358</f>
        <v>30</v>
      </c>
      <c r="BH246" s="56">
        <f>P.V!BH358</f>
        <v>10.453703703703702</v>
      </c>
      <c r="BI246" s="55">
        <f>P.V!BI358</f>
        <v>60</v>
      </c>
      <c r="BJ246" s="55">
        <f>P.V!BJ358</f>
        <v>180</v>
      </c>
      <c r="BK246" s="73" t="str">
        <f>P.V!BK358</f>
        <v>Admis(e)</v>
      </c>
    </row>
    <row r="247" spans="1:63" ht="20.25" customHeight="1">
      <c r="A247" s="250">
        <v>237</v>
      </c>
      <c r="B247" s="234" t="str">
        <f>P.V!B359</f>
        <v>11DR0470</v>
      </c>
      <c r="C247" s="234" t="str">
        <f>P.V!C359</f>
        <v>MESSAOUDI</v>
      </c>
      <c r="D247" s="234" t="str">
        <f>P.V!D359</f>
        <v>Zahir</v>
      </c>
      <c r="E247" s="234" t="str">
        <f>P.V!E359</f>
        <v>09/02/1987</v>
      </c>
      <c r="F247" s="234" t="str">
        <f>P.V!F359</f>
        <v>El-kseur</v>
      </c>
      <c r="G247" s="134">
        <f>P.V!G359</f>
        <v>7.166666666666667</v>
      </c>
      <c r="H247" s="37">
        <f>P.V!H359</f>
        <v>0</v>
      </c>
      <c r="I247" s="36">
        <f>P.V!I359</f>
        <v>6.333333333333333</v>
      </c>
      <c r="J247" s="37">
        <f>P.V!J359</f>
        <v>0</v>
      </c>
      <c r="K247" s="36">
        <f>P.V!K359</f>
        <v>4.333333333333333</v>
      </c>
      <c r="L247" s="37">
        <f>P.V!L359</f>
        <v>0</v>
      </c>
      <c r="M247" s="53">
        <f>P.V!M359</f>
        <v>5.9444444444444438</v>
      </c>
      <c r="N247" s="39">
        <f>P.V!N359</f>
        <v>0</v>
      </c>
      <c r="O247" s="36">
        <f>P.V!O359</f>
        <v>10</v>
      </c>
      <c r="P247" s="37">
        <f>P.V!P359</f>
        <v>3</v>
      </c>
      <c r="Q247" s="36">
        <f>P.V!Q359</f>
        <v>0</v>
      </c>
      <c r="R247" s="37">
        <f>P.V!R359</f>
        <v>0</v>
      </c>
      <c r="S247" s="36">
        <f>P.V!S359</f>
        <v>4</v>
      </c>
      <c r="T247" s="37">
        <f>P.V!T359</f>
        <v>0</v>
      </c>
      <c r="U247" s="53">
        <f>P.V!U359</f>
        <v>4.666666666666667</v>
      </c>
      <c r="V247" s="39">
        <f>P.V!V359</f>
        <v>3</v>
      </c>
      <c r="W247" s="36">
        <f>P.V!W359</f>
        <v>2</v>
      </c>
      <c r="X247" s="37">
        <f>P.V!X359</f>
        <v>0</v>
      </c>
      <c r="Y247" s="36">
        <f>P.V!Y359</f>
        <v>10</v>
      </c>
      <c r="Z247" s="37">
        <f>P.V!Z359</f>
        <v>2</v>
      </c>
      <c r="AA247" s="36">
        <f>P.V!AA359</f>
        <v>2</v>
      </c>
      <c r="AB247" s="37">
        <f>P.V!AB359</f>
        <v>0</v>
      </c>
      <c r="AC247" s="53">
        <f>P.V!AC359</f>
        <v>4.666666666666667</v>
      </c>
      <c r="AD247" s="39">
        <f>P.V!AD359</f>
        <v>2</v>
      </c>
      <c r="AE247" s="138">
        <f>P.V!AE359</f>
        <v>5.2345679012345672</v>
      </c>
      <c r="AF247" s="40">
        <f>P.V!AF359</f>
        <v>5</v>
      </c>
      <c r="AG247" s="73" t="str">
        <f>P.V!AG359</f>
        <v>Rattrapage</v>
      </c>
      <c r="AH247" s="19">
        <f>P.V!AH359</f>
        <v>7.166666666666667</v>
      </c>
      <c r="AI247" s="170">
        <f>P.V!AI359</f>
        <v>0</v>
      </c>
      <c r="AJ247" s="19">
        <f>P.V!AJ359</f>
        <v>4</v>
      </c>
      <c r="AK247" s="170">
        <f>P.V!AK359</f>
        <v>0</v>
      </c>
      <c r="AL247" s="19">
        <f>P.V!AL359</f>
        <v>9.3333333333333339</v>
      </c>
      <c r="AM247" s="75">
        <f>P.V!AM359</f>
        <v>0</v>
      </c>
      <c r="AN247" s="38">
        <f>P.V!AN359</f>
        <v>6.833333333333333</v>
      </c>
      <c r="AO247" s="76">
        <f>P.V!AO359</f>
        <v>0</v>
      </c>
      <c r="AP247" s="167">
        <f>P.V!AP359</f>
        <v>6.5</v>
      </c>
      <c r="AQ247" s="167">
        <f>P.V!AQ359</f>
        <v>0</v>
      </c>
      <c r="AR247" s="167">
        <f>P.V!AR359</f>
        <v>13</v>
      </c>
      <c r="AS247" s="167">
        <f>P.V!AS359</f>
        <v>3</v>
      </c>
      <c r="AT247" s="167">
        <f>P.V!AT359</f>
        <v>8</v>
      </c>
      <c r="AU247" s="75">
        <f>P.V!AU359</f>
        <v>0</v>
      </c>
      <c r="AV247" s="38">
        <f>P.V!AV359</f>
        <v>9.1666666666666661</v>
      </c>
      <c r="AW247" s="76">
        <f>P.V!AW359</f>
        <v>3</v>
      </c>
      <c r="AX247" s="61">
        <f>P.V!AX359</f>
        <v>13.5</v>
      </c>
      <c r="AY247" s="75">
        <f>P.V!AY359</f>
        <v>2</v>
      </c>
      <c r="AZ247" s="61">
        <f>P.V!AZ359</f>
        <v>9</v>
      </c>
      <c r="BA247" s="75">
        <f>P.V!BA359</f>
        <v>0</v>
      </c>
      <c r="BB247" s="61">
        <f>P.V!BB359</f>
        <v>13</v>
      </c>
      <c r="BC247" s="75">
        <f>P.V!BC359</f>
        <v>2</v>
      </c>
      <c r="BD247" s="38">
        <f>P.V!BD359</f>
        <v>11.833333333333334</v>
      </c>
      <c r="BE247" s="76">
        <f>P.V!BE359</f>
        <v>6</v>
      </c>
      <c r="BF247" s="54">
        <f>P.V!BF359</f>
        <v>8.7222222222222214</v>
      </c>
      <c r="BG247" s="55">
        <f>P.V!BG359</f>
        <v>9</v>
      </c>
      <c r="BH247" s="56">
        <f>P.V!BH359</f>
        <v>6.9783950617283939</v>
      </c>
      <c r="BI247" s="55">
        <f>P.V!BI359</f>
        <v>14</v>
      </c>
      <c r="BJ247" s="55">
        <f>P.V!BJ359</f>
        <v>14</v>
      </c>
      <c r="BK247" s="73" t="str">
        <f>P.V!BK359</f>
        <v>Rattrapage</v>
      </c>
    </row>
    <row r="248" spans="1:63" ht="20.25" customHeight="1">
      <c r="A248" s="250">
        <v>238</v>
      </c>
      <c r="B248" s="234" t="str">
        <f>P.V!B360</f>
        <v>11DR0936</v>
      </c>
      <c r="C248" s="234" t="str">
        <f>P.V!C360</f>
        <v>MEZIANI</v>
      </c>
      <c r="D248" s="234" t="str">
        <f>P.V!D360</f>
        <v>Abdeslam</v>
      </c>
      <c r="E248" s="234" t="str">
        <f>P.V!E360</f>
        <v>06/02/1991</v>
      </c>
      <c r="F248" s="234" t="str">
        <f>P.V!F360</f>
        <v>Akbou</v>
      </c>
      <c r="G248" s="134">
        <f>P.V!G360</f>
        <v>7.166666666666667</v>
      </c>
      <c r="H248" s="37">
        <f>P.V!H360</f>
        <v>0</v>
      </c>
      <c r="I248" s="36">
        <f>P.V!I360</f>
        <v>6.333333333333333</v>
      </c>
      <c r="J248" s="37">
        <f>P.V!J360</f>
        <v>0</v>
      </c>
      <c r="K248" s="36">
        <f>P.V!K360</f>
        <v>8.1666666666666661</v>
      </c>
      <c r="L248" s="37">
        <f>P.V!L360</f>
        <v>0</v>
      </c>
      <c r="M248" s="53">
        <f>P.V!M360</f>
        <v>7.2222222222222214</v>
      </c>
      <c r="N248" s="39">
        <f>P.V!N360</f>
        <v>0</v>
      </c>
      <c r="O248" s="36">
        <f>P.V!O360</f>
        <v>11</v>
      </c>
      <c r="P248" s="37">
        <f>P.V!P360</f>
        <v>3</v>
      </c>
      <c r="Q248" s="36">
        <f>P.V!Q360</f>
        <v>8.5</v>
      </c>
      <c r="R248" s="37">
        <f>P.V!R360</f>
        <v>0</v>
      </c>
      <c r="S248" s="36">
        <f>P.V!S360</f>
        <v>7</v>
      </c>
      <c r="T248" s="37">
        <f>P.V!T360</f>
        <v>0</v>
      </c>
      <c r="U248" s="53">
        <f>P.V!U360</f>
        <v>8.8333333333333339</v>
      </c>
      <c r="V248" s="39">
        <f>P.V!V360</f>
        <v>3</v>
      </c>
      <c r="W248" s="36">
        <f>P.V!W360</f>
        <v>7</v>
      </c>
      <c r="X248" s="37">
        <f>P.V!X360</f>
        <v>0</v>
      </c>
      <c r="Y248" s="36">
        <f>P.V!Y360</f>
        <v>7</v>
      </c>
      <c r="Z248" s="37">
        <f>P.V!Z360</f>
        <v>0</v>
      </c>
      <c r="AA248" s="36">
        <f>P.V!AA360</f>
        <v>10.5</v>
      </c>
      <c r="AB248" s="37">
        <f>P.V!AB360</f>
        <v>2</v>
      </c>
      <c r="AC248" s="53">
        <f>P.V!AC360</f>
        <v>8.1666666666666661</v>
      </c>
      <c r="AD248" s="39">
        <f>P.V!AD360</f>
        <v>2</v>
      </c>
      <c r="AE248" s="138">
        <f>P.V!AE360</f>
        <v>7.9691358024691352</v>
      </c>
      <c r="AF248" s="40">
        <f>P.V!AF360</f>
        <v>5</v>
      </c>
      <c r="AG248" s="73" t="str">
        <f>P.V!AG360</f>
        <v>Rattrapage</v>
      </c>
      <c r="AH248" s="19">
        <f>P.V!AH360</f>
        <v>7.833333333333333</v>
      </c>
      <c r="AI248" s="170">
        <f>P.V!AI360</f>
        <v>0</v>
      </c>
      <c r="AJ248" s="19">
        <f>P.V!AJ360</f>
        <v>11.333333333333334</v>
      </c>
      <c r="AK248" s="170">
        <f>P.V!AK360</f>
        <v>5</v>
      </c>
      <c r="AL248" s="19">
        <f>P.V!AL360</f>
        <v>11.833333333333334</v>
      </c>
      <c r="AM248" s="75">
        <f>P.V!AM360</f>
        <v>5</v>
      </c>
      <c r="AN248" s="38">
        <f>P.V!AN360</f>
        <v>10.333333333333334</v>
      </c>
      <c r="AO248" s="76">
        <f>P.V!AO360</f>
        <v>15</v>
      </c>
      <c r="AP248" s="167">
        <f>P.V!AP360</f>
        <v>9</v>
      </c>
      <c r="AQ248" s="167">
        <f>P.V!AQ360</f>
        <v>0</v>
      </c>
      <c r="AR248" s="167">
        <f>P.V!AR360</f>
        <v>10</v>
      </c>
      <c r="AS248" s="167">
        <f>P.V!AS360</f>
        <v>3</v>
      </c>
      <c r="AT248" s="167">
        <f>P.V!AT360</f>
        <v>10</v>
      </c>
      <c r="AU248" s="75">
        <f>P.V!AU360</f>
        <v>3</v>
      </c>
      <c r="AV248" s="38">
        <f>P.V!AV360</f>
        <v>9.6666666666666661</v>
      </c>
      <c r="AW248" s="76">
        <f>P.V!AW360</f>
        <v>6</v>
      </c>
      <c r="AX248" s="61">
        <f>P.V!AX360</f>
        <v>11</v>
      </c>
      <c r="AY248" s="75">
        <f>P.V!AY360</f>
        <v>2</v>
      </c>
      <c r="AZ248" s="61">
        <f>P.V!AZ360</f>
        <v>7.5</v>
      </c>
      <c r="BA248" s="75">
        <f>P.V!BA360</f>
        <v>0</v>
      </c>
      <c r="BB248" s="61">
        <f>P.V!BB360</f>
        <v>9.5</v>
      </c>
      <c r="BC248" s="75">
        <f>P.V!BC360</f>
        <v>0</v>
      </c>
      <c r="BD248" s="38">
        <f>P.V!BD360</f>
        <v>9.3333333333333339</v>
      </c>
      <c r="BE248" s="76">
        <f>P.V!BE360</f>
        <v>2</v>
      </c>
      <c r="BF248" s="54">
        <f>P.V!BF360</f>
        <v>9.8888888888888893</v>
      </c>
      <c r="BG248" s="55">
        <f>P.V!BG360</f>
        <v>23</v>
      </c>
      <c r="BH248" s="56">
        <f>P.V!BH360</f>
        <v>8.9290123456790127</v>
      </c>
      <c r="BI248" s="55">
        <f>P.V!BI360</f>
        <v>28</v>
      </c>
      <c r="BJ248" s="55">
        <f>P.V!BJ360</f>
        <v>28</v>
      </c>
      <c r="BK248" s="73" t="str">
        <f>P.V!BK360</f>
        <v>Rattrapage</v>
      </c>
    </row>
    <row r="249" spans="1:63" ht="20.25" customHeight="1">
      <c r="A249" s="250">
        <v>239</v>
      </c>
      <c r="B249" s="234" t="str">
        <f>P.V!B361</f>
        <v>123000033</v>
      </c>
      <c r="C249" s="234" t="str">
        <f>P.V!C361</f>
        <v>MEZNAD</v>
      </c>
      <c r="D249" s="234" t="str">
        <f>P.V!D361</f>
        <v>Hanane</v>
      </c>
      <c r="E249" s="234" t="str">
        <f>P.V!E361</f>
        <v>15/10/1992</v>
      </c>
      <c r="F249" s="234" t="str">
        <f>P.V!F361</f>
        <v>Bejaia</v>
      </c>
      <c r="G249" s="134">
        <f>P.V!G361</f>
        <v>13.333333333333334</v>
      </c>
      <c r="H249" s="37">
        <f>P.V!H361</f>
        <v>5</v>
      </c>
      <c r="I249" s="36">
        <f>P.V!I361</f>
        <v>14.666666666666666</v>
      </c>
      <c r="J249" s="37">
        <f>P.V!J361</f>
        <v>5</v>
      </c>
      <c r="K249" s="36">
        <f>P.V!K361</f>
        <v>15.166666666666666</v>
      </c>
      <c r="L249" s="37">
        <f>P.V!L361</f>
        <v>5</v>
      </c>
      <c r="M249" s="53">
        <f>P.V!M361</f>
        <v>14.388888888888888</v>
      </c>
      <c r="N249" s="39">
        <f>P.V!N361</f>
        <v>15</v>
      </c>
      <c r="O249" s="36">
        <f>P.V!O361</f>
        <v>15.5</v>
      </c>
      <c r="P249" s="37">
        <f>P.V!P361</f>
        <v>3</v>
      </c>
      <c r="Q249" s="36">
        <f>P.V!Q361</f>
        <v>14.5</v>
      </c>
      <c r="R249" s="37">
        <f>P.V!R361</f>
        <v>3</v>
      </c>
      <c r="S249" s="36">
        <f>P.V!S361</f>
        <v>15.5</v>
      </c>
      <c r="T249" s="37">
        <f>P.V!T361</f>
        <v>3</v>
      </c>
      <c r="U249" s="53">
        <f>P.V!U361</f>
        <v>15.166666666666666</v>
      </c>
      <c r="V249" s="39">
        <f>P.V!V361</f>
        <v>9</v>
      </c>
      <c r="W249" s="36">
        <f>P.V!W361</f>
        <v>10</v>
      </c>
      <c r="X249" s="37">
        <f>P.V!X361</f>
        <v>2</v>
      </c>
      <c r="Y249" s="36">
        <f>P.V!Y361</f>
        <v>16.5</v>
      </c>
      <c r="Z249" s="37">
        <f>P.V!Z361</f>
        <v>2</v>
      </c>
      <c r="AA249" s="36">
        <f>P.V!AA361</f>
        <v>10.5</v>
      </c>
      <c r="AB249" s="37">
        <f>P.V!AB361</f>
        <v>2</v>
      </c>
      <c r="AC249" s="53">
        <f>P.V!AC361</f>
        <v>12.333333333333334</v>
      </c>
      <c r="AD249" s="39">
        <f>P.V!AD361</f>
        <v>6</v>
      </c>
      <c r="AE249" s="138">
        <f>P.V!AE361</f>
        <v>14.191358024691356</v>
      </c>
      <c r="AF249" s="40">
        <f>P.V!AF361</f>
        <v>30</v>
      </c>
      <c r="AG249" s="73" t="str">
        <f>P.V!AG361</f>
        <v>Admis(e)</v>
      </c>
      <c r="AH249" s="19">
        <f>P.V!AH361</f>
        <v>13.166666666666666</v>
      </c>
      <c r="AI249" s="170">
        <f>P.V!AI361</f>
        <v>5</v>
      </c>
      <c r="AJ249" s="19">
        <f>P.V!AJ361</f>
        <v>13.5</v>
      </c>
      <c r="AK249" s="170">
        <f>P.V!AK361</f>
        <v>5</v>
      </c>
      <c r="AL249" s="19">
        <f>P.V!AL361</f>
        <v>13</v>
      </c>
      <c r="AM249" s="75">
        <f>P.V!AM361</f>
        <v>5</v>
      </c>
      <c r="AN249" s="38">
        <f>P.V!AN361</f>
        <v>13.222222222222221</v>
      </c>
      <c r="AO249" s="76">
        <f>P.V!AO361</f>
        <v>15</v>
      </c>
      <c r="AP249" s="167">
        <f>P.V!AP361</f>
        <v>8</v>
      </c>
      <c r="AQ249" s="167">
        <f>P.V!AQ361</f>
        <v>0</v>
      </c>
      <c r="AR249" s="167">
        <f>P.V!AR361</f>
        <v>12</v>
      </c>
      <c r="AS249" s="167">
        <f>P.V!AS361</f>
        <v>3</v>
      </c>
      <c r="AT249" s="167">
        <f>P.V!AT361</f>
        <v>16</v>
      </c>
      <c r="AU249" s="75">
        <f>P.V!AU361</f>
        <v>3</v>
      </c>
      <c r="AV249" s="38">
        <f>P.V!AV361</f>
        <v>12</v>
      </c>
      <c r="AW249" s="76">
        <f>P.V!AW361</f>
        <v>9</v>
      </c>
      <c r="AX249" s="61">
        <f>P.V!AX361</f>
        <v>17</v>
      </c>
      <c r="AY249" s="75">
        <f>P.V!AY361</f>
        <v>2</v>
      </c>
      <c r="AZ249" s="61">
        <f>P.V!AZ361</f>
        <v>17</v>
      </c>
      <c r="BA249" s="75">
        <f>P.V!BA361</f>
        <v>2</v>
      </c>
      <c r="BB249" s="61">
        <f>P.V!BB361</f>
        <v>13.5</v>
      </c>
      <c r="BC249" s="75">
        <f>P.V!BC361</f>
        <v>2</v>
      </c>
      <c r="BD249" s="38">
        <f>P.V!BD361</f>
        <v>15.833333333333334</v>
      </c>
      <c r="BE249" s="76">
        <f>P.V!BE361</f>
        <v>6</v>
      </c>
      <c r="BF249" s="54">
        <f>P.V!BF361</f>
        <v>13.39506172839506</v>
      </c>
      <c r="BG249" s="55">
        <f>P.V!BG361</f>
        <v>30</v>
      </c>
      <c r="BH249" s="56">
        <f>P.V!BH361</f>
        <v>13.793209876543209</v>
      </c>
      <c r="BI249" s="55">
        <f>P.V!BI361</f>
        <v>60</v>
      </c>
      <c r="BJ249" s="55">
        <f>P.V!BJ361</f>
        <v>180</v>
      </c>
      <c r="BK249" s="73" t="str">
        <f>P.V!BK361</f>
        <v>Admis(e)</v>
      </c>
    </row>
    <row r="250" spans="1:63" ht="20.25" customHeight="1">
      <c r="A250" s="250">
        <v>240</v>
      </c>
      <c r="B250" s="234" t="str">
        <f>P.V!B362</f>
        <v>11DR0799</v>
      </c>
      <c r="C250" s="234" t="str">
        <f>P.V!C362</f>
        <v>MOGHRAOUI</v>
      </c>
      <c r="D250" s="234" t="str">
        <f>P.V!D362</f>
        <v>Fariza</v>
      </c>
      <c r="E250" s="234" t="str">
        <f>P.V!E362</f>
        <v>10/05/1990</v>
      </c>
      <c r="F250" s="234" t="str">
        <f>P.V!F362</f>
        <v>Akbou</v>
      </c>
      <c r="G250" s="134">
        <f>P.V!G362</f>
        <v>12.833333333333334</v>
      </c>
      <c r="H250" s="37">
        <f>P.V!H362</f>
        <v>5</v>
      </c>
      <c r="I250" s="36">
        <f>P.V!I362</f>
        <v>5.333333333333333</v>
      </c>
      <c r="J250" s="37">
        <f>P.V!J362</f>
        <v>0</v>
      </c>
      <c r="K250" s="36">
        <f>P.V!K362</f>
        <v>5.5</v>
      </c>
      <c r="L250" s="37">
        <f>P.V!L362</f>
        <v>0</v>
      </c>
      <c r="M250" s="53">
        <f>P.V!M362</f>
        <v>7.8888888888888893</v>
      </c>
      <c r="N250" s="39">
        <f>P.V!N362</f>
        <v>5</v>
      </c>
      <c r="O250" s="36">
        <f>P.V!O362</f>
        <v>7</v>
      </c>
      <c r="P250" s="37">
        <f>P.V!P362</f>
        <v>0</v>
      </c>
      <c r="Q250" s="36">
        <f>P.V!Q362</f>
        <v>9</v>
      </c>
      <c r="R250" s="37">
        <f>P.V!R362</f>
        <v>0</v>
      </c>
      <c r="S250" s="36">
        <f>P.V!S362</f>
        <v>3</v>
      </c>
      <c r="T250" s="37">
        <f>P.V!T362</f>
        <v>0</v>
      </c>
      <c r="U250" s="53">
        <f>P.V!U362</f>
        <v>6.333333333333333</v>
      </c>
      <c r="V250" s="39">
        <f>P.V!V362</f>
        <v>0</v>
      </c>
      <c r="W250" s="36">
        <f>P.V!W362</f>
        <v>7.5</v>
      </c>
      <c r="X250" s="37">
        <f>P.V!X362</f>
        <v>0</v>
      </c>
      <c r="Y250" s="36">
        <f>P.V!Y362</f>
        <v>7</v>
      </c>
      <c r="Z250" s="37">
        <f>P.V!Z362</f>
        <v>0</v>
      </c>
      <c r="AA250" s="36">
        <f>P.V!AA362</f>
        <v>6.5</v>
      </c>
      <c r="AB250" s="37">
        <f>P.V!AB362</f>
        <v>0</v>
      </c>
      <c r="AC250" s="53">
        <f>P.V!AC362</f>
        <v>7</v>
      </c>
      <c r="AD250" s="39">
        <f>P.V!AD362</f>
        <v>0</v>
      </c>
      <c r="AE250" s="138">
        <f>P.V!AE362</f>
        <v>7.1728395061728403</v>
      </c>
      <c r="AF250" s="40">
        <f>P.V!AF362</f>
        <v>5</v>
      </c>
      <c r="AG250" s="73" t="str">
        <f>P.V!AG362</f>
        <v>Rattrapage</v>
      </c>
      <c r="AH250" s="19">
        <f>P.V!AH362</f>
        <v>7.666666666666667</v>
      </c>
      <c r="AI250" s="170">
        <f>P.V!AI362</f>
        <v>0</v>
      </c>
      <c r="AJ250" s="19">
        <f>P.V!AJ362</f>
        <v>7</v>
      </c>
      <c r="AK250" s="170">
        <f>P.V!AK362</f>
        <v>0</v>
      </c>
      <c r="AL250" s="19">
        <f>P.V!AL362</f>
        <v>14.833333333333334</v>
      </c>
      <c r="AM250" s="75">
        <f>P.V!AM362</f>
        <v>5</v>
      </c>
      <c r="AN250" s="38">
        <f>P.V!AN362</f>
        <v>9.8333333333333339</v>
      </c>
      <c r="AO250" s="76">
        <f>P.V!AO362</f>
        <v>5</v>
      </c>
      <c r="AP250" s="167">
        <f>P.V!AP362</f>
        <v>6</v>
      </c>
      <c r="AQ250" s="167">
        <f>P.V!AQ362</f>
        <v>0</v>
      </c>
      <c r="AR250" s="167">
        <f>P.V!AR362</f>
        <v>2</v>
      </c>
      <c r="AS250" s="167">
        <f>P.V!AS362</f>
        <v>0</v>
      </c>
      <c r="AT250" s="167">
        <f>P.V!AT362</f>
        <v>7.5</v>
      </c>
      <c r="AU250" s="75">
        <f>P.V!AU362</f>
        <v>0</v>
      </c>
      <c r="AV250" s="38">
        <f>P.V!AV362</f>
        <v>5.166666666666667</v>
      </c>
      <c r="AW250" s="76">
        <f>P.V!AW362</f>
        <v>0</v>
      </c>
      <c r="AX250" s="61">
        <f>P.V!AX362</f>
        <v>8</v>
      </c>
      <c r="AY250" s="75">
        <f>P.V!AY362</f>
        <v>0</v>
      </c>
      <c r="AZ250" s="61">
        <f>P.V!AZ362</f>
        <v>2</v>
      </c>
      <c r="BA250" s="75">
        <f>P.V!BA362</f>
        <v>0</v>
      </c>
      <c r="BB250" s="61">
        <f>P.V!BB362</f>
        <v>5</v>
      </c>
      <c r="BC250" s="75">
        <f>P.V!BC362</f>
        <v>0</v>
      </c>
      <c r="BD250" s="38">
        <f>P.V!BD362</f>
        <v>5</v>
      </c>
      <c r="BE250" s="76">
        <f>P.V!BE362</f>
        <v>0</v>
      </c>
      <c r="BF250" s="54">
        <f>P.V!BF362</f>
        <v>7.2037037037037033</v>
      </c>
      <c r="BG250" s="55">
        <f>P.V!BG362</f>
        <v>5</v>
      </c>
      <c r="BH250" s="56">
        <f>P.V!BH362</f>
        <v>7.1882716049382722</v>
      </c>
      <c r="BI250" s="55">
        <f>P.V!BI362</f>
        <v>10</v>
      </c>
      <c r="BJ250" s="55">
        <f>P.V!BJ362</f>
        <v>10</v>
      </c>
      <c r="BK250" s="73" t="str">
        <f>P.V!BK362</f>
        <v>Rattrapage</v>
      </c>
    </row>
    <row r="251" spans="1:63" ht="20.25" customHeight="1">
      <c r="A251" s="250">
        <v>241</v>
      </c>
      <c r="B251" s="234" t="str">
        <f>P.V!B363</f>
        <v>11DR0515</v>
      </c>
      <c r="C251" s="234" t="str">
        <f>P.V!C363</f>
        <v>MOKHTARI</v>
      </c>
      <c r="D251" s="234" t="str">
        <f>P.V!D363</f>
        <v>Meriem</v>
      </c>
      <c r="E251" s="234" t="str">
        <f>P.V!E363</f>
        <v>02/08/1991</v>
      </c>
      <c r="F251" s="234" t="str">
        <f>P.V!F363</f>
        <v>El-kseur</v>
      </c>
      <c r="G251" s="134">
        <f>P.V!G363</f>
        <v>9.1666666666666661</v>
      </c>
      <c r="H251" s="37">
        <f>P.V!H363</f>
        <v>0</v>
      </c>
      <c r="I251" s="36">
        <f>P.V!I363</f>
        <v>5.5</v>
      </c>
      <c r="J251" s="37">
        <f>P.V!J363</f>
        <v>0</v>
      </c>
      <c r="K251" s="36">
        <f>P.V!K363</f>
        <v>4.666666666666667</v>
      </c>
      <c r="L251" s="37">
        <f>P.V!L363</f>
        <v>0</v>
      </c>
      <c r="M251" s="53">
        <f>P.V!M363</f>
        <v>6.4444444444444438</v>
      </c>
      <c r="N251" s="39">
        <f>P.V!N363</f>
        <v>0</v>
      </c>
      <c r="O251" s="36">
        <f>P.V!O363</f>
        <v>4</v>
      </c>
      <c r="P251" s="37">
        <f>P.V!P363</f>
        <v>0</v>
      </c>
      <c r="Q251" s="36">
        <f>P.V!Q363</f>
        <v>7.5</v>
      </c>
      <c r="R251" s="37">
        <f>P.V!R363</f>
        <v>0</v>
      </c>
      <c r="S251" s="36">
        <f>P.V!S363</f>
        <v>4</v>
      </c>
      <c r="T251" s="37">
        <f>P.V!T363</f>
        <v>0</v>
      </c>
      <c r="U251" s="53">
        <f>P.V!U363</f>
        <v>5.166666666666667</v>
      </c>
      <c r="V251" s="39">
        <f>P.V!V363</f>
        <v>0</v>
      </c>
      <c r="W251" s="36">
        <f>P.V!W363</f>
        <v>1</v>
      </c>
      <c r="X251" s="37">
        <f>P.V!X363</f>
        <v>0</v>
      </c>
      <c r="Y251" s="36">
        <f>P.V!Y363</f>
        <v>4.5</v>
      </c>
      <c r="Z251" s="37">
        <f>P.V!Z363</f>
        <v>0</v>
      </c>
      <c r="AA251" s="36">
        <f>P.V!AA363</f>
        <v>2</v>
      </c>
      <c r="AB251" s="37">
        <f>P.V!AB363</f>
        <v>0</v>
      </c>
      <c r="AC251" s="53">
        <f>P.V!AC363</f>
        <v>2.5</v>
      </c>
      <c r="AD251" s="39">
        <f>P.V!AD363</f>
        <v>0</v>
      </c>
      <c r="AE251" s="138">
        <f>P.V!AE363</f>
        <v>5.1419753086419746</v>
      </c>
      <c r="AF251" s="40">
        <f>P.V!AF363</f>
        <v>0</v>
      </c>
      <c r="AG251" s="73" t="str">
        <f>P.V!AG363</f>
        <v>Rattrapage</v>
      </c>
      <c r="AH251" s="19">
        <f>P.V!AH363</f>
        <v>7.833333333333333</v>
      </c>
      <c r="AI251" s="170">
        <f>P.V!AI363</f>
        <v>0</v>
      </c>
      <c r="AJ251" s="19">
        <f>P.V!AJ363</f>
        <v>6.666666666666667</v>
      </c>
      <c r="AK251" s="170">
        <f>P.V!AK363</f>
        <v>0</v>
      </c>
      <c r="AL251" s="19">
        <f>P.V!AL363</f>
        <v>10.166666666666666</v>
      </c>
      <c r="AM251" s="75">
        <f>P.V!AM363</f>
        <v>5</v>
      </c>
      <c r="AN251" s="38">
        <f>P.V!AN363</f>
        <v>8.2222222222222214</v>
      </c>
      <c r="AO251" s="76">
        <f>P.V!AO363</f>
        <v>5</v>
      </c>
      <c r="AP251" s="167">
        <f>P.V!AP363</f>
        <v>6</v>
      </c>
      <c r="AQ251" s="167">
        <f>P.V!AQ363</f>
        <v>0</v>
      </c>
      <c r="AR251" s="167">
        <f>P.V!AR363</f>
        <v>8.5</v>
      </c>
      <c r="AS251" s="167">
        <f>P.V!AS363</f>
        <v>0</v>
      </c>
      <c r="AT251" s="167">
        <f>P.V!AT363</f>
        <v>8</v>
      </c>
      <c r="AU251" s="75">
        <f>P.V!AU363</f>
        <v>0</v>
      </c>
      <c r="AV251" s="38">
        <f>P.V!AV363</f>
        <v>7.5</v>
      </c>
      <c r="AW251" s="76">
        <f>P.V!AW363</f>
        <v>0</v>
      </c>
      <c r="AX251" s="61">
        <f>P.V!AX363</f>
        <v>8</v>
      </c>
      <c r="AY251" s="75">
        <f>P.V!AY363</f>
        <v>0</v>
      </c>
      <c r="AZ251" s="61">
        <f>P.V!AZ363</f>
        <v>1</v>
      </c>
      <c r="BA251" s="75">
        <f>P.V!BA363</f>
        <v>0</v>
      </c>
      <c r="BB251" s="61">
        <f>P.V!BB363</f>
        <v>10</v>
      </c>
      <c r="BC251" s="75">
        <f>P.V!BC363</f>
        <v>2</v>
      </c>
      <c r="BD251" s="38">
        <f>P.V!BD363</f>
        <v>6.333333333333333</v>
      </c>
      <c r="BE251" s="76">
        <f>P.V!BE363</f>
        <v>2</v>
      </c>
      <c r="BF251" s="54">
        <f>P.V!BF363</f>
        <v>7.5617283950617278</v>
      </c>
      <c r="BG251" s="55">
        <f>P.V!BG363</f>
        <v>7</v>
      </c>
      <c r="BH251" s="56">
        <f>P.V!BH363</f>
        <v>6.3518518518518512</v>
      </c>
      <c r="BI251" s="55">
        <f>P.V!BI363</f>
        <v>7</v>
      </c>
      <c r="BJ251" s="55">
        <f>P.V!BJ363</f>
        <v>7</v>
      </c>
      <c r="BK251" s="73" t="str">
        <f>P.V!BK363</f>
        <v>Rattrapage</v>
      </c>
    </row>
    <row r="252" spans="1:63" ht="20.25" customHeight="1">
      <c r="A252" s="250">
        <v>242</v>
      </c>
      <c r="B252" s="234" t="str">
        <f>P.V!B364</f>
        <v>10DR335</v>
      </c>
      <c r="C252" s="234" t="str">
        <f>P.V!C364</f>
        <v>MOKHTARI</v>
      </c>
      <c r="D252" s="234" t="str">
        <f>P.V!D364</f>
        <v>Samira</v>
      </c>
      <c r="E252" s="234" t="str">
        <f>P.V!E364</f>
        <v>03/04/1988</v>
      </c>
      <c r="F252" s="234" t="str">
        <f>P.V!F364</f>
        <v>El-kseur</v>
      </c>
      <c r="G252" s="134">
        <f>P.V!G364</f>
        <v>12.5</v>
      </c>
      <c r="H252" s="37">
        <f>P.V!H364</f>
        <v>5</v>
      </c>
      <c r="I252" s="36">
        <f>P.V!I364</f>
        <v>7</v>
      </c>
      <c r="J252" s="37">
        <f>P.V!J364</f>
        <v>0</v>
      </c>
      <c r="K252" s="36">
        <f>P.V!K364</f>
        <v>11.83</v>
      </c>
      <c r="L252" s="37">
        <f>P.V!L364</f>
        <v>5</v>
      </c>
      <c r="M252" s="53">
        <f>P.V!M364</f>
        <v>10.443333333333333</v>
      </c>
      <c r="N252" s="39">
        <f>P.V!N364</f>
        <v>15</v>
      </c>
      <c r="O252" s="36">
        <f>P.V!O364</f>
        <v>10</v>
      </c>
      <c r="P252" s="37">
        <f>P.V!P364</f>
        <v>3</v>
      </c>
      <c r="Q252" s="36">
        <f>P.V!Q364</f>
        <v>6</v>
      </c>
      <c r="R252" s="37">
        <f>P.V!R364</f>
        <v>0</v>
      </c>
      <c r="S252" s="36">
        <f>P.V!S364</f>
        <v>10</v>
      </c>
      <c r="T252" s="37">
        <f>P.V!T364</f>
        <v>3</v>
      </c>
      <c r="U252" s="53">
        <f>P.V!U364</f>
        <v>8.6666666666666661</v>
      </c>
      <c r="V252" s="39">
        <f>P.V!V364</f>
        <v>6</v>
      </c>
      <c r="W252" s="36">
        <f>P.V!W364</f>
        <v>1</v>
      </c>
      <c r="X252" s="37">
        <f>P.V!X364</f>
        <v>0</v>
      </c>
      <c r="Y252" s="36">
        <f>P.V!Y364</f>
        <v>10</v>
      </c>
      <c r="Z252" s="37">
        <f>P.V!Z364</f>
        <v>2</v>
      </c>
      <c r="AA252" s="36">
        <f>P.V!AA364</f>
        <v>6</v>
      </c>
      <c r="AB252" s="37">
        <f>P.V!AB364</f>
        <v>0</v>
      </c>
      <c r="AC252" s="53">
        <f>P.V!AC364</f>
        <v>5.666666666666667</v>
      </c>
      <c r="AD252" s="39">
        <f>P.V!AD364</f>
        <v>2</v>
      </c>
      <c r="AE252" s="138">
        <f>P.V!AE364</f>
        <v>8.7896296296296299</v>
      </c>
      <c r="AF252" s="40">
        <f>P.V!AF364</f>
        <v>23</v>
      </c>
      <c r="AG252" s="73" t="str">
        <f>P.V!AG364</f>
        <v>Rattrapage</v>
      </c>
      <c r="AH252" s="19">
        <f>P.V!AH364</f>
        <v>10.67</v>
      </c>
      <c r="AI252" s="170">
        <f>P.V!AI364</f>
        <v>5</v>
      </c>
      <c r="AJ252" s="19">
        <f>P.V!AJ364</f>
        <v>7</v>
      </c>
      <c r="AK252" s="170">
        <f>P.V!AK364</f>
        <v>0</v>
      </c>
      <c r="AL252" s="19">
        <f>P.V!AL364</f>
        <v>12.5</v>
      </c>
      <c r="AM252" s="75">
        <f>P.V!AM364</f>
        <v>5</v>
      </c>
      <c r="AN252" s="38">
        <f>P.V!AN364</f>
        <v>10.056666666666667</v>
      </c>
      <c r="AO252" s="76">
        <f>P.V!AO364</f>
        <v>15</v>
      </c>
      <c r="AP252" s="167">
        <f>P.V!AP364</f>
        <v>10.5</v>
      </c>
      <c r="AQ252" s="167">
        <f>P.V!AQ364</f>
        <v>3</v>
      </c>
      <c r="AR252" s="167">
        <f>P.V!AR364</f>
        <v>12</v>
      </c>
      <c r="AS252" s="167">
        <f>P.V!AS364</f>
        <v>3</v>
      </c>
      <c r="AT252" s="167">
        <f>P.V!AT364</f>
        <v>10</v>
      </c>
      <c r="AU252" s="75">
        <f>P.V!AU364</f>
        <v>3</v>
      </c>
      <c r="AV252" s="38">
        <f>P.V!AV364</f>
        <v>10.833333333333334</v>
      </c>
      <c r="AW252" s="76">
        <f>P.V!AW364</f>
        <v>9</v>
      </c>
      <c r="AX252" s="61">
        <f>P.V!AX364</f>
        <v>10</v>
      </c>
      <c r="AY252" s="75">
        <f>P.V!AY364</f>
        <v>2</v>
      </c>
      <c r="AZ252" s="61">
        <f>P.V!AZ364</f>
        <v>10</v>
      </c>
      <c r="BA252" s="75">
        <f>P.V!BA364</f>
        <v>2</v>
      </c>
      <c r="BB252" s="61">
        <f>P.V!BB364</f>
        <v>6</v>
      </c>
      <c r="BC252" s="75">
        <f>P.V!BC364</f>
        <v>0</v>
      </c>
      <c r="BD252" s="38">
        <f>P.V!BD364</f>
        <v>8.6666666666666661</v>
      </c>
      <c r="BE252" s="76">
        <f>P.V!BE364</f>
        <v>4</v>
      </c>
      <c r="BF252" s="54">
        <f>P.V!BF364</f>
        <v>10.006666666666668</v>
      </c>
      <c r="BG252" s="55">
        <f>P.V!BG364</f>
        <v>30</v>
      </c>
      <c r="BH252" s="56">
        <f>P.V!BH364</f>
        <v>9.3981481481481488</v>
      </c>
      <c r="BI252" s="55">
        <f>P.V!BI364</f>
        <v>53</v>
      </c>
      <c r="BJ252" s="55">
        <f>P.V!BJ364</f>
        <v>53</v>
      </c>
      <c r="BK252" s="73" t="str">
        <f>P.V!BK364</f>
        <v>Rattrapage</v>
      </c>
    </row>
    <row r="253" spans="1:63" ht="20.25" customHeight="1">
      <c r="A253" s="250">
        <v>243</v>
      </c>
      <c r="B253" s="234" t="str">
        <f>P.V!B365</f>
        <v>113006478</v>
      </c>
      <c r="C253" s="234" t="str">
        <f>P.V!C365</f>
        <v>MOKRI</v>
      </c>
      <c r="D253" s="234" t="str">
        <f>P.V!D365</f>
        <v>Sofiane</v>
      </c>
      <c r="E253" s="234" t="str">
        <f>P.V!E365</f>
        <v>04/09/1992</v>
      </c>
      <c r="F253" s="234" t="str">
        <f>P.V!F365</f>
        <v>Akbou</v>
      </c>
      <c r="G253" s="134">
        <f>P.V!G365</f>
        <v>8.5</v>
      </c>
      <c r="H253" s="37">
        <f>P.V!H365</f>
        <v>0</v>
      </c>
      <c r="I253" s="36">
        <f>P.V!I365</f>
        <v>8.33</v>
      </c>
      <c r="J253" s="37">
        <f>P.V!J365</f>
        <v>0</v>
      </c>
      <c r="K253" s="36">
        <f>P.V!K365</f>
        <v>13.83</v>
      </c>
      <c r="L253" s="37">
        <f>P.V!L365</f>
        <v>5</v>
      </c>
      <c r="M253" s="53">
        <f>P.V!M365</f>
        <v>10.219999999999999</v>
      </c>
      <c r="N253" s="39">
        <f>P.V!N365</f>
        <v>15</v>
      </c>
      <c r="O253" s="36">
        <f>P.V!O365</f>
        <v>15</v>
      </c>
      <c r="P253" s="37">
        <f>P.V!P365</f>
        <v>3</v>
      </c>
      <c r="Q253" s="36">
        <f>P.V!Q365</f>
        <v>5.5</v>
      </c>
      <c r="R253" s="37">
        <f>P.V!R365</f>
        <v>0</v>
      </c>
      <c r="S253" s="36">
        <f>P.V!S365</f>
        <v>9.5</v>
      </c>
      <c r="T253" s="37">
        <f>P.V!T365</f>
        <v>0</v>
      </c>
      <c r="U253" s="53">
        <f>P.V!U365</f>
        <v>10</v>
      </c>
      <c r="V253" s="39">
        <f>P.V!V365</f>
        <v>9</v>
      </c>
      <c r="W253" s="36">
        <f>P.V!W365</f>
        <v>8</v>
      </c>
      <c r="X253" s="37">
        <f>P.V!X365</f>
        <v>0</v>
      </c>
      <c r="Y253" s="36">
        <f>P.V!Y365</f>
        <v>6</v>
      </c>
      <c r="Z253" s="37">
        <f>P.V!Z365</f>
        <v>0</v>
      </c>
      <c r="AA253" s="36">
        <f>P.V!AA365</f>
        <v>15</v>
      </c>
      <c r="AB253" s="37">
        <f>P.V!AB365</f>
        <v>2</v>
      </c>
      <c r="AC253" s="53">
        <f>P.V!AC365</f>
        <v>9.6666666666666661</v>
      </c>
      <c r="AD253" s="39">
        <f>P.V!AD365</f>
        <v>2</v>
      </c>
      <c r="AE253" s="138">
        <f>P.V!AE365</f>
        <v>10.023703703703703</v>
      </c>
      <c r="AF253" s="40">
        <f>P.V!AF365</f>
        <v>30</v>
      </c>
      <c r="AG253" s="73" t="str">
        <f>P.V!AG365</f>
        <v>Admis(e)</v>
      </c>
      <c r="AH253" s="19">
        <f>P.V!AH365</f>
        <v>6.166666666666667</v>
      </c>
      <c r="AI253" s="170">
        <f>P.V!AI365</f>
        <v>0</v>
      </c>
      <c r="AJ253" s="19">
        <f>P.V!AJ365</f>
        <v>7.333333333333333</v>
      </c>
      <c r="AK253" s="170">
        <f>P.V!AK365</f>
        <v>0</v>
      </c>
      <c r="AL253" s="19">
        <f>P.V!AL365</f>
        <v>11.33</v>
      </c>
      <c r="AM253" s="75">
        <f>P.V!AM365</f>
        <v>5</v>
      </c>
      <c r="AN253" s="38">
        <f>P.V!AN365</f>
        <v>8.2766666666666655</v>
      </c>
      <c r="AO253" s="76">
        <f>P.V!AO365</f>
        <v>5</v>
      </c>
      <c r="AP253" s="167">
        <f>P.V!AP365</f>
        <v>0</v>
      </c>
      <c r="AQ253" s="167">
        <f>P.V!AQ365</f>
        <v>0</v>
      </c>
      <c r="AR253" s="167">
        <f>P.V!AR365</f>
        <v>10</v>
      </c>
      <c r="AS253" s="167">
        <f>P.V!AS365</f>
        <v>3</v>
      </c>
      <c r="AT253" s="167">
        <f>P.V!AT365</f>
        <v>10</v>
      </c>
      <c r="AU253" s="75">
        <f>P.V!AU365</f>
        <v>3</v>
      </c>
      <c r="AV253" s="38">
        <f>P.V!AV365</f>
        <v>6.666666666666667</v>
      </c>
      <c r="AW253" s="76">
        <f>P.V!AW365</f>
        <v>6</v>
      </c>
      <c r="AX253" s="61">
        <f>P.V!AX365</f>
        <v>10</v>
      </c>
      <c r="AY253" s="75">
        <f>P.V!AY365</f>
        <v>2</v>
      </c>
      <c r="AZ253" s="61">
        <f>P.V!AZ365</f>
        <v>13.5</v>
      </c>
      <c r="BA253" s="75">
        <f>P.V!BA365</f>
        <v>2</v>
      </c>
      <c r="BB253" s="61">
        <f>P.V!BB365</f>
        <v>7</v>
      </c>
      <c r="BC253" s="75">
        <f>P.V!BC365</f>
        <v>0</v>
      </c>
      <c r="BD253" s="38">
        <f>P.V!BD365</f>
        <v>10.166666666666666</v>
      </c>
      <c r="BE253" s="76">
        <f>P.V!BE365</f>
        <v>6</v>
      </c>
      <c r="BF253" s="54">
        <f>P.V!BF365</f>
        <v>8.16</v>
      </c>
      <c r="BG253" s="55">
        <f>P.V!BG365</f>
        <v>17</v>
      </c>
      <c r="BH253" s="56">
        <f>P.V!BH365</f>
        <v>9.0918518518518514</v>
      </c>
      <c r="BI253" s="55">
        <f>P.V!BI365</f>
        <v>47</v>
      </c>
      <c r="BJ253" s="55">
        <f>P.V!BJ365</f>
        <v>47</v>
      </c>
      <c r="BK253" s="73" t="str">
        <f>P.V!BK365</f>
        <v>Rattrapage</v>
      </c>
    </row>
    <row r="254" spans="1:63" ht="20.25" customHeight="1">
      <c r="A254" s="250">
        <v>244</v>
      </c>
      <c r="B254" s="234" t="str">
        <f>P.V!B366</f>
        <v>11DR0420</v>
      </c>
      <c r="C254" s="234" t="str">
        <f>P.V!C366</f>
        <v>MOUDOUB</v>
      </c>
      <c r="D254" s="234" t="str">
        <f>P.V!D366</f>
        <v>Redouane</v>
      </c>
      <c r="E254" s="234" t="str">
        <f>P.V!E366</f>
        <v>23/07/1989</v>
      </c>
      <c r="F254" s="234" t="str">
        <f>P.V!F366</f>
        <v>Sidi-aich</v>
      </c>
      <c r="G254" s="134">
        <f>P.V!G366</f>
        <v>10.166666666666666</v>
      </c>
      <c r="H254" s="37">
        <f>P.V!H366</f>
        <v>5</v>
      </c>
      <c r="I254" s="36">
        <f>P.V!I366</f>
        <v>7.5</v>
      </c>
      <c r="J254" s="37">
        <f>P.V!J366</f>
        <v>0</v>
      </c>
      <c r="K254" s="36">
        <f>P.V!K366</f>
        <v>15</v>
      </c>
      <c r="L254" s="37">
        <f>P.V!L366</f>
        <v>5</v>
      </c>
      <c r="M254" s="53">
        <f>P.V!M366</f>
        <v>10.888888888888888</v>
      </c>
      <c r="N254" s="39">
        <f>P.V!N366</f>
        <v>15</v>
      </c>
      <c r="O254" s="36">
        <f>P.V!O366</f>
        <v>13</v>
      </c>
      <c r="P254" s="37">
        <f>P.V!P366</f>
        <v>3</v>
      </c>
      <c r="Q254" s="36">
        <f>P.V!Q366</f>
        <v>10</v>
      </c>
      <c r="R254" s="37">
        <f>P.V!R366</f>
        <v>3</v>
      </c>
      <c r="S254" s="36">
        <f>P.V!S366</f>
        <v>7</v>
      </c>
      <c r="T254" s="37">
        <f>P.V!T366</f>
        <v>0</v>
      </c>
      <c r="U254" s="53">
        <f>P.V!U366</f>
        <v>10</v>
      </c>
      <c r="V254" s="39">
        <f>P.V!V366</f>
        <v>9</v>
      </c>
      <c r="W254" s="36">
        <f>P.V!W366</f>
        <v>1</v>
      </c>
      <c r="X254" s="37">
        <f>P.V!X366</f>
        <v>0</v>
      </c>
      <c r="Y254" s="36">
        <f>P.V!Y366</f>
        <v>12.5</v>
      </c>
      <c r="Z254" s="37">
        <f>P.V!Z366</f>
        <v>2</v>
      </c>
      <c r="AA254" s="36">
        <f>P.V!AA366</f>
        <v>10</v>
      </c>
      <c r="AB254" s="37">
        <f>P.V!AB366</f>
        <v>2</v>
      </c>
      <c r="AC254" s="53">
        <f>P.V!AC366</f>
        <v>7.833333333333333</v>
      </c>
      <c r="AD254" s="39">
        <f>P.V!AD366</f>
        <v>4</v>
      </c>
      <c r="AE254" s="138">
        <f>P.V!AE366</f>
        <v>9.913580246913579</v>
      </c>
      <c r="AF254" s="40">
        <f>P.V!AF366</f>
        <v>28</v>
      </c>
      <c r="AG254" s="73" t="str">
        <f>P.V!AG366</f>
        <v>Rattrapage</v>
      </c>
      <c r="AH254" s="19">
        <f>P.V!AH366</f>
        <v>8.5</v>
      </c>
      <c r="AI254" s="170">
        <f>P.V!AI366</f>
        <v>0</v>
      </c>
      <c r="AJ254" s="19">
        <f>P.V!AJ366</f>
        <v>13.166666666666666</v>
      </c>
      <c r="AK254" s="170">
        <f>P.V!AK366</f>
        <v>5</v>
      </c>
      <c r="AL254" s="19">
        <f>P.V!AL366</f>
        <v>13.17</v>
      </c>
      <c r="AM254" s="75">
        <f>P.V!AM366</f>
        <v>5</v>
      </c>
      <c r="AN254" s="38">
        <f>P.V!AN366</f>
        <v>11.612222222222222</v>
      </c>
      <c r="AO254" s="76">
        <f>P.V!AO366</f>
        <v>15</v>
      </c>
      <c r="AP254" s="167">
        <f>P.V!AP366</f>
        <v>5</v>
      </c>
      <c r="AQ254" s="167">
        <f>P.V!AQ366</f>
        <v>0</v>
      </c>
      <c r="AR254" s="167">
        <f>P.V!AR366</f>
        <v>4</v>
      </c>
      <c r="AS254" s="167">
        <f>P.V!AS366</f>
        <v>0</v>
      </c>
      <c r="AT254" s="167">
        <f>P.V!AT366</f>
        <v>3</v>
      </c>
      <c r="AU254" s="75">
        <f>P.V!AU366</f>
        <v>0</v>
      </c>
      <c r="AV254" s="38">
        <f>P.V!AV366</f>
        <v>4</v>
      </c>
      <c r="AW254" s="76">
        <f>P.V!AW366</f>
        <v>0</v>
      </c>
      <c r="AX254" s="61">
        <f>P.V!AX366</f>
        <v>10.5</v>
      </c>
      <c r="AY254" s="75">
        <f>P.V!AY366</f>
        <v>2</v>
      </c>
      <c r="AZ254" s="61">
        <f>P.V!AZ366</f>
        <v>6</v>
      </c>
      <c r="BA254" s="75">
        <f>P.V!BA366</f>
        <v>0</v>
      </c>
      <c r="BB254" s="61">
        <f>P.V!BB366</f>
        <v>10</v>
      </c>
      <c r="BC254" s="75">
        <f>P.V!BC366</f>
        <v>2</v>
      </c>
      <c r="BD254" s="38">
        <f>P.V!BD366</f>
        <v>8.8333333333333339</v>
      </c>
      <c r="BE254" s="76">
        <f>P.V!BE366</f>
        <v>4</v>
      </c>
      <c r="BF254" s="54">
        <f>P.V!BF366</f>
        <v>8.457283950617283</v>
      </c>
      <c r="BG254" s="55">
        <f>P.V!BG366</f>
        <v>19</v>
      </c>
      <c r="BH254" s="56">
        <f>P.V!BH366</f>
        <v>9.1854320987654319</v>
      </c>
      <c r="BI254" s="55">
        <f>P.V!BI366</f>
        <v>47</v>
      </c>
      <c r="BJ254" s="55">
        <f>P.V!BJ366</f>
        <v>47</v>
      </c>
      <c r="BK254" s="73" t="str">
        <f>P.V!BK366</f>
        <v>Rattrapage</v>
      </c>
    </row>
    <row r="255" spans="1:63" ht="20.25" customHeight="1">
      <c r="A255" s="250">
        <v>245</v>
      </c>
      <c r="B255" s="234" t="str">
        <f>P.V!B367</f>
        <v>11DR0703</v>
      </c>
      <c r="C255" s="234" t="str">
        <f>P.V!C367</f>
        <v>MOUHOUBI</v>
      </c>
      <c r="D255" s="234" t="str">
        <f>P.V!D367</f>
        <v>Kamel</v>
      </c>
      <c r="E255" s="234" t="str">
        <f>P.V!E367</f>
        <v>24/12/1988</v>
      </c>
      <c r="F255" s="234" t="str">
        <f>P.V!F367</f>
        <v>Sidi aich</v>
      </c>
      <c r="G255" s="134">
        <f>P.V!G367</f>
        <v>6.669999999999999</v>
      </c>
      <c r="H255" s="37">
        <f>P.V!H367</f>
        <v>0</v>
      </c>
      <c r="I255" s="36">
        <f>P.V!I367</f>
        <v>12</v>
      </c>
      <c r="J255" s="37">
        <f>P.V!J367</f>
        <v>5</v>
      </c>
      <c r="K255" s="36">
        <f>P.V!K367</f>
        <v>11.67</v>
      </c>
      <c r="L255" s="37">
        <f>P.V!L367</f>
        <v>5</v>
      </c>
      <c r="M255" s="53">
        <f>P.V!M367</f>
        <v>10.113333333333332</v>
      </c>
      <c r="N255" s="39">
        <f>P.V!N367</f>
        <v>15</v>
      </c>
      <c r="O255" s="36">
        <f>P.V!O367</f>
        <v>14</v>
      </c>
      <c r="P255" s="37">
        <f>P.V!P367</f>
        <v>3</v>
      </c>
      <c r="Q255" s="36">
        <f>P.V!Q367</f>
        <v>7.5</v>
      </c>
      <c r="R255" s="37">
        <f>P.V!R367</f>
        <v>0</v>
      </c>
      <c r="S255" s="36">
        <f>P.V!S367</f>
        <v>10</v>
      </c>
      <c r="T255" s="37">
        <f>P.V!T367</f>
        <v>3</v>
      </c>
      <c r="U255" s="53">
        <f>P.V!U367</f>
        <v>10.5</v>
      </c>
      <c r="V255" s="39">
        <f>P.V!V367</f>
        <v>9</v>
      </c>
      <c r="W255" s="36">
        <f>P.V!W367</f>
        <v>0</v>
      </c>
      <c r="X255" s="37">
        <f>P.V!X367</f>
        <v>0</v>
      </c>
      <c r="Y255" s="36">
        <f>P.V!Y367</f>
        <v>4.5</v>
      </c>
      <c r="Z255" s="37">
        <f>P.V!Z367</f>
        <v>0</v>
      </c>
      <c r="AA255" s="36">
        <f>P.V!AA367</f>
        <v>5</v>
      </c>
      <c r="AB255" s="37">
        <f>P.V!AB367</f>
        <v>0</v>
      </c>
      <c r="AC255" s="53">
        <f>P.V!AC367</f>
        <v>3.1666666666666665</v>
      </c>
      <c r="AD255" s="39">
        <f>P.V!AD367</f>
        <v>0</v>
      </c>
      <c r="AE255" s="138">
        <f>P.V!AE367</f>
        <v>8.6985185185185188</v>
      </c>
      <c r="AF255" s="40">
        <f>P.V!AF367</f>
        <v>24</v>
      </c>
      <c r="AG255" s="73" t="str">
        <f>P.V!AG367</f>
        <v>Rattrapage</v>
      </c>
      <c r="AH255" s="19">
        <f>P.V!AH367</f>
        <v>7.333333333333333</v>
      </c>
      <c r="AI255" s="170">
        <f>P.V!AI367</f>
        <v>0</v>
      </c>
      <c r="AJ255" s="19">
        <f>P.V!AJ367</f>
        <v>7.833333333333333</v>
      </c>
      <c r="AK255" s="170">
        <f>P.V!AK367</f>
        <v>0</v>
      </c>
      <c r="AL255" s="19">
        <f>P.V!AL367</f>
        <v>14.83</v>
      </c>
      <c r="AM255" s="75">
        <f>P.V!AM367</f>
        <v>5</v>
      </c>
      <c r="AN255" s="38">
        <f>P.V!AN367</f>
        <v>9.9988888888888887</v>
      </c>
      <c r="AO255" s="76">
        <f>P.V!AO367</f>
        <v>15</v>
      </c>
      <c r="AP255" s="167">
        <f>P.V!AP367</f>
        <v>3</v>
      </c>
      <c r="AQ255" s="167">
        <f>P.V!AQ367</f>
        <v>0</v>
      </c>
      <c r="AR255" s="167">
        <f>P.V!AR367</f>
        <v>2</v>
      </c>
      <c r="AS255" s="167">
        <f>P.V!AS367</f>
        <v>0</v>
      </c>
      <c r="AT255" s="167">
        <f>P.V!AT367</f>
        <v>3</v>
      </c>
      <c r="AU255" s="75">
        <f>P.V!AU367</f>
        <v>0</v>
      </c>
      <c r="AV255" s="38">
        <f>P.V!AV367</f>
        <v>2.6666666666666665</v>
      </c>
      <c r="AW255" s="76">
        <f>P.V!AW367</f>
        <v>0</v>
      </c>
      <c r="AX255" s="61">
        <f>P.V!AX367</f>
        <v>3.5</v>
      </c>
      <c r="AY255" s="75">
        <f>P.V!AY367</f>
        <v>0</v>
      </c>
      <c r="AZ255" s="61">
        <f>P.V!AZ367</f>
        <v>13.5</v>
      </c>
      <c r="BA255" s="75">
        <f>P.V!BA367</f>
        <v>2</v>
      </c>
      <c r="BB255" s="61">
        <f>P.V!BB367</f>
        <v>3</v>
      </c>
      <c r="BC255" s="75">
        <f>P.V!BC367</f>
        <v>0</v>
      </c>
      <c r="BD255" s="38">
        <f>P.V!BD367</f>
        <v>6.666666666666667</v>
      </c>
      <c r="BE255" s="76">
        <f>P.V!BE367</f>
        <v>2</v>
      </c>
      <c r="BF255" s="54">
        <f>P.V!BF367</f>
        <v>6.8143209876543214</v>
      </c>
      <c r="BG255" s="55">
        <f>P.V!BG367</f>
        <v>17</v>
      </c>
      <c r="BH255" s="56">
        <f>P.V!BH367</f>
        <v>7.7564197530864201</v>
      </c>
      <c r="BI255" s="55">
        <f>P.V!BI367</f>
        <v>41</v>
      </c>
      <c r="BJ255" s="55">
        <f>P.V!BJ367</f>
        <v>41</v>
      </c>
      <c r="BK255" s="73" t="str">
        <f>P.V!BK367</f>
        <v>Rattrapage</v>
      </c>
    </row>
    <row r="256" spans="1:63" ht="20.25" customHeight="1">
      <c r="A256" s="250">
        <v>246</v>
      </c>
      <c r="B256" s="234" t="str">
        <f>P.V!B368</f>
        <v>123001623</v>
      </c>
      <c r="C256" s="234" t="str">
        <f>P.V!C368</f>
        <v>MOUSSAOUI</v>
      </c>
      <c r="D256" s="234" t="str">
        <f>P.V!D368</f>
        <v>Yazid</v>
      </c>
      <c r="E256" s="234" t="str">
        <f>P.V!E368</f>
        <v>22/01/1990</v>
      </c>
      <c r="F256" s="234" t="str">
        <f>P.V!F368</f>
        <v>BEJAIA</v>
      </c>
      <c r="G256" s="134">
        <f>P.V!G368</f>
        <v>10.833333333333334</v>
      </c>
      <c r="H256" s="37">
        <f>P.V!H368</f>
        <v>5</v>
      </c>
      <c r="I256" s="36">
        <f>P.V!I368</f>
        <v>8</v>
      </c>
      <c r="J256" s="37">
        <f>P.V!J368</f>
        <v>0</v>
      </c>
      <c r="K256" s="36">
        <f>P.V!K368</f>
        <v>3.3333333333333335</v>
      </c>
      <c r="L256" s="37">
        <f>P.V!L368</f>
        <v>0</v>
      </c>
      <c r="M256" s="53">
        <f>P.V!M368</f>
        <v>7.3888888888888893</v>
      </c>
      <c r="N256" s="39">
        <f>P.V!N368</f>
        <v>5</v>
      </c>
      <c r="O256" s="36">
        <f>P.V!O368</f>
        <v>8</v>
      </c>
      <c r="P256" s="37">
        <f>P.V!P368</f>
        <v>0</v>
      </c>
      <c r="Q256" s="36">
        <f>P.V!Q368</f>
        <v>10</v>
      </c>
      <c r="R256" s="37">
        <f>P.V!R368</f>
        <v>3</v>
      </c>
      <c r="S256" s="36">
        <f>P.V!S368</f>
        <v>7</v>
      </c>
      <c r="T256" s="37">
        <f>P.V!T368</f>
        <v>0</v>
      </c>
      <c r="U256" s="53">
        <f>P.V!U368</f>
        <v>8.3333333333333339</v>
      </c>
      <c r="V256" s="39">
        <f>P.V!V368</f>
        <v>3</v>
      </c>
      <c r="W256" s="36">
        <f>P.V!W368</f>
        <v>6</v>
      </c>
      <c r="X256" s="37">
        <f>P.V!X368</f>
        <v>0</v>
      </c>
      <c r="Y256" s="36">
        <f>P.V!Y368</f>
        <v>3</v>
      </c>
      <c r="Z256" s="37">
        <f>P.V!Z368</f>
        <v>0</v>
      </c>
      <c r="AA256" s="36">
        <f>P.V!AA368</f>
        <v>7</v>
      </c>
      <c r="AB256" s="37">
        <f>P.V!AB368</f>
        <v>0</v>
      </c>
      <c r="AC256" s="53">
        <f>P.V!AC368</f>
        <v>5.333333333333333</v>
      </c>
      <c r="AD256" s="39">
        <f>P.V!AD368</f>
        <v>0</v>
      </c>
      <c r="AE256" s="138">
        <f>P.V!AE368</f>
        <v>7.2469135802469147</v>
      </c>
      <c r="AF256" s="40">
        <f>P.V!AF368</f>
        <v>8</v>
      </c>
      <c r="AG256" s="73" t="str">
        <f>P.V!AG368</f>
        <v>Rattrapage</v>
      </c>
      <c r="AH256" s="19">
        <f>P.V!AH368</f>
        <v>7</v>
      </c>
      <c r="AI256" s="170">
        <f>P.V!AI368</f>
        <v>0</v>
      </c>
      <c r="AJ256" s="19">
        <f>P.V!AJ368</f>
        <v>11.5</v>
      </c>
      <c r="AK256" s="170">
        <f>P.V!AK368</f>
        <v>5</v>
      </c>
      <c r="AL256" s="19">
        <f>P.V!AL368</f>
        <v>11</v>
      </c>
      <c r="AM256" s="75">
        <f>P.V!AM368</f>
        <v>5</v>
      </c>
      <c r="AN256" s="38">
        <f>P.V!AN368</f>
        <v>9.8333333333333339</v>
      </c>
      <c r="AO256" s="76">
        <f>P.V!AO368</f>
        <v>10</v>
      </c>
      <c r="AP256" s="167">
        <f>P.V!AP368</f>
        <v>7.5</v>
      </c>
      <c r="AQ256" s="167">
        <f>P.V!AQ368</f>
        <v>0</v>
      </c>
      <c r="AR256" s="167">
        <f>P.V!AR368</f>
        <v>8</v>
      </c>
      <c r="AS256" s="167">
        <f>P.V!AS368</f>
        <v>0</v>
      </c>
      <c r="AT256" s="167">
        <f>P.V!AT368</f>
        <v>8</v>
      </c>
      <c r="AU256" s="75">
        <f>P.V!AU368</f>
        <v>0</v>
      </c>
      <c r="AV256" s="38">
        <f>P.V!AV368</f>
        <v>7.833333333333333</v>
      </c>
      <c r="AW256" s="76">
        <f>P.V!AW368</f>
        <v>0</v>
      </c>
      <c r="AX256" s="61">
        <f>P.V!AX368</f>
        <v>10</v>
      </c>
      <c r="AY256" s="75">
        <f>P.V!AY368</f>
        <v>2</v>
      </c>
      <c r="AZ256" s="61">
        <f>P.V!AZ368</f>
        <v>10.5</v>
      </c>
      <c r="BA256" s="75">
        <f>P.V!BA368</f>
        <v>2</v>
      </c>
      <c r="BB256" s="61">
        <f>P.V!BB368</f>
        <v>10.5</v>
      </c>
      <c r="BC256" s="75">
        <f>P.V!BC368</f>
        <v>2</v>
      </c>
      <c r="BD256" s="38">
        <f>P.V!BD368</f>
        <v>10.333333333333334</v>
      </c>
      <c r="BE256" s="76">
        <f>P.V!BE368</f>
        <v>6</v>
      </c>
      <c r="BF256" s="54">
        <f>P.V!BF368</f>
        <v>9.2777777777777786</v>
      </c>
      <c r="BG256" s="55">
        <f>P.V!BG368</f>
        <v>16</v>
      </c>
      <c r="BH256" s="56">
        <f>P.V!BH368</f>
        <v>8.2623456790123466</v>
      </c>
      <c r="BI256" s="55">
        <f>P.V!BI368</f>
        <v>24</v>
      </c>
      <c r="BJ256" s="55">
        <f>P.V!BJ368</f>
        <v>24</v>
      </c>
      <c r="BK256" s="73" t="str">
        <f>P.V!BK368</f>
        <v>Rattrapage</v>
      </c>
    </row>
    <row r="257" spans="1:63" ht="20.25" customHeight="1">
      <c r="A257" s="250">
        <v>247</v>
      </c>
      <c r="B257" s="234" t="str">
        <f>P.V!B369</f>
        <v>113006337</v>
      </c>
      <c r="C257" s="234" t="str">
        <f>P.V!C369</f>
        <v>NADJMA</v>
      </c>
      <c r="D257" s="234" t="str">
        <f>P.V!D369</f>
        <v>WAFA</v>
      </c>
      <c r="E257" s="234" t="str">
        <f>P.V!E369</f>
        <v>09/09/1992</v>
      </c>
      <c r="F257" s="234" t="str">
        <f>P.V!F369</f>
        <v>Akbou</v>
      </c>
      <c r="G257" s="134">
        <f>P.V!G369</f>
        <v>8.3333333333333339</v>
      </c>
      <c r="H257" s="37">
        <f>P.V!H369</f>
        <v>0</v>
      </c>
      <c r="I257" s="36">
        <f>P.V!I369</f>
        <v>5.333333333333333</v>
      </c>
      <c r="J257" s="37">
        <f>P.V!J369</f>
        <v>0</v>
      </c>
      <c r="K257" s="36">
        <f>P.V!K369</f>
        <v>5.5</v>
      </c>
      <c r="L257" s="37">
        <f>P.V!L369</f>
        <v>0</v>
      </c>
      <c r="M257" s="53">
        <f>P.V!M369</f>
        <v>6.3888888888888893</v>
      </c>
      <c r="N257" s="39">
        <f>P.V!N369</f>
        <v>0</v>
      </c>
      <c r="O257" s="36">
        <f>P.V!O369</f>
        <v>7</v>
      </c>
      <c r="P257" s="37">
        <f>P.V!P369</f>
        <v>0</v>
      </c>
      <c r="Q257" s="36">
        <f>P.V!Q369</f>
        <v>6.5</v>
      </c>
      <c r="R257" s="37">
        <f>P.V!R369</f>
        <v>0</v>
      </c>
      <c r="S257" s="36">
        <f>P.V!S369</f>
        <v>3.5</v>
      </c>
      <c r="T257" s="37">
        <f>P.V!T369</f>
        <v>0</v>
      </c>
      <c r="U257" s="53">
        <f>P.V!U369</f>
        <v>5.666666666666667</v>
      </c>
      <c r="V257" s="39">
        <f>P.V!V369</f>
        <v>0</v>
      </c>
      <c r="W257" s="36">
        <f>P.V!W369</f>
        <v>0</v>
      </c>
      <c r="X257" s="37">
        <f>P.V!X369</f>
        <v>0</v>
      </c>
      <c r="Y257" s="36">
        <f>P.V!Y369</f>
        <v>5</v>
      </c>
      <c r="Z257" s="37">
        <f>P.V!Z369</f>
        <v>0</v>
      </c>
      <c r="AA257" s="36">
        <f>P.V!AA369</f>
        <v>5</v>
      </c>
      <c r="AB257" s="37">
        <f>P.V!AB369</f>
        <v>0</v>
      </c>
      <c r="AC257" s="53">
        <f>P.V!AC369</f>
        <v>3.3333333333333335</v>
      </c>
      <c r="AD257" s="39">
        <f>P.V!AD369</f>
        <v>0</v>
      </c>
      <c r="AE257" s="138">
        <f>P.V!AE369</f>
        <v>5.4691358024691361</v>
      </c>
      <c r="AF257" s="40">
        <f>P.V!AF369</f>
        <v>0</v>
      </c>
      <c r="AG257" s="73" t="str">
        <f>P.V!AG369</f>
        <v>Rattrapage</v>
      </c>
      <c r="AH257" s="19">
        <f>P.V!AH369</f>
        <v>6.666666666666667</v>
      </c>
      <c r="AI257" s="170">
        <f>P.V!AI369</f>
        <v>0</v>
      </c>
      <c r="AJ257" s="19">
        <f>P.V!AJ369</f>
        <v>5.833333333333333</v>
      </c>
      <c r="AK257" s="170">
        <f>P.V!AK369</f>
        <v>0</v>
      </c>
      <c r="AL257" s="19">
        <f>P.V!AL369</f>
        <v>9.3333333333333339</v>
      </c>
      <c r="AM257" s="75">
        <f>P.V!AM369</f>
        <v>0</v>
      </c>
      <c r="AN257" s="38">
        <f>P.V!AN369</f>
        <v>7.2777777777777786</v>
      </c>
      <c r="AO257" s="76">
        <f>P.V!AO369</f>
        <v>0</v>
      </c>
      <c r="AP257" s="167">
        <f>P.V!AP369</f>
        <v>0.5</v>
      </c>
      <c r="AQ257" s="167">
        <f>P.V!AQ369</f>
        <v>0</v>
      </c>
      <c r="AR257" s="167">
        <f>P.V!AR369</f>
        <v>10</v>
      </c>
      <c r="AS257" s="167">
        <f>P.V!AS369</f>
        <v>3</v>
      </c>
      <c r="AT257" s="167">
        <f>P.V!AT369</f>
        <v>0.5</v>
      </c>
      <c r="AU257" s="75">
        <f>P.V!AU369</f>
        <v>0</v>
      </c>
      <c r="AV257" s="38">
        <f>P.V!AV369</f>
        <v>3.6666666666666665</v>
      </c>
      <c r="AW257" s="76">
        <f>P.V!AW369</f>
        <v>3</v>
      </c>
      <c r="AX257" s="61">
        <f>P.V!AX369</f>
        <v>2</v>
      </c>
      <c r="AY257" s="75">
        <f>P.V!AY369</f>
        <v>0</v>
      </c>
      <c r="AZ257" s="61">
        <f>P.V!AZ369</f>
        <v>8.5</v>
      </c>
      <c r="BA257" s="75">
        <f>P.V!BA369</f>
        <v>0</v>
      </c>
      <c r="BB257" s="61">
        <f>P.V!BB369</f>
        <v>6</v>
      </c>
      <c r="BC257" s="75">
        <f>P.V!BC369</f>
        <v>0</v>
      </c>
      <c r="BD257" s="38">
        <f>P.V!BD369</f>
        <v>5.5</v>
      </c>
      <c r="BE257" s="76">
        <f>P.V!BE369</f>
        <v>0</v>
      </c>
      <c r="BF257" s="54">
        <f>P.V!BF369</f>
        <v>5.6790123456790127</v>
      </c>
      <c r="BG257" s="55">
        <f>P.V!BG369</f>
        <v>3</v>
      </c>
      <c r="BH257" s="56">
        <f>P.V!BH369</f>
        <v>5.5740740740740744</v>
      </c>
      <c r="BI257" s="55">
        <f>P.V!BI369</f>
        <v>3</v>
      </c>
      <c r="BJ257" s="55">
        <f>P.V!BJ369</f>
        <v>3</v>
      </c>
      <c r="BK257" s="73" t="str">
        <f>P.V!BK369</f>
        <v>Rattrapage</v>
      </c>
    </row>
    <row r="258" spans="1:63" ht="20.25" customHeight="1">
      <c r="A258" s="250">
        <v>248</v>
      </c>
      <c r="B258" s="234" t="str">
        <f>P.V!B370</f>
        <v>11DR1077</v>
      </c>
      <c r="C258" s="234" t="str">
        <f>P.V!C370</f>
        <v>NASRI</v>
      </c>
      <c r="D258" s="234" t="str">
        <f>P.V!D370</f>
        <v>Celia</v>
      </c>
      <c r="E258" s="234" t="str">
        <f>P.V!E370</f>
        <v>18/08/1991</v>
      </c>
      <c r="F258" s="234" t="str">
        <f>P.V!F370</f>
        <v>Béjaia</v>
      </c>
      <c r="G258" s="134">
        <f>P.V!G370</f>
        <v>7.666666666666667</v>
      </c>
      <c r="H258" s="37">
        <f>P.V!H370</f>
        <v>0</v>
      </c>
      <c r="I258" s="36">
        <f>P.V!I370</f>
        <v>6</v>
      </c>
      <c r="J258" s="37">
        <f>P.V!J370</f>
        <v>0</v>
      </c>
      <c r="K258" s="36">
        <f>P.V!K370</f>
        <v>4.833333333333333</v>
      </c>
      <c r="L258" s="37">
        <f>P.V!L370</f>
        <v>0</v>
      </c>
      <c r="M258" s="53">
        <f>P.V!M370</f>
        <v>6.166666666666667</v>
      </c>
      <c r="N258" s="39">
        <f>P.V!N370</f>
        <v>0</v>
      </c>
      <c r="O258" s="36">
        <f>P.V!O370</f>
        <v>4</v>
      </c>
      <c r="P258" s="37">
        <f>P.V!P370</f>
        <v>0</v>
      </c>
      <c r="Q258" s="36">
        <f>P.V!Q370</f>
        <v>3.5</v>
      </c>
      <c r="R258" s="37">
        <f>P.V!R370</f>
        <v>0</v>
      </c>
      <c r="S258" s="36">
        <f>P.V!S370</f>
        <v>2.5</v>
      </c>
      <c r="T258" s="37">
        <f>P.V!T370</f>
        <v>0</v>
      </c>
      <c r="U258" s="53">
        <f>P.V!U370</f>
        <v>3.3333333333333335</v>
      </c>
      <c r="V258" s="39">
        <f>P.V!V370</f>
        <v>0</v>
      </c>
      <c r="W258" s="36">
        <f>P.V!W370</f>
        <v>2</v>
      </c>
      <c r="X258" s="37">
        <f>P.V!X370</f>
        <v>0</v>
      </c>
      <c r="Y258" s="36">
        <f>P.V!Y370</f>
        <v>13</v>
      </c>
      <c r="Z258" s="37">
        <f>P.V!Z370</f>
        <v>2</v>
      </c>
      <c r="AA258" s="36">
        <f>P.V!AA370</f>
        <v>6</v>
      </c>
      <c r="AB258" s="37">
        <f>P.V!AB370</f>
        <v>0</v>
      </c>
      <c r="AC258" s="53">
        <f>P.V!AC370</f>
        <v>7</v>
      </c>
      <c r="AD258" s="39">
        <f>P.V!AD370</f>
        <v>2</v>
      </c>
      <c r="AE258" s="138">
        <f>P.V!AE370</f>
        <v>5.4074074074074074</v>
      </c>
      <c r="AF258" s="40">
        <f>P.V!AF370</f>
        <v>2</v>
      </c>
      <c r="AG258" s="73" t="str">
        <f>P.V!AG370</f>
        <v>Rattrapage</v>
      </c>
      <c r="AH258" s="19" t="e">
        <f>P.V!AH370</f>
        <v>#VALUE!</v>
      </c>
      <c r="AI258" s="170" t="e">
        <f>P.V!AI370</f>
        <v>#VALUE!</v>
      </c>
      <c r="AJ258" s="19">
        <f>P.V!AJ370</f>
        <v>4.166666666666667</v>
      </c>
      <c r="AK258" s="170">
        <f>P.V!AK370</f>
        <v>0</v>
      </c>
      <c r="AL258" s="19">
        <f>P.V!AL370</f>
        <v>7.5</v>
      </c>
      <c r="AM258" s="75">
        <f>P.V!AM370</f>
        <v>0</v>
      </c>
      <c r="AN258" s="38" t="e">
        <f>P.V!AN370</f>
        <v>#VALUE!</v>
      </c>
      <c r="AO258" s="76" t="e">
        <f>P.V!AO370</f>
        <v>#VALUE!</v>
      </c>
      <c r="AP258" s="167">
        <f>P.V!AP370</f>
        <v>0.5</v>
      </c>
      <c r="AQ258" s="167">
        <f>P.V!AQ370</f>
        <v>0</v>
      </c>
      <c r="AR258" s="167">
        <f>P.V!AR370</f>
        <v>4</v>
      </c>
      <c r="AS258" s="167">
        <f>P.V!AS370</f>
        <v>0</v>
      </c>
      <c r="AT258" s="167">
        <f>P.V!AT370</f>
        <v>5.5</v>
      </c>
      <c r="AU258" s="75">
        <f>P.V!AU370</f>
        <v>0</v>
      </c>
      <c r="AV258" s="38">
        <f>P.V!AV370</f>
        <v>3.3333333333333335</v>
      </c>
      <c r="AW258" s="76">
        <f>P.V!AW370</f>
        <v>0</v>
      </c>
      <c r="AX258" s="61">
        <f>P.V!AX370</f>
        <v>10</v>
      </c>
      <c r="AY258" s="75">
        <f>P.V!AY370</f>
        <v>2</v>
      </c>
      <c r="AZ258" s="61">
        <f>P.V!AZ370</f>
        <v>0</v>
      </c>
      <c r="BA258" s="75">
        <f>P.V!BA370</f>
        <v>0</v>
      </c>
      <c r="BB258" s="61">
        <f>P.V!BB370</f>
        <v>5</v>
      </c>
      <c r="BC258" s="75">
        <f>P.V!BC370</f>
        <v>0</v>
      </c>
      <c r="BD258" s="38">
        <f>P.V!BD370</f>
        <v>5</v>
      </c>
      <c r="BE258" s="76">
        <f>P.V!BE370</f>
        <v>2</v>
      </c>
      <c r="BF258" s="54" t="e">
        <f>P.V!BF370</f>
        <v>#VALUE!</v>
      </c>
      <c r="BG258" s="55" t="e">
        <f>P.V!BG370</f>
        <v>#VALUE!</v>
      </c>
      <c r="BH258" s="56" t="e">
        <f>P.V!BH370</f>
        <v>#VALUE!</v>
      </c>
      <c r="BI258" s="55" t="e">
        <f>P.V!BI370</f>
        <v>#VALUE!</v>
      </c>
      <c r="BJ258" s="55" t="e">
        <f>P.V!BJ370</f>
        <v>#VALUE!</v>
      </c>
      <c r="BK258" s="73" t="str">
        <f>P.V!BK370</f>
        <v>Rattrapage</v>
      </c>
    </row>
    <row r="259" spans="1:63" ht="20.25" customHeight="1">
      <c r="A259" s="250">
        <v>249</v>
      </c>
      <c r="B259" s="234" t="str">
        <f>P.V!B371</f>
        <v>11DR0391</v>
      </c>
      <c r="C259" s="234" t="str">
        <f>P.V!C371</f>
        <v>OUARET</v>
      </c>
      <c r="D259" s="234" t="str">
        <f>P.V!D371</f>
        <v>Souhila</v>
      </c>
      <c r="E259" s="234" t="str">
        <f>P.V!E371</f>
        <v>12/12/1991</v>
      </c>
      <c r="F259" s="234" t="str">
        <f>P.V!F371</f>
        <v>Bejaia</v>
      </c>
      <c r="G259" s="134">
        <f>P.V!G371</f>
        <v>10.333333333333334</v>
      </c>
      <c r="H259" s="37">
        <f>P.V!H371</f>
        <v>5</v>
      </c>
      <c r="I259" s="36">
        <f>P.V!I371</f>
        <v>12.666666666666666</v>
      </c>
      <c r="J259" s="37">
        <f>P.V!J371</f>
        <v>5</v>
      </c>
      <c r="K259" s="36">
        <f>P.V!K371</f>
        <v>7</v>
      </c>
      <c r="L259" s="37">
        <f>P.V!L371</f>
        <v>0</v>
      </c>
      <c r="M259" s="53">
        <f>P.V!M371</f>
        <v>10</v>
      </c>
      <c r="N259" s="39">
        <f>P.V!N371</f>
        <v>15</v>
      </c>
      <c r="O259" s="36">
        <f>P.V!O371</f>
        <v>10</v>
      </c>
      <c r="P259" s="37">
        <f>P.V!P371</f>
        <v>3</v>
      </c>
      <c r="Q259" s="36">
        <f>P.V!Q371</f>
        <v>7.5</v>
      </c>
      <c r="R259" s="37">
        <f>P.V!R371</f>
        <v>0</v>
      </c>
      <c r="S259" s="36">
        <f>P.V!S371</f>
        <v>10.5</v>
      </c>
      <c r="T259" s="37">
        <f>P.V!T371</f>
        <v>3</v>
      </c>
      <c r="U259" s="53">
        <f>P.V!U371</f>
        <v>9.3333333333333339</v>
      </c>
      <c r="V259" s="39">
        <f>P.V!V371</f>
        <v>6</v>
      </c>
      <c r="W259" s="36">
        <f>P.V!W371</f>
        <v>8.5</v>
      </c>
      <c r="X259" s="37">
        <f>P.V!X371</f>
        <v>0</v>
      </c>
      <c r="Y259" s="36">
        <f>P.V!Y371</f>
        <v>12.5</v>
      </c>
      <c r="Z259" s="37">
        <f>P.V!Z371</f>
        <v>2</v>
      </c>
      <c r="AA259" s="36">
        <f>P.V!AA371</f>
        <v>10.5</v>
      </c>
      <c r="AB259" s="37">
        <f>P.V!AB371</f>
        <v>2</v>
      </c>
      <c r="AC259" s="53">
        <f>P.V!AC371</f>
        <v>10.5</v>
      </c>
      <c r="AD259" s="39">
        <f>P.V!AD371</f>
        <v>6</v>
      </c>
      <c r="AE259" s="138">
        <f>P.V!AE371</f>
        <v>9.8888888888888893</v>
      </c>
      <c r="AF259" s="40">
        <f>P.V!AF371</f>
        <v>27</v>
      </c>
      <c r="AG259" s="73" t="str">
        <f>P.V!AG371</f>
        <v>Rattrapage</v>
      </c>
      <c r="AH259" s="19">
        <f>P.V!AH371</f>
        <v>11.166666666666666</v>
      </c>
      <c r="AI259" s="170">
        <f>P.V!AI371</f>
        <v>5</v>
      </c>
      <c r="AJ259" s="19">
        <f>P.V!AJ371</f>
        <v>9.8333333333333339</v>
      </c>
      <c r="AK259" s="170">
        <f>P.V!AK371</f>
        <v>0</v>
      </c>
      <c r="AL259" s="19">
        <f>P.V!AL371</f>
        <v>9.8333333333333339</v>
      </c>
      <c r="AM259" s="75">
        <f>P.V!AM371</f>
        <v>0</v>
      </c>
      <c r="AN259" s="38">
        <f>P.V!AN371</f>
        <v>10.277777777777779</v>
      </c>
      <c r="AO259" s="76">
        <f>P.V!AO371</f>
        <v>15</v>
      </c>
      <c r="AP259" s="167">
        <f>P.V!AP371</f>
        <v>7</v>
      </c>
      <c r="AQ259" s="167">
        <f>P.V!AQ371</f>
        <v>0</v>
      </c>
      <c r="AR259" s="167">
        <f>P.V!AR371</f>
        <v>10</v>
      </c>
      <c r="AS259" s="167">
        <f>P.V!AS371</f>
        <v>3</v>
      </c>
      <c r="AT259" s="167">
        <f>P.V!AT371</f>
        <v>11.5</v>
      </c>
      <c r="AU259" s="75">
        <f>P.V!AU371</f>
        <v>3</v>
      </c>
      <c r="AV259" s="38">
        <f>P.V!AV371</f>
        <v>9.5</v>
      </c>
      <c r="AW259" s="76">
        <f>P.V!AW371</f>
        <v>6</v>
      </c>
      <c r="AX259" s="61">
        <f>P.V!AX371</f>
        <v>13.5</v>
      </c>
      <c r="AY259" s="75">
        <f>P.V!AY371</f>
        <v>2</v>
      </c>
      <c r="AZ259" s="61">
        <f>P.V!AZ371</f>
        <v>6</v>
      </c>
      <c r="BA259" s="75">
        <f>P.V!BA371</f>
        <v>0</v>
      </c>
      <c r="BB259" s="61">
        <f>P.V!BB371</f>
        <v>7</v>
      </c>
      <c r="BC259" s="75">
        <f>P.V!BC371</f>
        <v>0</v>
      </c>
      <c r="BD259" s="38">
        <f>P.V!BD371</f>
        <v>8.8333333333333339</v>
      </c>
      <c r="BE259" s="76">
        <f>P.V!BE371</f>
        <v>2</v>
      </c>
      <c r="BF259" s="54">
        <f>P.V!BF371</f>
        <v>9.6975308641975317</v>
      </c>
      <c r="BG259" s="55">
        <f>P.V!BG371</f>
        <v>23</v>
      </c>
      <c r="BH259" s="56">
        <f>P.V!BH371</f>
        <v>9.7932098765432105</v>
      </c>
      <c r="BI259" s="55">
        <f>P.V!BI371</f>
        <v>50</v>
      </c>
      <c r="BJ259" s="55">
        <f>P.V!BJ371</f>
        <v>50</v>
      </c>
      <c r="BK259" s="73" t="str">
        <f>P.V!BK371</f>
        <v>Rattrapage</v>
      </c>
    </row>
    <row r="260" spans="1:63" ht="20.25" customHeight="1">
      <c r="A260" s="250">
        <v>250</v>
      </c>
      <c r="B260" s="234" t="str">
        <f>P.V!B372</f>
        <v>11DR0486</v>
      </c>
      <c r="C260" s="234" t="str">
        <f>P.V!C372</f>
        <v>OUCHIHA</v>
      </c>
      <c r="D260" s="234" t="str">
        <f>P.V!D372</f>
        <v>Rahima</v>
      </c>
      <c r="E260" s="234" t="str">
        <f>P.V!E372</f>
        <v>18/03/1990</v>
      </c>
      <c r="F260" s="234" t="str">
        <f>P.V!F372</f>
        <v>Akbou</v>
      </c>
      <c r="G260" s="134">
        <f>P.V!G372</f>
        <v>9.8333333333333339</v>
      </c>
      <c r="H260" s="37">
        <f>P.V!H372</f>
        <v>0</v>
      </c>
      <c r="I260" s="36">
        <f>P.V!I372</f>
        <v>11</v>
      </c>
      <c r="J260" s="37">
        <f>P.V!J372</f>
        <v>5</v>
      </c>
      <c r="K260" s="36">
        <f>P.V!K372</f>
        <v>8.3333333333333339</v>
      </c>
      <c r="L260" s="37">
        <f>P.V!L372</f>
        <v>0</v>
      </c>
      <c r="M260" s="53">
        <f>P.V!M372</f>
        <v>9.7222222222222232</v>
      </c>
      <c r="N260" s="39">
        <f>P.V!N372</f>
        <v>5</v>
      </c>
      <c r="O260" s="36">
        <f>P.V!O372</f>
        <v>10</v>
      </c>
      <c r="P260" s="37">
        <f>P.V!P372</f>
        <v>3</v>
      </c>
      <c r="Q260" s="36">
        <f>P.V!Q372</f>
        <v>8.5</v>
      </c>
      <c r="R260" s="37">
        <f>P.V!R372</f>
        <v>0</v>
      </c>
      <c r="S260" s="36">
        <f>P.V!S372</f>
        <v>10</v>
      </c>
      <c r="T260" s="37">
        <f>P.V!T372</f>
        <v>3</v>
      </c>
      <c r="U260" s="53">
        <f>P.V!U372</f>
        <v>9.5</v>
      </c>
      <c r="V260" s="39">
        <f>P.V!V372</f>
        <v>6</v>
      </c>
      <c r="W260" s="36">
        <f>P.V!W372</f>
        <v>11</v>
      </c>
      <c r="X260" s="37">
        <f>P.V!X372</f>
        <v>2</v>
      </c>
      <c r="Y260" s="36">
        <f>P.V!Y372</f>
        <v>11</v>
      </c>
      <c r="Z260" s="37">
        <f>P.V!Z372</f>
        <v>2</v>
      </c>
      <c r="AA260" s="36">
        <f>P.V!AA372</f>
        <v>2</v>
      </c>
      <c r="AB260" s="37">
        <f>P.V!AB372</f>
        <v>0</v>
      </c>
      <c r="AC260" s="53">
        <f>P.V!AC372</f>
        <v>8</v>
      </c>
      <c r="AD260" s="39">
        <f>P.V!AD372</f>
        <v>4</v>
      </c>
      <c r="AE260" s="138">
        <f>P.V!AE372</f>
        <v>9.2654320987654319</v>
      </c>
      <c r="AF260" s="40">
        <f>P.V!AF372</f>
        <v>15</v>
      </c>
      <c r="AG260" s="73" t="str">
        <f>P.V!AG372</f>
        <v>Rattrapage</v>
      </c>
      <c r="AH260" s="19">
        <f>P.V!AH372</f>
        <v>10.833333333333334</v>
      </c>
      <c r="AI260" s="170">
        <f>P.V!AI372</f>
        <v>5</v>
      </c>
      <c r="AJ260" s="19">
        <f>P.V!AJ372</f>
        <v>10.666666666666666</v>
      </c>
      <c r="AK260" s="170">
        <f>P.V!AK372</f>
        <v>5</v>
      </c>
      <c r="AL260" s="19">
        <f>P.V!AL372</f>
        <v>10.666666666666666</v>
      </c>
      <c r="AM260" s="75">
        <f>P.V!AM372</f>
        <v>5</v>
      </c>
      <c r="AN260" s="38">
        <f>P.V!AN372</f>
        <v>10.722222222222221</v>
      </c>
      <c r="AO260" s="76">
        <f>P.V!AO372</f>
        <v>15</v>
      </c>
      <c r="AP260" s="167">
        <f>P.V!AP372</f>
        <v>8</v>
      </c>
      <c r="AQ260" s="167">
        <f>P.V!AQ372</f>
        <v>0</v>
      </c>
      <c r="AR260" s="167">
        <f>P.V!AR372</f>
        <v>9</v>
      </c>
      <c r="AS260" s="167">
        <f>P.V!AS372</f>
        <v>0</v>
      </c>
      <c r="AT260" s="167">
        <f>P.V!AT372</f>
        <v>12.5</v>
      </c>
      <c r="AU260" s="75">
        <f>P.V!AU372</f>
        <v>3</v>
      </c>
      <c r="AV260" s="38">
        <f>P.V!AV372</f>
        <v>9.8333333333333339</v>
      </c>
      <c r="AW260" s="76">
        <f>P.V!AW372</f>
        <v>3</v>
      </c>
      <c r="AX260" s="61">
        <f>P.V!AX372</f>
        <v>10</v>
      </c>
      <c r="AY260" s="75">
        <f>P.V!AY372</f>
        <v>2</v>
      </c>
      <c r="AZ260" s="61">
        <f>P.V!AZ372</f>
        <v>12</v>
      </c>
      <c r="BA260" s="75">
        <f>P.V!BA372</f>
        <v>2</v>
      </c>
      <c r="BB260" s="61">
        <f>P.V!BB372</f>
        <v>12.5</v>
      </c>
      <c r="BC260" s="75">
        <f>P.V!BC372</f>
        <v>2</v>
      </c>
      <c r="BD260" s="38">
        <f>P.V!BD372</f>
        <v>11.5</v>
      </c>
      <c r="BE260" s="76">
        <f>P.V!BE372</f>
        <v>6</v>
      </c>
      <c r="BF260" s="54">
        <f>P.V!BF372</f>
        <v>10.598765432098764</v>
      </c>
      <c r="BG260" s="55">
        <f>P.V!BG372</f>
        <v>30</v>
      </c>
      <c r="BH260" s="56">
        <f>P.V!BH372</f>
        <v>9.932098765432098</v>
      </c>
      <c r="BI260" s="55">
        <f>P.V!BI372</f>
        <v>45</v>
      </c>
      <c r="BJ260" s="55">
        <f>P.V!BJ372</f>
        <v>45</v>
      </c>
      <c r="BK260" s="73" t="str">
        <f>P.V!BK372</f>
        <v>Rattrapage</v>
      </c>
    </row>
    <row r="261" spans="1:63" ht="20.25" customHeight="1">
      <c r="A261" s="250">
        <v>251</v>
      </c>
      <c r="B261" s="234" t="str">
        <f>P.V!B373</f>
        <v>113015394</v>
      </c>
      <c r="C261" s="234" t="str">
        <f>P.V!C373</f>
        <v>OUENNOUGHI</v>
      </c>
      <c r="D261" s="234" t="str">
        <f>P.V!D373</f>
        <v>hanine</v>
      </c>
      <c r="E261" s="234" t="str">
        <f>P.V!E373</f>
        <v>07/11/1990</v>
      </c>
      <c r="F261" s="234" t="str">
        <f>P.V!F373</f>
        <v>Bejaia</v>
      </c>
      <c r="G261" s="134">
        <f>P.V!G373</f>
        <v>9.3333333333333339</v>
      </c>
      <c r="H261" s="37">
        <f>P.V!H373</f>
        <v>0</v>
      </c>
      <c r="I261" s="36">
        <f>P.V!I373</f>
        <v>10.5</v>
      </c>
      <c r="J261" s="37">
        <f>P.V!J373</f>
        <v>5</v>
      </c>
      <c r="K261" s="36">
        <f>P.V!K373</f>
        <v>3</v>
      </c>
      <c r="L261" s="37">
        <f>P.V!L373</f>
        <v>0</v>
      </c>
      <c r="M261" s="53">
        <f>P.V!M373</f>
        <v>7.6111111111111116</v>
      </c>
      <c r="N261" s="39">
        <f>P.V!N373</f>
        <v>5</v>
      </c>
      <c r="O261" s="36">
        <f>P.V!O373</f>
        <v>13</v>
      </c>
      <c r="P261" s="37">
        <f>P.V!P373</f>
        <v>3</v>
      </c>
      <c r="Q261" s="36" t="str">
        <f>P.V!Q373</f>
        <v>ABS</v>
      </c>
      <c r="R261" s="37">
        <f>P.V!R373</f>
        <v>3</v>
      </c>
      <c r="S261" s="36">
        <f>P.V!S373</f>
        <v>2</v>
      </c>
      <c r="T261" s="37">
        <f>P.V!T373</f>
        <v>0</v>
      </c>
      <c r="U261" s="53" t="e">
        <f>P.V!U373</f>
        <v>#VALUE!</v>
      </c>
      <c r="V261" s="39" t="e">
        <f>P.V!V373</f>
        <v>#VALUE!</v>
      </c>
      <c r="W261" s="36">
        <f>P.V!W373</f>
        <v>12</v>
      </c>
      <c r="X261" s="37">
        <f>P.V!X373</f>
        <v>2</v>
      </c>
      <c r="Y261" s="36">
        <f>P.V!Y373</f>
        <v>2.5</v>
      </c>
      <c r="Z261" s="37">
        <f>P.V!Z373</f>
        <v>0</v>
      </c>
      <c r="AA261" s="36">
        <f>P.V!AA373</f>
        <v>10</v>
      </c>
      <c r="AB261" s="37">
        <f>P.V!AB373</f>
        <v>2</v>
      </c>
      <c r="AC261" s="53">
        <f>P.V!AC373</f>
        <v>8.1666666666666661</v>
      </c>
      <c r="AD261" s="39">
        <f>P.V!AD373</f>
        <v>4</v>
      </c>
      <c r="AE261" s="138" t="e">
        <f>P.V!AE373</f>
        <v>#VALUE!</v>
      </c>
      <c r="AF261" s="40" t="e">
        <f>P.V!AF373</f>
        <v>#VALUE!</v>
      </c>
      <c r="AG261" s="73" t="str">
        <f>P.V!AG373</f>
        <v>Rattrapage</v>
      </c>
      <c r="AH261" s="19">
        <f>P.V!AH373</f>
        <v>12</v>
      </c>
      <c r="AI261" s="170">
        <f>P.V!AI373</f>
        <v>5</v>
      </c>
      <c r="AJ261" s="19">
        <f>P.V!AJ373</f>
        <v>15.17</v>
      </c>
      <c r="AK261" s="170">
        <f>P.V!AK373</f>
        <v>5</v>
      </c>
      <c r="AL261" s="19">
        <f>P.V!AL373</f>
        <v>13</v>
      </c>
      <c r="AM261" s="75">
        <f>P.V!AM373</f>
        <v>5</v>
      </c>
      <c r="AN261" s="38">
        <f>P.V!AN373</f>
        <v>13.39</v>
      </c>
      <c r="AO261" s="76">
        <f>P.V!AO373</f>
        <v>15</v>
      </c>
      <c r="AP261" s="167">
        <f>P.V!AP373</f>
        <v>4</v>
      </c>
      <c r="AQ261" s="167">
        <f>P.V!AQ373</f>
        <v>0</v>
      </c>
      <c r="AR261" s="167">
        <f>P.V!AR373</f>
        <v>7.5</v>
      </c>
      <c r="AS261" s="167">
        <f>P.V!AS373</f>
        <v>0</v>
      </c>
      <c r="AT261" s="167">
        <f>P.V!AT373</f>
        <v>8.5</v>
      </c>
      <c r="AU261" s="75">
        <f>P.V!AU373</f>
        <v>0</v>
      </c>
      <c r="AV261" s="38">
        <f>P.V!AV373</f>
        <v>6.666666666666667</v>
      </c>
      <c r="AW261" s="76">
        <f>P.V!AW373</f>
        <v>0</v>
      </c>
      <c r="AX261" s="61">
        <f>P.V!AX373</f>
        <v>8</v>
      </c>
      <c r="AY261" s="75">
        <f>P.V!AY373</f>
        <v>0</v>
      </c>
      <c r="AZ261" s="61">
        <f>P.V!AZ373</f>
        <v>10</v>
      </c>
      <c r="BA261" s="75">
        <f>P.V!BA373</f>
        <v>2</v>
      </c>
      <c r="BB261" s="61">
        <f>P.V!BB373</f>
        <v>10.5</v>
      </c>
      <c r="BC261" s="75">
        <f>P.V!BC373</f>
        <v>2</v>
      </c>
      <c r="BD261" s="38">
        <f>P.V!BD373</f>
        <v>9.5</v>
      </c>
      <c r="BE261" s="76">
        <f>P.V!BE373</f>
        <v>4</v>
      </c>
      <c r="BF261" s="54">
        <f>P.V!BF373</f>
        <v>10.284444444444444</v>
      </c>
      <c r="BG261" s="55">
        <f>P.V!BG373</f>
        <v>30</v>
      </c>
      <c r="BH261" s="56" t="e">
        <f>P.V!BH373</f>
        <v>#VALUE!</v>
      </c>
      <c r="BI261" s="55" t="e">
        <f>P.V!BI373</f>
        <v>#VALUE!</v>
      </c>
      <c r="BJ261" s="55" t="e">
        <f>P.V!BJ373</f>
        <v>#VALUE!</v>
      </c>
      <c r="BK261" s="73" t="str">
        <f>P.V!BK373</f>
        <v>Rattrapage</v>
      </c>
    </row>
    <row r="262" spans="1:63" ht="20.25" customHeight="1">
      <c r="A262" s="250">
        <v>252</v>
      </c>
      <c r="B262" s="234" t="str">
        <f>P.V!B374</f>
        <v>113006388</v>
      </c>
      <c r="C262" s="234" t="str">
        <f>P.V!C374</f>
        <v>OUSSAIAH</v>
      </c>
      <c r="D262" s="234" t="str">
        <f>P.V!D374</f>
        <v>Aimad</v>
      </c>
      <c r="E262" s="234" t="str">
        <f>P.V!E374</f>
        <v>09/07/1993</v>
      </c>
      <c r="F262" s="234" t="str">
        <f>P.V!F374</f>
        <v>Bejaia</v>
      </c>
      <c r="G262" s="134">
        <f>P.V!G374</f>
        <v>9.5</v>
      </c>
      <c r="H262" s="37">
        <f>P.V!H374</f>
        <v>0</v>
      </c>
      <c r="I262" s="36">
        <f>P.V!I374</f>
        <v>9</v>
      </c>
      <c r="J262" s="37">
        <f>P.V!J374</f>
        <v>0</v>
      </c>
      <c r="K262" s="36">
        <f>P.V!K374</f>
        <v>5.5</v>
      </c>
      <c r="L262" s="37">
        <f>P.V!L374</f>
        <v>0</v>
      </c>
      <c r="M262" s="53">
        <f>P.V!M374</f>
        <v>8</v>
      </c>
      <c r="N262" s="39">
        <f>P.V!N374</f>
        <v>0</v>
      </c>
      <c r="O262" s="36">
        <f>P.V!O374</f>
        <v>11.5</v>
      </c>
      <c r="P262" s="37">
        <f>P.V!P374</f>
        <v>3</v>
      </c>
      <c r="Q262" s="36">
        <f>P.V!Q374</f>
        <v>10</v>
      </c>
      <c r="R262" s="37">
        <f>P.V!R374</f>
        <v>3</v>
      </c>
      <c r="S262" s="36">
        <f>P.V!S374</f>
        <v>10</v>
      </c>
      <c r="T262" s="37">
        <f>P.V!T374</f>
        <v>3</v>
      </c>
      <c r="U262" s="53">
        <f>P.V!U374</f>
        <v>10.5</v>
      </c>
      <c r="V262" s="39">
        <f>P.V!V374</f>
        <v>9</v>
      </c>
      <c r="W262" s="36">
        <f>P.V!W374</f>
        <v>5</v>
      </c>
      <c r="X262" s="37">
        <f>P.V!X374</f>
        <v>0</v>
      </c>
      <c r="Y262" s="36">
        <f>P.V!Y374</f>
        <v>5.5</v>
      </c>
      <c r="Z262" s="37">
        <f>P.V!Z374</f>
        <v>0</v>
      </c>
      <c r="AA262" s="36">
        <f>P.V!AA374</f>
        <v>8.5</v>
      </c>
      <c r="AB262" s="37">
        <f>P.V!AB374</f>
        <v>0</v>
      </c>
      <c r="AC262" s="53">
        <f>P.V!AC374</f>
        <v>6.333333333333333</v>
      </c>
      <c r="AD262" s="39">
        <f>P.V!AD374</f>
        <v>0</v>
      </c>
      <c r="AE262" s="138">
        <f>P.V!AE374</f>
        <v>8.4629629629629637</v>
      </c>
      <c r="AF262" s="40">
        <f>P.V!AF374</f>
        <v>9</v>
      </c>
      <c r="AG262" s="73" t="str">
        <f>P.V!AG374</f>
        <v>Rattrapage</v>
      </c>
      <c r="AH262" s="19">
        <f>P.V!AH374</f>
        <v>11.333333333333334</v>
      </c>
      <c r="AI262" s="170">
        <f>P.V!AI374</f>
        <v>5</v>
      </c>
      <c r="AJ262" s="19">
        <f>P.V!AJ374</f>
        <v>13</v>
      </c>
      <c r="AK262" s="170">
        <f>P.V!AK374</f>
        <v>5</v>
      </c>
      <c r="AL262" s="19">
        <f>P.V!AL374</f>
        <v>11.666666666666666</v>
      </c>
      <c r="AM262" s="75">
        <f>P.V!AM374</f>
        <v>5</v>
      </c>
      <c r="AN262" s="38">
        <f>P.V!AN374</f>
        <v>12</v>
      </c>
      <c r="AO262" s="76">
        <f>P.V!AO374</f>
        <v>15</v>
      </c>
      <c r="AP262" s="167">
        <f>P.V!AP374</f>
        <v>8</v>
      </c>
      <c r="AQ262" s="167">
        <f>P.V!AQ374</f>
        <v>0</v>
      </c>
      <c r="AR262" s="167">
        <f>P.V!AR374</f>
        <v>15.5</v>
      </c>
      <c r="AS262" s="167">
        <f>P.V!AS374</f>
        <v>3</v>
      </c>
      <c r="AT262" s="167">
        <f>P.V!AT374</f>
        <v>10</v>
      </c>
      <c r="AU262" s="75">
        <f>P.V!AU374</f>
        <v>3</v>
      </c>
      <c r="AV262" s="38">
        <f>P.V!AV374</f>
        <v>11.166666666666666</v>
      </c>
      <c r="AW262" s="76">
        <f>P.V!AW374</f>
        <v>9</v>
      </c>
      <c r="AX262" s="61">
        <f>P.V!AX374</f>
        <v>11.5</v>
      </c>
      <c r="AY262" s="75">
        <f>P.V!AY374</f>
        <v>2</v>
      </c>
      <c r="AZ262" s="61">
        <f>P.V!AZ374</f>
        <v>13</v>
      </c>
      <c r="BA262" s="75">
        <f>P.V!BA374</f>
        <v>2</v>
      </c>
      <c r="BB262" s="61">
        <f>P.V!BB374</f>
        <v>15.5</v>
      </c>
      <c r="BC262" s="75">
        <f>P.V!BC374</f>
        <v>2</v>
      </c>
      <c r="BD262" s="38">
        <f>P.V!BD374</f>
        <v>13.333333333333334</v>
      </c>
      <c r="BE262" s="76">
        <f>P.V!BE374</f>
        <v>6</v>
      </c>
      <c r="BF262" s="54">
        <f>P.V!BF374</f>
        <v>12.018518518518519</v>
      </c>
      <c r="BG262" s="55">
        <f>P.V!BG374</f>
        <v>30</v>
      </c>
      <c r="BH262" s="56">
        <f>P.V!BH374</f>
        <v>10.24074074074074</v>
      </c>
      <c r="BI262" s="55">
        <f>P.V!BI374</f>
        <v>60</v>
      </c>
      <c r="BJ262" s="55">
        <f>P.V!BJ374</f>
        <v>180</v>
      </c>
      <c r="BK262" s="73" t="str">
        <f>P.V!BK374</f>
        <v>Admis(e)</v>
      </c>
    </row>
    <row r="263" spans="1:63" ht="20.25" customHeight="1">
      <c r="A263" s="250">
        <v>253</v>
      </c>
      <c r="B263" s="234" t="str">
        <f>P.V!B375</f>
        <v>11DR0693</v>
      </c>
      <c r="C263" s="234" t="str">
        <f>P.V!C375</f>
        <v>RACHIK</v>
      </c>
      <c r="D263" s="234" t="str">
        <f>P.V!D375</f>
        <v>Mounir</v>
      </c>
      <c r="E263" s="234" t="str">
        <f>P.V!E375</f>
        <v>31/08/1989</v>
      </c>
      <c r="F263" s="234" t="str">
        <f>P.V!F375</f>
        <v>Bougaa</v>
      </c>
      <c r="G263" s="134">
        <f>P.V!G375</f>
        <v>12.333333333333334</v>
      </c>
      <c r="H263" s="37">
        <f>P.V!H375</f>
        <v>5</v>
      </c>
      <c r="I263" s="36">
        <f>P.V!I375</f>
        <v>5.833333333333333</v>
      </c>
      <c r="J263" s="37">
        <f>P.V!J375</f>
        <v>0</v>
      </c>
      <c r="K263" s="36">
        <f>P.V!K375</f>
        <v>5.833333333333333</v>
      </c>
      <c r="L263" s="37">
        <f>P.V!L375</f>
        <v>0</v>
      </c>
      <c r="M263" s="53">
        <f>P.V!M375</f>
        <v>8</v>
      </c>
      <c r="N263" s="39">
        <f>P.V!N375</f>
        <v>5</v>
      </c>
      <c r="O263" s="36">
        <f>P.V!O375</f>
        <v>10</v>
      </c>
      <c r="P263" s="37">
        <f>P.V!P375</f>
        <v>3</v>
      </c>
      <c r="Q263" s="36">
        <f>P.V!Q375</f>
        <v>11.5</v>
      </c>
      <c r="R263" s="37">
        <f>P.V!R375</f>
        <v>3</v>
      </c>
      <c r="S263" s="36">
        <f>P.V!S375</f>
        <v>4.5</v>
      </c>
      <c r="T263" s="37">
        <f>P.V!T375</f>
        <v>0</v>
      </c>
      <c r="U263" s="53">
        <f>P.V!U375</f>
        <v>8.6666666666666661</v>
      </c>
      <c r="V263" s="39">
        <f>P.V!V375</f>
        <v>6</v>
      </c>
      <c r="W263" s="36">
        <f>P.V!W375</f>
        <v>4</v>
      </c>
      <c r="X263" s="37">
        <f>P.V!X375</f>
        <v>0</v>
      </c>
      <c r="Y263" s="36">
        <f>P.V!Y375</f>
        <v>12.5</v>
      </c>
      <c r="Z263" s="37">
        <f>P.V!Z375</f>
        <v>2</v>
      </c>
      <c r="AA263" s="36">
        <f>P.V!AA375</f>
        <v>10</v>
      </c>
      <c r="AB263" s="37">
        <f>P.V!AB375</f>
        <v>2</v>
      </c>
      <c r="AC263" s="53">
        <f>P.V!AC375</f>
        <v>8.8333333333333339</v>
      </c>
      <c r="AD263" s="39">
        <f>P.V!AD375</f>
        <v>4</v>
      </c>
      <c r="AE263" s="138">
        <f>P.V!AE375</f>
        <v>8.4074074074074066</v>
      </c>
      <c r="AF263" s="40">
        <f>P.V!AF375</f>
        <v>15</v>
      </c>
      <c r="AG263" s="73" t="str">
        <f>P.V!AG375</f>
        <v>Rattrapage</v>
      </c>
      <c r="AH263" s="19" t="e">
        <f>P.V!AH375</f>
        <v>#VALUE!</v>
      </c>
      <c r="AI263" s="170" t="e">
        <f>P.V!AI375</f>
        <v>#VALUE!</v>
      </c>
      <c r="AJ263" s="19">
        <f>P.V!AJ375</f>
        <v>8</v>
      </c>
      <c r="AK263" s="170">
        <f>P.V!AK375</f>
        <v>0</v>
      </c>
      <c r="AL263" s="19">
        <f>P.V!AL375</f>
        <v>9.3333333333333339</v>
      </c>
      <c r="AM263" s="75">
        <f>P.V!AM375</f>
        <v>0</v>
      </c>
      <c r="AN263" s="38" t="e">
        <f>P.V!AN375</f>
        <v>#VALUE!</v>
      </c>
      <c r="AO263" s="76" t="e">
        <f>P.V!AO375</f>
        <v>#VALUE!</v>
      </c>
      <c r="AP263" s="167">
        <f>P.V!AP375</f>
        <v>1.5</v>
      </c>
      <c r="AQ263" s="167">
        <f>P.V!AQ375</f>
        <v>0</v>
      </c>
      <c r="AR263" s="167">
        <f>P.V!AR375</f>
        <v>10</v>
      </c>
      <c r="AS263" s="167">
        <f>P.V!AS375</f>
        <v>3</v>
      </c>
      <c r="AT263" s="167" t="str">
        <f>P.V!AT375</f>
        <v>ABS</v>
      </c>
      <c r="AU263" s="75">
        <f>P.V!AU375</f>
        <v>3</v>
      </c>
      <c r="AV263" s="38" t="e">
        <f>P.V!AV375</f>
        <v>#VALUE!</v>
      </c>
      <c r="AW263" s="76" t="e">
        <f>P.V!AW375</f>
        <v>#VALUE!</v>
      </c>
      <c r="AX263" s="61">
        <f>P.V!AX375</f>
        <v>10.5</v>
      </c>
      <c r="AY263" s="75">
        <f>P.V!AY375</f>
        <v>2</v>
      </c>
      <c r="AZ263" s="61">
        <f>P.V!AZ375</f>
        <v>3</v>
      </c>
      <c r="BA263" s="75">
        <f>P.V!BA375</f>
        <v>0</v>
      </c>
      <c r="BB263" s="61">
        <f>P.V!BB375</f>
        <v>3</v>
      </c>
      <c r="BC263" s="75">
        <f>P.V!BC375</f>
        <v>0</v>
      </c>
      <c r="BD263" s="38">
        <f>P.V!BD375</f>
        <v>5.5</v>
      </c>
      <c r="BE263" s="76">
        <f>P.V!BE375</f>
        <v>2</v>
      </c>
      <c r="BF263" s="54" t="e">
        <f>P.V!BF375</f>
        <v>#VALUE!</v>
      </c>
      <c r="BG263" s="55" t="e">
        <f>P.V!BG375</f>
        <v>#VALUE!</v>
      </c>
      <c r="BH263" s="56" t="e">
        <f>P.V!BH375</f>
        <v>#VALUE!</v>
      </c>
      <c r="BI263" s="55" t="e">
        <f>P.V!BI375</f>
        <v>#VALUE!</v>
      </c>
      <c r="BJ263" s="55" t="e">
        <f>P.V!BJ375</f>
        <v>#VALUE!</v>
      </c>
      <c r="BK263" s="73" t="str">
        <f>P.V!BK375</f>
        <v>Rattrapage</v>
      </c>
    </row>
    <row r="264" spans="1:63" ht="20.25" customHeight="1">
      <c r="A264" s="250">
        <v>254</v>
      </c>
      <c r="B264" s="234" t="str">
        <f>P.V!B376</f>
        <v>113010907</v>
      </c>
      <c r="C264" s="234" t="str">
        <f>P.V!C376</f>
        <v>REBAI</v>
      </c>
      <c r="D264" s="234" t="str">
        <f>P.V!D376</f>
        <v>Lydia</v>
      </c>
      <c r="E264" s="234" t="str">
        <f>P.V!E376</f>
        <v>15/07/1992</v>
      </c>
      <c r="F264" s="234" t="str">
        <f>P.V!F376</f>
        <v>Kherrata</v>
      </c>
      <c r="G264" s="134">
        <f>P.V!G376</f>
        <v>8.3333333333333339</v>
      </c>
      <c r="H264" s="37">
        <f>P.V!H376</f>
        <v>0</v>
      </c>
      <c r="I264" s="36">
        <f>P.V!I376</f>
        <v>4.5</v>
      </c>
      <c r="J264" s="37">
        <f>P.V!J376</f>
        <v>0</v>
      </c>
      <c r="K264" s="36">
        <f>P.V!K376</f>
        <v>5.5</v>
      </c>
      <c r="L264" s="37">
        <f>P.V!L376</f>
        <v>0</v>
      </c>
      <c r="M264" s="53">
        <f>P.V!M376</f>
        <v>6.1111111111111116</v>
      </c>
      <c r="N264" s="39">
        <f>P.V!N376</f>
        <v>0</v>
      </c>
      <c r="O264" s="36">
        <f>P.V!O376</f>
        <v>8.5</v>
      </c>
      <c r="P264" s="37">
        <f>P.V!P376</f>
        <v>0</v>
      </c>
      <c r="Q264" s="36">
        <f>P.V!Q376</f>
        <v>8</v>
      </c>
      <c r="R264" s="37">
        <f>P.V!R376</f>
        <v>0</v>
      </c>
      <c r="S264" s="36">
        <f>P.V!S376</f>
        <v>3</v>
      </c>
      <c r="T264" s="37">
        <f>P.V!T376</f>
        <v>0</v>
      </c>
      <c r="U264" s="53">
        <f>P.V!U376</f>
        <v>6.5</v>
      </c>
      <c r="V264" s="39">
        <f>P.V!V376</f>
        <v>0</v>
      </c>
      <c r="W264" s="36">
        <f>P.V!W376</f>
        <v>1</v>
      </c>
      <c r="X264" s="37">
        <f>P.V!X376</f>
        <v>0</v>
      </c>
      <c r="Y264" s="36">
        <f>P.V!Y376</f>
        <v>7</v>
      </c>
      <c r="Z264" s="37">
        <f>P.V!Z376</f>
        <v>0</v>
      </c>
      <c r="AA264" s="36">
        <f>P.V!AA376</f>
        <v>10</v>
      </c>
      <c r="AB264" s="37">
        <f>P.V!AB376</f>
        <v>2</v>
      </c>
      <c r="AC264" s="53">
        <f>P.V!AC376</f>
        <v>6</v>
      </c>
      <c r="AD264" s="39">
        <f>P.V!AD376</f>
        <v>2</v>
      </c>
      <c r="AE264" s="138">
        <f>P.V!AE376</f>
        <v>6.2160493827160499</v>
      </c>
      <c r="AF264" s="40">
        <f>P.V!AF376</f>
        <v>2</v>
      </c>
      <c r="AG264" s="73" t="str">
        <f>P.V!AG376</f>
        <v>Rattrapage</v>
      </c>
      <c r="AH264" s="19">
        <f>P.V!AH376</f>
        <v>7.5</v>
      </c>
      <c r="AI264" s="170">
        <f>P.V!AI376</f>
        <v>0</v>
      </c>
      <c r="AJ264" s="19">
        <f>P.V!AJ376</f>
        <v>8</v>
      </c>
      <c r="AK264" s="170">
        <f>P.V!AK376</f>
        <v>0</v>
      </c>
      <c r="AL264" s="19">
        <f>P.V!AL376</f>
        <v>9.3333333333333339</v>
      </c>
      <c r="AM264" s="75">
        <f>P.V!AM376</f>
        <v>0</v>
      </c>
      <c r="AN264" s="38">
        <f>P.V!AN376</f>
        <v>8.2777777777777786</v>
      </c>
      <c r="AO264" s="76">
        <f>P.V!AO376</f>
        <v>0</v>
      </c>
      <c r="AP264" s="167">
        <f>P.V!AP376</f>
        <v>6.5</v>
      </c>
      <c r="AQ264" s="167">
        <f>P.V!AQ376</f>
        <v>0</v>
      </c>
      <c r="AR264" s="167">
        <f>P.V!AR376</f>
        <v>5</v>
      </c>
      <c r="AS264" s="167">
        <f>P.V!AS376</f>
        <v>0</v>
      </c>
      <c r="AT264" s="167">
        <f>P.V!AT376</f>
        <v>7.5</v>
      </c>
      <c r="AU264" s="75">
        <f>P.V!AU376</f>
        <v>0</v>
      </c>
      <c r="AV264" s="38">
        <f>P.V!AV376</f>
        <v>6.333333333333333</v>
      </c>
      <c r="AW264" s="76">
        <f>P.V!AW376</f>
        <v>0</v>
      </c>
      <c r="AX264" s="61">
        <f>P.V!AX376</f>
        <v>8.5</v>
      </c>
      <c r="AY264" s="75">
        <f>P.V!AY376</f>
        <v>0</v>
      </c>
      <c r="AZ264" s="61">
        <f>P.V!AZ376</f>
        <v>11</v>
      </c>
      <c r="BA264" s="75">
        <f>P.V!BA376</f>
        <v>2</v>
      </c>
      <c r="BB264" s="61">
        <f>P.V!BB376</f>
        <v>6</v>
      </c>
      <c r="BC264" s="75">
        <f>P.V!BC376</f>
        <v>0</v>
      </c>
      <c r="BD264" s="38">
        <f>P.V!BD376</f>
        <v>8.5</v>
      </c>
      <c r="BE264" s="76">
        <f>P.V!BE376</f>
        <v>2</v>
      </c>
      <c r="BF264" s="54">
        <f>P.V!BF376</f>
        <v>7.6790123456790127</v>
      </c>
      <c r="BG264" s="55">
        <f>P.V!BG376</f>
        <v>2</v>
      </c>
      <c r="BH264" s="56">
        <f>P.V!BH376</f>
        <v>6.9475308641975317</v>
      </c>
      <c r="BI264" s="55">
        <f>P.V!BI376</f>
        <v>4</v>
      </c>
      <c r="BJ264" s="55">
        <f>P.V!BJ376</f>
        <v>4</v>
      </c>
      <c r="BK264" s="73" t="str">
        <f>P.V!BK376</f>
        <v>Rattrapage</v>
      </c>
    </row>
    <row r="265" spans="1:63" ht="20.25" customHeight="1">
      <c r="A265" s="250">
        <v>255</v>
      </c>
      <c r="B265" s="234" t="str">
        <f>P.V!B377</f>
        <v>09DR0244</v>
      </c>
      <c r="C265" s="234" t="str">
        <f>P.V!C377</f>
        <v>REDJAL</v>
      </c>
      <c r="D265" s="234" t="str">
        <f>P.V!D377</f>
        <v>Nassima</v>
      </c>
      <c r="E265" s="234" t="str">
        <f>P.V!E377</f>
        <v>15/04/1989</v>
      </c>
      <c r="F265" s="234" t="str">
        <f>P.V!F377</f>
        <v>Semaoun</v>
      </c>
      <c r="G265" s="134">
        <f>P.V!G377</f>
        <v>9.1666666666666661</v>
      </c>
      <c r="H265" s="37">
        <f>P.V!H377</f>
        <v>0</v>
      </c>
      <c r="I265" s="36">
        <f>P.V!I377</f>
        <v>4</v>
      </c>
      <c r="J265" s="37">
        <f>P.V!J377</f>
        <v>0</v>
      </c>
      <c r="K265" s="36">
        <f>P.V!K377</f>
        <v>10.83</v>
      </c>
      <c r="L265" s="37">
        <f>P.V!L377</f>
        <v>5</v>
      </c>
      <c r="M265" s="53">
        <f>P.V!M377</f>
        <v>7.9988888888888887</v>
      </c>
      <c r="N265" s="39">
        <f>P.V!N377</f>
        <v>5</v>
      </c>
      <c r="O265" s="36">
        <f>P.V!O377</f>
        <v>7</v>
      </c>
      <c r="P265" s="37">
        <f>P.V!P377</f>
        <v>0</v>
      </c>
      <c r="Q265" s="36">
        <f>P.V!Q377</f>
        <v>1</v>
      </c>
      <c r="R265" s="37">
        <f>P.V!R377</f>
        <v>0</v>
      </c>
      <c r="S265" s="36">
        <f>P.V!S377</f>
        <v>4.5</v>
      </c>
      <c r="T265" s="37">
        <f>P.V!T377</f>
        <v>0</v>
      </c>
      <c r="U265" s="53">
        <f>P.V!U377</f>
        <v>4.166666666666667</v>
      </c>
      <c r="V265" s="39">
        <f>P.V!V377</f>
        <v>0</v>
      </c>
      <c r="W265" s="36">
        <f>P.V!W377</f>
        <v>9</v>
      </c>
      <c r="X265" s="37">
        <f>P.V!X377</f>
        <v>0</v>
      </c>
      <c r="Y265" s="36">
        <f>P.V!Y377</f>
        <v>5.5</v>
      </c>
      <c r="Z265" s="37">
        <f>P.V!Z377</f>
        <v>0</v>
      </c>
      <c r="AA265" s="36">
        <f>P.V!AA377</f>
        <v>1.5</v>
      </c>
      <c r="AB265" s="37">
        <f>P.V!AB377</f>
        <v>0</v>
      </c>
      <c r="AC265" s="53">
        <f>P.V!AC377</f>
        <v>5.333333333333333</v>
      </c>
      <c r="AD265" s="39">
        <f>P.V!AD377</f>
        <v>0</v>
      </c>
      <c r="AE265" s="138">
        <f>P.V!AE377</f>
        <v>6.1291358024691363</v>
      </c>
      <c r="AF265" s="40">
        <f>P.V!AF377</f>
        <v>5</v>
      </c>
      <c r="AG265" s="73" t="str">
        <f>P.V!AG377</f>
        <v>Rattrapage</v>
      </c>
      <c r="AH265" s="19">
        <f>P.V!AH377</f>
        <v>10.666666666666666</v>
      </c>
      <c r="AI265" s="170">
        <f>P.V!AI377</f>
        <v>5</v>
      </c>
      <c r="AJ265" s="19">
        <f>P.V!AJ377</f>
        <v>3.3333333333333335</v>
      </c>
      <c r="AK265" s="170">
        <f>P.V!AK377</f>
        <v>0</v>
      </c>
      <c r="AL265" s="19">
        <f>P.V!AL377</f>
        <v>12.67</v>
      </c>
      <c r="AM265" s="75">
        <f>P.V!AM377</f>
        <v>5</v>
      </c>
      <c r="AN265" s="38">
        <f>P.V!AN377</f>
        <v>8.89</v>
      </c>
      <c r="AO265" s="76">
        <f>P.V!AO377</f>
        <v>10</v>
      </c>
      <c r="AP265" s="167">
        <f>P.V!AP377</f>
        <v>5.5</v>
      </c>
      <c r="AQ265" s="167">
        <f>P.V!AQ377</f>
        <v>0</v>
      </c>
      <c r="AR265" s="167">
        <f>P.V!AR377</f>
        <v>4.5</v>
      </c>
      <c r="AS265" s="167">
        <f>P.V!AS377</f>
        <v>0</v>
      </c>
      <c r="AT265" s="167">
        <f>P.V!AT377</f>
        <v>8</v>
      </c>
      <c r="AU265" s="75">
        <f>P.V!AU377</f>
        <v>0</v>
      </c>
      <c r="AV265" s="38">
        <f>P.V!AV377</f>
        <v>6</v>
      </c>
      <c r="AW265" s="76">
        <f>P.V!AW377</f>
        <v>0</v>
      </c>
      <c r="AX265" s="61">
        <f>P.V!AX377</f>
        <v>10.5</v>
      </c>
      <c r="AY265" s="75">
        <f>P.V!AY377</f>
        <v>2</v>
      </c>
      <c r="AZ265" s="61">
        <f>P.V!AZ377</f>
        <v>1</v>
      </c>
      <c r="BA265" s="75">
        <f>P.V!BA377</f>
        <v>0</v>
      </c>
      <c r="BB265" s="61">
        <f>P.V!BB377</f>
        <v>7</v>
      </c>
      <c r="BC265" s="75">
        <f>P.V!BC377</f>
        <v>0</v>
      </c>
      <c r="BD265" s="38">
        <f>P.V!BD377</f>
        <v>6.166666666666667</v>
      </c>
      <c r="BE265" s="76">
        <f>P.V!BE377</f>
        <v>2</v>
      </c>
      <c r="BF265" s="54">
        <f>P.V!BF377</f>
        <v>7.3214814814814817</v>
      </c>
      <c r="BG265" s="55">
        <f>P.V!BG377</f>
        <v>12</v>
      </c>
      <c r="BH265" s="56">
        <f>P.V!BH377</f>
        <v>6.7253086419753085</v>
      </c>
      <c r="BI265" s="55">
        <f>P.V!BI377</f>
        <v>17</v>
      </c>
      <c r="BJ265" s="55">
        <f>P.V!BJ377</f>
        <v>17</v>
      </c>
      <c r="BK265" s="73" t="str">
        <f>P.V!BK377</f>
        <v>Rattrapage</v>
      </c>
    </row>
    <row r="266" spans="1:63" ht="20.25" customHeight="1">
      <c r="A266" s="250">
        <v>256</v>
      </c>
      <c r="B266" s="234" t="str">
        <f>P.V!B378</f>
        <v>12F005713CDR</v>
      </c>
      <c r="C266" s="234" t="str">
        <f>P.V!C378</f>
        <v>REDJEM</v>
      </c>
      <c r="D266" s="234" t="str">
        <f>P.V!D378</f>
        <v>Mourad</v>
      </c>
      <c r="E266" s="234" t="str">
        <f>P.V!E378</f>
        <v>21/11/1991</v>
      </c>
      <c r="F266" s="234" t="str">
        <f>P.V!F378</f>
        <v>Akbou</v>
      </c>
      <c r="G266" s="134">
        <f>P.V!G378</f>
        <v>9.5</v>
      </c>
      <c r="H266" s="37">
        <f>P.V!H378</f>
        <v>0</v>
      </c>
      <c r="I266" s="36">
        <f>P.V!I378</f>
        <v>9.6666666666666661</v>
      </c>
      <c r="J266" s="37">
        <f>P.V!J378</f>
        <v>0</v>
      </c>
      <c r="K266" s="36">
        <f>P.V!K378</f>
        <v>10.833333333333334</v>
      </c>
      <c r="L266" s="37">
        <f>P.V!L378</f>
        <v>5</v>
      </c>
      <c r="M266" s="53">
        <f>P.V!M378</f>
        <v>10</v>
      </c>
      <c r="N266" s="39">
        <f>P.V!N378</f>
        <v>15</v>
      </c>
      <c r="O266" s="36">
        <f>P.V!O378</f>
        <v>11</v>
      </c>
      <c r="P266" s="37">
        <f>P.V!P378</f>
        <v>3</v>
      </c>
      <c r="Q266" s="36">
        <f>P.V!Q378</f>
        <v>5</v>
      </c>
      <c r="R266" s="37">
        <f>P.V!R378</f>
        <v>0</v>
      </c>
      <c r="S266" s="36">
        <f>P.V!S378</f>
        <v>10.5</v>
      </c>
      <c r="T266" s="37">
        <f>P.V!T378</f>
        <v>3</v>
      </c>
      <c r="U266" s="53">
        <f>P.V!U378</f>
        <v>8.8333333333333339</v>
      </c>
      <c r="V266" s="39">
        <f>P.V!V378</f>
        <v>6</v>
      </c>
      <c r="W266" s="36">
        <f>P.V!W378</f>
        <v>6</v>
      </c>
      <c r="X266" s="37">
        <f>P.V!X378</f>
        <v>0</v>
      </c>
      <c r="Y266" s="36">
        <f>P.V!Y378</f>
        <v>7.5</v>
      </c>
      <c r="Z266" s="37">
        <f>P.V!Z378</f>
        <v>0</v>
      </c>
      <c r="AA266" s="36">
        <f>P.V!AA378</f>
        <v>8.5</v>
      </c>
      <c r="AB266" s="37">
        <f>P.V!AB378</f>
        <v>0</v>
      </c>
      <c r="AC266" s="53">
        <f>P.V!AC378</f>
        <v>7.333333333333333</v>
      </c>
      <c r="AD266" s="39">
        <f>P.V!AD378</f>
        <v>0</v>
      </c>
      <c r="AE266" s="138">
        <f>P.V!AE378</f>
        <v>9.018518518518519</v>
      </c>
      <c r="AF266" s="40">
        <f>P.V!AF378</f>
        <v>21</v>
      </c>
      <c r="AG266" s="73" t="str">
        <f>P.V!AG378</f>
        <v>Rattrapage</v>
      </c>
      <c r="AH266" s="19" t="e">
        <f>P.V!AH378</f>
        <v>#VALUE!</v>
      </c>
      <c r="AI266" s="170" t="e">
        <f>P.V!AI378</f>
        <v>#VALUE!</v>
      </c>
      <c r="AJ266" s="19">
        <f>P.V!AJ378</f>
        <v>10.166666666666666</v>
      </c>
      <c r="AK266" s="170">
        <f>P.V!AK378</f>
        <v>5</v>
      </c>
      <c r="AL266" s="19">
        <f>P.V!AL378</f>
        <v>12</v>
      </c>
      <c r="AM266" s="75">
        <f>P.V!AM378</f>
        <v>5</v>
      </c>
      <c r="AN266" s="38" t="e">
        <f>P.V!AN378</f>
        <v>#VALUE!</v>
      </c>
      <c r="AO266" s="76" t="e">
        <f>P.V!AO378</f>
        <v>#VALUE!</v>
      </c>
      <c r="AP266" s="167">
        <f>P.V!AP378</f>
        <v>8</v>
      </c>
      <c r="AQ266" s="167">
        <f>P.V!AQ378</f>
        <v>0</v>
      </c>
      <c r="AR266" s="167">
        <f>P.V!AR378</f>
        <v>12.5</v>
      </c>
      <c r="AS266" s="167">
        <f>P.V!AS378</f>
        <v>3</v>
      </c>
      <c r="AT266" s="167">
        <f>P.V!AT378</f>
        <v>8.5</v>
      </c>
      <c r="AU266" s="75">
        <f>P.V!AU378</f>
        <v>0</v>
      </c>
      <c r="AV266" s="38">
        <f>P.V!AV378</f>
        <v>9.6666666666666661</v>
      </c>
      <c r="AW266" s="76">
        <f>P.V!AW378</f>
        <v>3</v>
      </c>
      <c r="AX266" s="61">
        <f>P.V!AX378</f>
        <v>14</v>
      </c>
      <c r="AY266" s="75">
        <f>P.V!AY378</f>
        <v>2</v>
      </c>
      <c r="AZ266" s="61">
        <f>P.V!AZ378</f>
        <v>6.5</v>
      </c>
      <c r="BA266" s="75">
        <f>P.V!BA378</f>
        <v>0</v>
      </c>
      <c r="BB266" s="61">
        <f>P.V!BB378</f>
        <v>6.5</v>
      </c>
      <c r="BC266" s="75">
        <f>P.V!BC378</f>
        <v>0</v>
      </c>
      <c r="BD266" s="38">
        <f>P.V!BD378</f>
        <v>9</v>
      </c>
      <c r="BE266" s="76">
        <f>P.V!BE378</f>
        <v>2</v>
      </c>
      <c r="BF266" s="54" t="e">
        <f>P.V!BF378</f>
        <v>#VALUE!</v>
      </c>
      <c r="BG266" s="55" t="e">
        <f>P.V!BG378</f>
        <v>#VALUE!</v>
      </c>
      <c r="BH266" s="56" t="e">
        <f>P.V!BH378</f>
        <v>#VALUE!</v>
      </c>
      <c r="BI266" s="55" t="e">
        <f>P.V!BI378</f>
        <v>#VALUE!</v>
      </c>
      <c r="BJ266" s="55" t="e">
        <f>P.V!BJ378</f>
        <v>#VALUE!</v>
      </c>
      <c r="BK266" s="73" t="str">
        <f>P.V!BK378</f>
        <v>Rattrapage</v>
      </c>
    </row>
    <row r="267" spans="1:63" ht="20.25" customHeight="1">
      <c r="A267" s="250">
        <v>257</v>
      </c>
      <c r="B267" s="234" t="str">
        <f>P.V!B379</f>
        <v>123001255</v>
      </c>
      <c r="C267" s="234" t="str">
        <f>P.V!C379</f>
        <v>RILI</v>
      </c>
      <c r="D267" s="234" t="str">
        <f>P.V!D379</f>
        <v>Djahid</v>
      </c>
      <c r="E267" s="234" t="str">
        <f>P.V!E379</f>
        <v>30/12/1991</v>
      </c>
      <c r="F267" s="234" t="str">
        <f>P.V!F379</f>
        <v>Bejaia</v>
      </c>
      <c r="G267" s="134">
        <f>P.V!G379</f>
        <v>15.833333333333334</v>
      </c>
      <c r="H267" s="37">
        <f>P.V!H379</f>
        <v>5</v>
      </c>
      <c r="I267" s="36">
        <f>P.V!I379</f>
        <v>14.833333333333334</v>
      </c>
      <c r="J267" s="37">
        <f>P.V!J379</f>
        <v>5</v>
      </c>
      <c r="K267" s="36">
        <f>P.V!K379</f>
        <v>9.8333333333333339</v>
      </c>
      <c r="L267" s="37">
        <f>P.V!L379</f>
        <v>0</v>
      </c>
      <c r="M267" s="53">
        <f>P.V!M379</f>
        <v>13.5</v>
      </c>
      <c r="N267" s="39">
        <f>P.V!N379</f>
        <v>15</v>
      </c>
      <c r="O267" s="36">
        <f>P.V!O379</f>
        <v>13</v>
      </c>
      <c r="P267" s="37">
        <f>P.V!P379</f>
        <v>3</v>
      </c>
      <c r="Q267" s="36">
        <f>P.V!Q379</f>
        <v>12.5</v>
      </c>
      <c r="R267" s="37">
        <f>P.V!R379</f>
        <v>3</v>
      </c>
      <c r="S267" s="36">
        <f>P.V!S379</f>
        <v>15.5</v>
      </c>
      <c r="T267" s="37">
        <f>P.V!T379</f>
        <v>3</v>
      </c>
      <c r="U267" s="53">
        <f>P.V!U379</f>
        <v>13.666666666666666</v>
      </c>
      <c r="V267" s="39">
        <f>P.V!V379</f>
        <v>9</v>
      </c>
      <c r="W267" s="36">
        <f>P.V!W379</f>
        <v>10</v>
      </c>
      <c r="X267" s="37">
        <f>P.V!X379</f>
        <v>2</v>
      </c>
      <c r="Y267" s="36">
        <f>P.V!Y379</f>
        <v>15</v>
      </c>
      <c r="Z267" s="37">
        <f>P.V!Z379</f>
        <v>2</v>
      </c>
      <c r="AA267" s="36">
        <f>P.V!AA379</f>
        <v>10.5</v>
      </c>
      <c r="AB267" s="37">
        <f>P.V!AB379</f>
        <v>2</v>
      </c>
      <c r="AC267" s="53">
        <f>P.V!AC379</f>
        <v>11.833333333333334</v>
      </c>
      <c r="AD267" s="39">
        <f>P.V!AD379</f>
        <v>6</v>
      </c>
      <c r="AE267" s="138">
        <f>P.V!AE379</f>
        <v>13.185185185185185</v>
      </c>
      <c r="AF267" s="40">
        <f>P.V!AF379</f>
        <v>30</v>
      </c>
      <c r="AG267" s="73" t="str">
        <f>P.V!AG379</f>
        <v>Admis(e)</v>
      </c>
      <c r="AH267" s="19">
        <f>P.V!AH379</f>
        <v>12</v>
      </c>
      <c r="AI267" s="170">
        <f>P.V!AI379</f>
        <v>5</v>
      </c>
      <c r="AJ267" s="19">
        <f>P.V!AJ379</f>
        <v>10.166666666666666</v>
      </c>
      <c r="AK267" s="170">
        <f>P.V!AK379</f>
        <v>5</v>
      </c>
      <c r="AL267" s="19">
        <f>P.V!AL379</f>
        <v>11.666666666666666</v>
      </c>
      <c r="AM267" s="75">
        <f>P.V!AM379</f>
        <v>5</v>
      </c>
      <c r="AN267" s="38">
        <f>P.V!AN379</f>
        <v>11.277777777777777</v>
      </c>
      <c r="AO267" s="76">
        <f>P.V!AO379</f>
        <v>15</v>
      </c>
      <c r="AP267" s="167">
        <f>P.V!AP379</f>
        <v>4.5</v>
      </c>
      <c r="AQ267" s="167">
        <f>P.V!AQ379</f>
        <v>0</v>
      </c>
      <c r="AR267" s="167">
        <f>P.V!AR379</f>
        <v>12.5</v>
      </c>
      <c r="AS267" s="167">
        <f>P.V!AS379</f>
        <v>3</v>
      </c>
      <c r="AT267" s="167">
        <f>P.V!AT379</f>
        <v>11.5</v>
      </c>
      <c r="AU267" s="75">
        <f>P.V!AU379</f>
        <v>3</v>
      </c>
      <c r="AV267" s="38">
        <f>P.V!AV379</f>
        <v>9.5</v>
      </c>
      <c r="AW267" s="76">
        <f>P.V!AW379</f>
        <v>6</v>
      </c>
      <c r="AX267" s="61">
        <f>P.V!AX379</f>
        <v>11.5</v>
      </c>
      <c r="AY267" s="75">
        <f>P.V!AY379</f>
        <v>2</v>
      </c>
      <c r="AZ267" s="61">
        <f>P.V!AZ379</f>
        <v>5</v>
      </c>
      <c r="BA267" s="75">
        <f>P.V!BA379</f>
        <v>0</v>
      </c>
      <c r="BB267" s="61">
        <f>P.V!BB379</f>
        <v>11</v>
      </c>
      <c r="BC267" s="75">
        <f>P.V!BC379</f>
        <v>2</v>
      </c>
      <c r="BD267" s="38">
        <f>P.V!BD379</f>
        <v>9.1666666666666661</v>
      </c>
      <c r="BE267" s="76">
        <f>P.V!BE379</f>
        <v>4</v>
      </c>
      <c r="BF267" s="54">
        <f>P.V!BF379</f>
        <v>10.216049382716049</v>
      </c>
      <c r="BG267" s="55">
        <f>P.V!BG379</f>
        <v>30</v>
      </c>
      <c r="BH267" s="56">
        <f>P.V!BH379</f>
        <v>11.700617283950617</v>
      </c>
      <c r="BI267" s="55">
        <f>P.V!BI379</f>
        <v>60</v>
      </c>
      <c r="BJ267" s="55">
        <f>P.V!BJ379</f>
        <v>180</v>
      </c>
      <c r="BK267" s="73" t="str">
        <f>P.V!BK379</f>
        <v>Admis(e)</v>
      </c>
    </row>
    <row r="268" spans="1:63" ht="20.25" customHeight="1">
      <c r="A268" s="250">
        <v>258</v>
      </c>
      <c r="B268" s="241" t="str">
        <f>P.V!B395</f>
        <v>123001226</v>
      </c>
      <c r="C268" s="249" t="str">
        <f>P.V!C395</f>
        <v>KASSA</v>
      </c>
      <c r="D268" s="241" t="str">
        <f>P.V!D395</f>
        <v>Ahcene</v>
      </c>
      <c r="E268" s="241" t="str">
        <f>P.V!E395</f>
        <v>08/08/1992</v>
      </c>
      <c r="F268" s="241" t="str">
        <f>P.V!F395</f>
        <v>BEJAIA</v>
      </c>
      <c r="G268" s="134">
        <f>P.V!G395</f>
        <v>11</v>
      </c>
      <c r="H268" s="37">
        <f>P.V!H395</f>
        <v>5</v>
      </c>
      <c r="I268" s="36">
        <f>P.V!I395</f>
        <v>13.666666666666666</v>
      </c>
      <c r="J268" s="37">
        <f>P.V!J395</f>
        <v>5</v>
      </c>
      <c r="K268" s="36">
        <f>P.V!K395</f>
        <v>6.833333333333333</v>
      </c>
      <c r="L268" s="37">
        <f>P.V!L395</f>
        <v>0</v>
      </c>
      <c r="M268" s="53">
        <f>P.V!M395</f>
        <v>10.499999999999998</v>
      </c>
      <c r="N268" s="39">
        <f>P.V!N395</f>
        <v>15</v>
      </c>
      <c r="O268" s="36">
        <f>P.V!O395</f>
        <v>10.5</v>
      </c>
      <c r="P268" s="37">
        <f>P.V!P395</f>
        <v>3</v>
      </c>
      <c r="Q268" s="36">
        <f>P.V!Q395</f>
        <v>10</v>
      </c>
      <c r="R268" s="37">
        <f>P.V!R395</f>
        <v>3</v>
      </c>
      <c r="S268" s="36">
        <f>P.V!S395</f>
        <v>8.5</v>
      </c>
      <c r="T268" s="37">
        <f>P.V!T395</f>
        <v>0</v>
      </c>
      <c r="U268" s="53">
        <f>P.V!U395</f>
        <v>9.6666666666666661</v>
      </c>
      <c r="V268" s="39">
        <f>P.V!V395</f>
        <v>6</v>
      </c>
      <c r="W268" s="36">
        <f>P.V!W395</f>
        <v>2</v>
      </c>
      <c r="X268" s="37">
        <f>P.V!X395</f>
        <v>0</v>
      </c>
      <c r="Y268" s="36">
        <f>P.V!Y395</f>
        <v>8.5</v>
      </c>
      <c r="Z268" s="37">
        <f>P.V!Z395</f>
        <v>0</v>
      </c>
      <c r="AA268" s="36">
        <f>P.V!AA395</f>
        <v>10.5</v>
      </c>
      <c r="AB268" s="37">
        <f>P.V!AB395</f>
        <v>2</v>
      </c>
      <c r="AC268" s="53">
        <f>P.V!AC395</f>
        <v>7</v>
      </c>
      <c r="AD268" s="39">
        <f>P.V!AD395</f>
        <v>2</v>
      </c>
      <c r="AE268" s="138">
        <f>P.V!AE395</f>
        <v>9.4444444444444429</v>
      </c>
      <c r="AF268" s="40">
        <f>P.V!AF395</f>
        <v>23</v>
      </c>
      <c r="AG268" s="73" t="str">
        <f>P.V!AG395</f>
        <v>Rattrapage</v>
      </c>
      <c r="AH268" s="19">
        <f>P.V!AH395</f>
        <v>11</v>
      </c>
      <c r="AI268" s="170">
        <f>P.V!AI395</f>
        <v>5</v>
      </c>
      <c r="AJ268" s="19">
        <f>P.V!AJ395</f>
        <v>10.833333333333334</v>
      </c>
      <c r="AK268" s="170">
        <f>P.V!AK395</f>
        <v>5</v>
      </c>
      <c r="AL268" s="19">
        <f>P.V!AL395</f>
        <v>12.166666666666666</v>
      </c>
      <c r="AM268" s="75">
        <f>P.V!AM395</f>
        <v>5</v>
      </c>
      <c r="AN268" s="38">
        <f>P.V!AN395</f>
        <v>11.333333333333334</v>
      </c>
      <c r="AO268" s="76">
        <f>P.V!AO395</f>
        <v>15</v>
      </c>
      <c r="AP268" s="167">
        <f>P.V!AP395</f>
        <v>10</v>
      </c>
      <c r="AQ268" s="167">
        <f>P.V!AQ395</f>
        <v>3</v>
      </c>
      <c r="AR268" s="167">
        <f>P.V!AR395</f>
        <v>13.5</v>
      </c>
      <c r="AS268" s="167">
        <f>P.V!AS395</f>
        <v>3</v>
      </c>
      <c r="AT268" s="167">
        <f>P.V!AT395</f>
        <v>8</v>
      </c>
      <c r="AU268" s="75">
        <f>P.V!AU395</f>
        <v>0</v>
      </c>
      <c r="AV268" s="38">
        <f>P.V!AV395</f>
        <v>10.5</v>
      </c>
      <c r="AW268" s="76">
        <f>P.V!AW395</f>
        <v>9</v>
      </c>
      <c r="AX268" s="61">
        <f>P.V!AX395</f>
        <v>8.5</v>
      </c>
      <c r="AY268" s="75">
        <f>P.V!AY395</f>
        <v>0</v>
      </c>
      <c r="AZ268" s="61">
        <f>P.V!AZ395</f>
        <v>6.5</v>
      </c>
      <c r="BA268" s="75">
        <f>P.V!BA395</f>
        <v>0</v>
      </c>
      <c r="BB268" s="61">
        <f>P.V!BB395</f>
        <v>7.5</v>
      </c>
      <c r="BC268" s="75">
        <f>P.V!BC395</f>
        <v>0</v>
      </c>
      <c r="BD268" s="38">
        <f>P.V!BD395</f>
        <v>7.5</v>
      </c>
      <c r="BE268" s="76">
        <f>P.V!BE395</f>
        <v>0</v>
      </c>
      <c r="BF268" s="54">
        <f>P.V!BF395</f>
        <v>10.203703703703704</v>
      </c>
      <c r="BG268" s="55">
        <f>P.V!BG395</f>
        <v>30</v>
      </c>
      <c r="BH268" s="56">
        <f>P.V!BH395</f>
        <v>9.8240740740740726</v>
      </c>
      <c r="BI268" s="55">
        <f>P.V!BI395</f>
        <v>53</v>
      </c>
      <c r="BJ268" s="55">
        <f>P.V!BJ395</f>
        <v>53</v>
      </c>
      <c r="BK268" s="73" t="str">
        <f>P.V!BK395</f>
        <v>Rattrapage</v>
      </c>
    </row>
    <row r="269" spans="1:63" ht="20.25" customHeight="1">
      <c r="A269" s="250">
        <v>259</v>
      </c>
      <c r="B269" s="234" t="str">
        <f>P.V!B396</f>
        <v>11DR0688</v>
      </c>
      <c r="C269" s="234" t="str">
        <f>P.V!C396</f>
        <v>SAADI</v>
      </c>
      <c r="D269" s="234" t="str">
        <f>P.V!D396</f>
        <v>Assia</v>
      </c>
      <c r="E269" s="234" t="str">
        <f>P.V!E396</f>
        <v>27/02/1989</v>
      </c>
      <c r="F269" s="234" t="str">
        <f>P.V!F396</f>
        <v>Béjaia</v>
      </c>
      <c r="G269" s="134">
        <f>P.V!G396</f>
        <v>7</v>
      </c>
      <c r="H269" s="37">
        <f>P.V!H396</f>
        <v>0</v>
      </c>
      <c r="I269" s="36">
        <f>P.V!I396</f>
        <v>5.333333333333333</v>
      </c>
      <c r="J269" s="37">
        <f>P.V!J396</f>
        <v>0</v>
      </c>
      <c r="K269" s="36">
        <f>P.V!K396</f>
        <v>5.166666666666667</v>
      </c>
      <c r="L269" s="37">
        <f>P.V!L396</f>
        <v>0</v>
      </c>
      <c r="M269" s="53">
        <f>P.V!M396</f>
        <v>5.833333333333333</v>
      </c>
      <c r="N269" s="39">
        <f>P.V!N396</f>
        <v>0</v>
      </c>
      <c r="O269" s="36">
        <f>P.V!O396</f>
        <v>5</v>
      </c>
      <c r="P269" s="37">
        <f>P.V!P396</f>
        <v>0</v>
      </c>
      <c r="Q269" s="36">
        <f>P.V!Q396</f>
        <v>6.5</v>
      </c>
      <c r="R269" s="37">
        <f>P.V!R396</f>
        <v>0</v>
      </c>
      <c r="S269" s="36">
        <f>P.V!S396</f>
        <v>2</v>
      </c>
      <c r="T269" s="37">
        <f>P.V!T396</f>
        <v>0</v>
      </c>
      <c r="U269" s="53">
        <f>P.V!U396</f>
        <v>4.5</v>
      </c>
      <c r="V269" s="39">
        <f>P.V!V396</f>
        <v>0</v>
      </c>
      <c r="W269" s="36">
        <f>P.V!W396</f>
        <v>3</v>
      </c>
      <c r="X269" s="37">
        <f>P.V!X396</f>
        <v>0</v>
      </c>
      <c r="Y269" s="36">
        <f>P.V!Y396</f>
        <v>6.5</v>
      </c>
      <c r="Z269" s="37">
        <f>P.V!Z396</f>
        <v>0</v>
      </c>
      <c r="AA269" s="36">
        <f>P.V!AA396</f>
        <v>3.5</v>
      </c>
      <c r="AB269" s="37">
        <f>P.V!AB396</f>
        <v>0</v>
      </c>
      <c r="AC269" s="53">
        <f>P.V!AC396</f>
        <v>4.333333333333333</v>
      </c>
      <c r="AD269" s="39">
        <f>P.V!AD396</f>
        <v>0</v>
      </c>
      <c r="AE269" s="138">
        <f>P.V!AE396</f>
        <v>5.0555555555555554</v>
      </c>
      <c r="AF269" s="40">
        <f>P.V!AF396</f>
        <v>0</v>
      </c>
      <c r="AG269" s="73" t="str">
        <f>P.V!AG396</f>
        <v>Rattrapage</v>
      </c>
      <c r="AH269" s="19">
        <f>P.V!AH396</f>
        <v>7</v>
      </c>
      <c r="AI269" s="170">
        <f>P.V!AI396</f>
        <v>0</v>
      </c>
      <c r="AJ269" s="19">
        <f>P.V!AJ396</f>
        <v>6</v>
      </c>
      <c r="AK269" s="170">
        <f>P.V!AK396</f>
        <v>0</v>
      </c>
      <c r="AL269" s="19">
        <f>P.V!AL396</f>
        <v>9</v>
      </c>
      <c r="AM269" s="75">
        <f>P.V!AM396</f>
        <v>0</v>
      </c>
      <c r="AN269" s="38">
        <f>P.V!AN396</f>
        <v>7.333333333333333</v>
      </c>
      <c r="AO269" s="76">
        <f>P.V!AO396</f>
        <v>0</v>
      </c>
      <c r="AP269" s="167">
        <f>P.V!AP396</f>
        <v>4</v>
      </c>
      <c r="AQ269" s="167">
        <f>P.V!AQ396</f>
        <v>0</v>
      </c>
      <c r="AR269" s="167">
        <f>P.V!AR396</f>
        <v>6.5</v>
      </c>
      <c r="AS269" s="167">
        <f>P.V!AS396</f>
        <v>0</v>
      </c>
      <c r="AT269" s="167">
        <f>P.V!AT396</f>
        <v>0.5</v>
      </c>
      <c r="AU269" s="75">
        <f>P.V!AU396</f>
        <v>0</v>
      </c>
      <c r="AV269" s="38">
        <f>P.V!AV396</f>
        <v>3.6666666666666665</v>
      </c>
      <c r="AW269" s="76">
        <f>P.V!AW396</f>
        <v>0</v>
      </c>
      <c r="AX269" s="61">
        <f>P.V!AX396</f>
        <v>2</v>
      </c>
      <c r="AY269" s="75">
        <f>P.V!AY396</f>
        <v>0</v>
      </c>
      <c r="AZ269" s="61">
        <f>P.V!AZ396</f>
        <v>5</v>
      </c>
      <c r="BA269" s="75">
        <f>P.V!BA396</f>
        <v>0</v>
      </c>
      <c r="BB269" s="61">
        <f>P.V!BB396</f>
        <v>5</v>
      </c>
      <c r="BC269" s="75">
        <f>P.V!BC396</f>
        <v>0</v>
      </c>
      <c r="BD269" s="38">
        <f>P.V!BD396</f>
        <v>4</v>
      </c>
      <c r="BE269" s="76">
        <f>P.V!BE396</f>
        <v>0</v>
      </c>
      <c r="BF269" s="54">
        <f>P.V!BF396</f>
        <v>5.3703703703703702</v>
      </c>
      <c r="BG269" s="55">
        <f>P.V!BG396</f>
        <v>0</v>
      </c>
      <c r="BH269" s="56">
        <f>P.V!BH396</f>
        <v>5.2129629629629628</v>
      </c>
      <c r="BI269" s="55">
        <f>P.V!BI396</f>
        <v>0</v>
      </c>
      <c r="BJ269" s="55">
        <f>P.V!BJ396</f>
        <v>0</v>
      </c>
      <c r="BK269" s="73" t="str">
        <f>P.V!BK396</f>
        <v>Rattrapage</v>
      </c>
    </row>
    <row r="270" spans="1:63" ht="20.25" customHeight="1">
      <c r="A270" s="250">
        <v>260</v>
      </c>
      <c r="B270" s="234" t="str">
        <f>P.V!B397</f>
        <v>11DR1163</v>
      </c>
      <c r="C270" s="234" t="str">
        <f>P.V!C397</f>
        <v>SADAOUI</v>
      </c>
      <c r="D270" s="234" t="str">
        <f>P.V!D397</f>
        <v>Khadidja</v>
      </c>
      <c r="E270" s="234" t="str">
        <f>P.V!E397</f>
        <v>12/01/1992</v>
      </c>
      <c r="F270" s="234" t="str">
        <f>P.V!F397</f>
        <v>El-kseur</v>
      </c>
      <c r="G270" s="134">
        <f>P.V!G397</f>
        <v>9.6666666666666661</v>
      </c>
      <c r="H270" s="37">
        <f>P.V!H397</f>
        <v>0</v>
      </c>
      <c r="I270" s="36">
        <f>P.V!I397</f>
        <v>7.666666666666667</v>
      </c>
      <c r="J270" s="37">
        <f>P.V!J397</f>
        <v>0</v>
      </c>
      <c r="K270" s="36">
        <f>P.V!K397</f>
        <v>9.6666666666666661</v>
      </c>
      <c r="L270" s="37">
        <f>P.V!L397</f>
        <v>0</v>
      </c>
      <c r="M270" s="53">
        <f>P.V!M397</f>
        <v>9</v>
      </c>
      <c r="N270" s="39">
        <f>P.V!N397</f>
        <v>0</v>
      </c>
      <c r="O270" s="36">
        <f>P.V!O397</f>
        <v>7</v>
      </c>
      <c r="P270" s="37">
        <f>P.V!P397</f>
        <v>0</v>
      </c>
      <c r="Q270" s="36">
        <f>P.V!Q397</f>
        <v>12.5</v>
      </c>
      <c r="R270" s="37">
        <f>P.V!R397</f>
        <v>3</v>
      </c>
      <c r="S270" s="36">
        <f>P.V!S397</f>
        <v>5</v>
      </c>
      <c r="T270" s="37">
        <f>P.V!T397</f>
        <v>0</v>
      </c>
      <c r="U270" s="53">
        <f>P.V!U397</f>
        <v>8.1666666666666661</v>
      </c>
      <c r="V270" s="39">
        <f>P.V!V397</f>
        <v>3</v>
      </c>
      <c r="W270" s="36">
        <f>P.V!W397</f>
        <v>0</v>
      </c>
      <c r="X270" s="37">
        <f>P.V!X397</f>
        <v>0</v>
      </c>
      <c r="Y270" s="36">
        <f>P.V!Y397</f>
        <v>11.5</v>
      </c>
      <c r="Z270" s="37">
        <f>P.V!Z397</f>
        <v>2</v>
      </c>
      <c r="AA270" s="36">
        <f>P.V!AA397</f>
        <v>7.5</v>
      </c>
      <c r="AB270" s="37">
        <f>P.V!AB397</f>
        <v>0</v>
      </c>
      <c r="AC270" s="53">
        <f>P.V!AC397</f>
        <v>6.333333333333333</v>
      </c>
      <c r="AD270" s="39">
        <f>P.V!AD397</f>
        <v>2</v>
      </c>
      <c r="AE270" s="138">
        <f>P.V!AE397</f>
        <v>8.1296296296296298</v>
      </c>
      <c r="AF270" s="40">
        <f>P.V!AF397</f>
        <v>5</v>
      </c>
      <c r="AG270" s="73" t="str">
        <f>P.V!AG397</f>
        <v>Rattrapage</v>
      </c>
      <c r="AH270" s="19">
        <f>P.V!AH397</f>
        <v>7.833333333333333</v>
      </c>
      <c r="AI270" s="170">
        <f>P.V!AI397</f>
        <v>0</v>
      </c>
      <c r="AJ270" s="19">
        <f>P.V!AJ397</f>
        <v>8</v>
      </c>
      <c r="AK270" s="170">
        <f>P.V!AK397</f>
        <v>0</v>
      </c>
      <c r="AL270" s="19">
        <f>P.V!AL397</f>
        <v>8</v>
      </c>
      <c r="AM270" s="75">
        <f>P.V!AM397</f>
        <v>0</v>
      </c>
      <c r="AN270" s="38">
        <f>P.V!AN397</f>
        <v>7.9444444444444438</v>
      </c>
      <c r="AO270" s="76">
        <f>P.V!AO397</f>
        <v>0</v>
      </c>
      <c r="AP270" s="167">
        <f>P.V!AP397</f>
        <v>6</v>
      </c>
      <c r="AQ270" s="167">
        <f>P.V!AQ397</f>
        <v>0</v>
      </c>
      <c r="AR270" s="167">
        <f>P.V!AR397</f>
        <v>9</v>
      </c>
      <c r="AS270" s="167">
        <f>P.V!AS397</f>
        <v>0</v>
      </c>
      <c r="AT270" s="167">
        <f>P.V!AT397</f>
        <v>2.5</v>
      </c>
      <c r="AU270" s="75">
        <f>P.V!AU397</f>
        <v>0</v>
      </c>
      <c r="AV270" s="38">
        <f>P.V!AV397</f>
        <v>5.833333333333333</v>
      </c>
      <c r="AW270" s="76">
        <f>P.V!AW397</f>
        <v>0</v>
      </c>
      <c r="AX270" s="61">
        <f>P.V!AX397</f>
        <v>5</v>
      </c>
      <c r="AY270" s="75">
        <f>P.V!AY397</f>
        <v>0</v>
      </c>
      <c r="AZ270" s="61">
        <f>P.V!AZ397</f>
        <v>1</v>
      </c>
      <c r="BA270" s="75">
        <f>P.V!BA397</f>
        <v>0</v>
      </c>
      <c r="BB270" s="61">
        <f>P.V!BB397</f>
        <v>5</v>
      </c>
      <c r="BC270" s="75">
        <f>P.V!BC397</f>
        <v>0</v>
      </c>
      <c r="BD270" s="38">
        <f>P.V!BD397</f>
        <v>3.6666666666666665</v>
      </c>
      <c r="BE270" s="76">
        <f>P.V!BE397</f>
        <v>0</v>
      </c>
      <c r="BF270" s="54">
        <f>P.V!BF397</f>
        <v>6.2901234567901225</v>
      </c>
      <c r="BG270" s="55">
        <f>P.V!BG397</f>
        <v>0</v>
      </c>
      <c r="BH270" s="56">
        <f>P.V!BH397</f>
        <v>7.2098765432098766</v>
      </c>
      <c r="BI270" s="55">
        <f>P.V!BI397</f>
        <v>5</v>
      </c>
      <c r="BJ270" s="55">
        <f>P.V!BJ397</f>
        <v>5</v>
      </c>
      <c r="BK270" s="73" t="str">
        <f>P.V!BK397</f>
        <v>Rattrapage</v>
      </c>
    </row>
    <row r="271" spans="1:63" ht="20.25" customHeight="1">
      <c r="A271" s="250">
        <v>261</v>
      </c>
      <c r="B271" s="234" t="str">
        <f>P.V!B398</f>
        <v>123001457</v>
      </c>
      <c r="C271" s="234" t="str">
        <f>P.V!C398</f>
        <v>SADEDINE</v>
      </c>
      <c r="D271" s="234" t="str">
        <f>P.V!D398</f>
        <v>Fayçal</v>
      </c>
      <c r="E271" s="234" t="str">
        <f>P.V!E398</f>
        <v>27/05/1990</v>
      </c>
      <c r="F271" s="234" t="str">
        <f>P.V!F398</f>
        <v>Bejaia</v>
      </c>
      <c r="G271" s="134">
        <f>P.V!G398</f>
        <v>11</v>
      </c>
      <c r="H271" s="37">
        <f>P.V!H398</f>
        <v>5</v>
      </c>
      <c r="I271" s="36">
        <f>P.V!I398</f>
        <v>10.333333333333334</v>
      </c>
      <c r="J271" s="37">
        <f>P.V!J398</f>
        <v>5</v>
      </c>
      <c r="K271" s="36">
        <f>P.V!K398</f>
        <v>8.6666666666666661</v>
      </c>
      <c r="L271" s="37">
        <f>P.V!L398</f>
        <v>0</v>
      </c>
      <c r="M271" s="53">
        <f>P.V!M398</f>
        <v>10</v>
      </c>
      <c r="N271" s="39">
        <f>P.V!N398</f>
        <v>15</v>
      </c>
      <c r="O271" s="36">
        <f>P.V!O398</f>
        <v>9</v>
      </c>
      <c r="P271" s="37">
        <f>P.V!P398</f>
        <v>0</v>
      </c>
      <c r="Q271" s="36">
        <f>P.V!Q398</f>
        <v>10</v>
      </c>
      <c r="R271" s="37">
        <f>P.V!R398</f>
        <v>3</v>
      </c>
      <c r="S271" s="36">
        <f>P.V!S398</f>
        <v>10.5</v>
      </c>
      <c r="T271" s="37">
        <f>P.V!T398</f>
        <v>3</v>
      </c>
      <c r="U271" s="53">
        <f>P.V!U398</f>
        <v>9.8333333333333339</v>
      </c>
      <c r="V271" s="39">
        <f>P.V!V398</f>
        <v>6</v>
      </c>
      <c r="W271" s="36">
        <f>P.V!W398</f>
        <v>6.5</v>
      </c>
      <c r="X271" s="37">
        <f>P.V!X398</f>
        <v>0</v>
      </c>
      <c r="Y271" s="36">
        <f>P.V!Y398</f>
        <v>14</v>
      </c>
      <c r="Z271" s="37">
        <f>P.V!Z398</f>
        <v>2</v>
      </c>
      <c r="AA271" s="36">
        <f>P.V!AA398</f>
        <v>8.5</v>
      </c>
      <c r="AB271" s="37">
        <f>P.V!AB398</f>
        <v>0</v>
      </c>
      <c r="AC271" s="53">
        <f>P.V!AC398</f>
        <v>9.6666666666666661</v>
      </c>
      <c r="AD271" s="39">
        <f>P.V!AD398</f>
        <v>2</v>
      </c>
      <c r="AE271" s="138">
        <f>P.V!AE398</f>
        <v>9.8703703703703702</v>
      </c>
      <c r="AF271" s="40">
        <f>P.V!AF398</f>
        <v>23</v>
      </c>
      <c r="AG271" s="73" t="str">
        <f>P.V!AG398</f>
        <v>Rattrapage</v>
      </c>
      <c r="AH271" s="19">
        <f>P.V!AH398</f>
        <v>13.333333333333334</v>
      </c>
      <c r="AI271" s="170">
        <f>P.V!AI398</f>
        <v>5</v>
      </c>
      <c r="AJ271" s="19">
        <f>P.V!AJ398</f>
        <v>14.666666666666666</v>
      </c>
      <c r="AK271" s="170">
        <f>P.V!AK398</f>
        <v>5</v>
      </c>
      <c r="AL271" s="19">
        <f>P.V!AL398</f>
        <v>14.833333333333334</v>
      </c>
      <c r="AM271" s="75">
        <f>P.V!AM398</f>
        <v>5</v>
      </c>
      <c r="AN271" s="38">
        <f>P.V!AN398</f>
        <v>14.277777777777779</v>
      </c>
      <c r="AO271" s="76">
        <f>P.V!AO398</f>
        <v>15</v>
      </c>
      <c r="AP271" s="167">
        <f>P.V!AP398</f>
        <v>5.5</v>
      </c>
      <c r="AQ271" s="167">
        <f>P.V!AQ398</f>
        <v>0</v>
      </c>
      <c r="AR271" s="167">
        <f>P.V!AR398</f>
        <v>10.5</v>
      </c>
      <c r="AS271" s="167">
        <f>P.V!AS398</f>
        <v>3</v>
      </c>
      <c r="AT271" s="167">
        <f>P.V!AT398</f>
        <v>8.5</v>
      </c>
      <c r="AU271" s="75">
        <f>P.V!AU398</f>
        <v>0</v>
      </c>
      <c r="AV271" s="38">
        <f>P.V!AV398</f>
        <v>8.1666666666666661</v>
      </c>
      <c r="AW271" s="76">
        <f>P.V!AW398</f>
        <v>3</v>
      </c>
      <c r="AX271" s="61">
        <f>P.V!AX398</f>
        <v>11</v>
      </c>
      <c r="AY271" s="75">
        <f>P.V!AY398</f>
        <v>2</v>
      </c>
      <c r="AZ271" s="61">
        <f>P.V!AZ398</f>
        <v>12</v>
      </c>
      <c r="BA271" s="75">
        <f>P.V!BA398</f>
        <v>2</v>
      </c>
      <c r="BB271" s="61">
        <f>P.V!BB398</f>
        <v>11.5</v>
      </c>
      <c r="BC271" s="75">
        <f>P.V!BC398</f>
        <v>2</v>
      </c>
      <c r="BD271" s="38">
        <f>P.V!BD398</f>
        <v>11.5</v>
      </c>
      <c r="BE271" s="76">
        <f>P.V!BE398</f>
        <v>6</v>
      </c>
      <c r="BF271" s="54">
        <f>P.V!BF398</f>
        <v>11.623456790123457</v>
      </c>
      <c r="BG271" s="55">
        <f>P.V!BG398</f>
        <v>30</v>
      </c>
      <c r="BH271" s="56">
        <f>P.V!BH398</f>
        <v>10.746913580246915</v>
      </c>
      <c r="BI271" s="55">
        <f>P.V!BI398</f>
        <v>60</v>
      </c>
      <c r="BJ271" s="55">
        <f>P.V!BJ398</f>
        <v>180</v>
      </c>
      <c r="BK271" s="73" t="str">
        <f>P.V!BK398</f>
        <v>Admis(e)</v>
      </c>
    </row>
    <row r="272" spans="1:63" ht="20.25" customHeight="1">
      <c r="A272" s="250">
        <v>262</v>
      </c>
      <c r="B272" s="234" t="str">
        <f>P.V!B399</f>
        <v>11DR0528</v>
      </c>
      <c r="C272" s="234" t="str">
        <f>P.V!C399</f>
        <v>SAHLI</v>
      </c>
      <c r="D272" s="234" t="str">
        <f>P.V!D399</f>
        <v>Wassila</v>
      </c>
      <c r="E272" s="234" t="str">
        <f>P.V!E399</f>
        <v>22/02/1988</v>
      </c>
      <c r="F272" s="234" t="str">
        <f>P.V!F399</f>
        <v>Bejaia</v>
      </c>
      <c r="G272" s="134">
        <f>P.V!G399</f>
        <v>10.333333333333334</v>
      </c>
      <c r="H272" s="37">
        <f>P.V!H399</f>
        <v>5</v>
      </c>
      <c r="I272" s="36">
        <f>P.V!I399</f>
        <v>4.666666666666667</v>
      </c>
      <c r="J272" s="37">
        <f>P.V!J399</f>
        <v>0</v>
      </c>
      <c r="K272" s="36">
        <f>P.V!K399</f>
        <v>4</v>
      </c>
      <c r="L272" s="37">
        <f>P.V!L399</f>
        <v>0</v>
      </c>
      <c r="M272" s="53">
        <f>P.V!M399</f>
        <v>6.333333333333333</v>
      </c>
      <c r="N272" s="39">
        <f>P.V!N399</f>
        <v>5</v>
      </c>
      <c r="O272" s="36">
        <f>P.V!O399</f>
        <v>9</v>
      </c>
      <c r="P272" s="37">
        <f>P.V!P399</f>
        <v>0</v>
      </c>
      <c r="Q272" s="36">
        <f>P.V!Q399</f>
        <v>5.5</v>
      </c>
      <c r="R272" s="37">
        <f>P.V!R399</f>
        <v>0</v>
      </c>
      <c r="S272" s="36">
        <f>P.V!S399</f>
        <v>6.5</v>
      </c>
      <c r="T272" s="37">
        <f>P.V!T399</f>
        <v>0</v>
      </c>
      <c r="U272" s="53">
        <f>P.V!U399</f>
        <v>7</v>
      </c>
      <c r="V272" s="39">
        <f>P.V!V399</f>
        <v>0</v>
      </c>
      <c r="W272" s="36">
        <f>P.V!W399</f>
        <v>2</v>
      </c>
      <c r="X272" s="37">
        <f>P.V!X399</f>
        <v>0</v>
      </c>
      <c r="Y272" s="36">
        <f>P.V!Y399</f>
        <v>8.5</v>
      </c>
      <c r="Z272" s="37">
        <f>P.V!Z399</f>
        <v>0</v>
      </c>
      <c r="AA272" s="36">
        <f>P.V!AA399</f>
        <v>5</v>
      </c>
      <c r="AB272" s="37">
        <f>P.V!AB399</f>
        <v>0</v>
      </c>
      <c r="AC272" s="53">
        <f>P.V!AC399</f>
        <v>5.166666666666667</v>
      </c>
      <c r="AD272" s="39">
        <f>P.V!AD399</f>
        <v>0</v>
      </c>
      <c r="AE272" s="138">
        <f>P.V!AE399</f>
        <v>6.2962962962962967</v>
      </c>
      <c r="AF272" s="40">
        <f>P.V!AF399</f>
        <v>5</v>
      </c>
      <c r="AG272" s="73" t="str">
        <f>P.V!AG399</f>
        <v>Rattrapage</v>
      </c>
      <c r="AH272" s="19">
        <f>P.V!AH399</f>
        <v>8.1666666666666661</v>
      </c>
      <c r="AI272" s="170">
        <f>P.V!AI399</f>
        <v>0</v>
      </c>
      <c r="AJ272" s="19">
        <f>P.V!AJ399</f>
        <v>8.3333333333333339</v>
      </c>
      <c r="AK272" s="170">
        <f>P.V!AK399</f>
        <v>0</v>
      </c>
      <c r="AL272" s="19">
        <f>P.V!AL399</f>
        <v>9.3333333333333339</v>
      </c>
      <c r="AM272" s="75">
        <f>P.V!AM399</f>
        <v>0</v>
      </c>
      <c r="AN272" s="38">
        <f>P.V!AN399</f>
        <v>8.6111111111111125</v>
      </c>
      <c r="AO272" s="76">
        <f>P.V!AO399</f>
        <v>0</v>
      </c>
      <c r="AP272" s="167">
        <f>P.V!AP399</f>
        <v>3.5</v>
      </c>
      <c r="AQ272" s="167">
        <f>P.V!AQ399</f>
        <v>0</v>
      </c>
      <c r="AR272" s="167">
        <f>P.V!AR399</f>
        <v>4.5</v>
      </c>
      <c r="AS272" s="167">
        <f>P.V!AS399</f>
        <v>0</v>
      </c>
      <c r="AT272" s="167">
        <f>P.V!AT399</f>
        <v>4</v>
      </c>
      <c r="AU272" s="75">
        <f>P.V!AU399</f>
        <v>0</v>
      </c>
      <c r="AV272" s="38">
        <f>P.V!AV399</f>
        <v>4</v>
      </c>
      <c r="AW272" s="76">
        <f>P.V!AW399</f>
        <v>0</v>
      </c>
      <c r="AX272" s="61">
        <f>P.V!AX399</f>
        <v>7.5</v>
      </c>
      <c r="AY272" s="75">
        <f>P.V!AY399</f>
        <v>0</v>
      </c>
      <c r="AZ272" s="61">
        <f>P.V!AZ399</f>
        <v>1</v>
      </c>
      <c r="BA272" s="75">
        <f>P.V!BA399</f>
        <v>0</v>
      </c>
      <c r="BB272" s="61">
        <f>P.V!BB399</f>
        <v>6.5</v>
      </c>
      <c r="BC272" s="75">
        <f>P.V!BC399</f>
        <v>0</v>
      </c>
      <c r="BD272" s="38">
        <f>P.V!BD399</f>
        <v>5</v>
      </c>
      <c r="BE272" s="76">
        <f>P.V!BE399</f>
        <v>0</v>
      </c>
      <c r="BF272" s="54">
        <f>P.V!BF399</f>
        <v>6.2716049382716053</v>
      </c>
      <c r="BG272" s="55">
        <f>P.V!BG399</f>
        <v>0</v>
      </c>
      <c r="BH272" s="56">
        <f>P.V!BH399</f>
        <v>6.283950617283951</v>
      </c>
      <c r="BI272" s="55">
        <f>P.V!BI399</f>
        <v>5</v>
      </c>
      <c r="BJ272" s="55">
        <f>P.V!BJ399</f>
        <v>5</v>
      </c>
      <c r="BK272" s="73" t="str">
        <f>P.V!BK399</f>
        <v>Rattrapage</v>
      </c>
    </row>
    <row r="273" spans="1:63" ht="20.25" customHeight="1">
      <c r="A273" s="250">
        <v>263</v>
      </c>
      <c r="B273" s="234" t="str">
        <f>P.V!B400</f>
        <v>11DR0811</v>
      </c>
      <c r="C273" s="234" t="str">
        <f>P.V!C400</f>
        <v>SAIDANI</v>
      </c>
      <c r="D273" s="234" t="str">
        <f>P.V!D400</f>
        <v>Fairouz</v>
      </c>
      <c r="E273" s="234" t="str">
        <f>P.V!E400</f>
        <v>27/11/1990</v>
      </c>
      <c r="F273" s="234" t="str">
        <f>P.V!F400</f>
        <v>Akbou</v>
      </c>
      <c r="G273" s="134">
        <f>P.V!G400</f>
        <v>8.3333333333333339</v>
      </c>
      <c r="H273" s="37">
        <f>P.V!H400</f>
        <v>0</v>
      </c>
      <c r="I273" s="36">
        <f>P.V!I400</f>
        <v>5.333333333333333</v>
      </c>
      <c r="J273" s="37">
        <f>P.V!J400</f>
        <v>0</v>
      </c>
      <c r="K273" s="36">
        <f>P.V!K400</f>
        <v>4.666666666666667</v>
      </c>
      <c r="L273" s="37">
        <f>P.V!L400</f>
        <v>0</v>
      </c>
      <c r="M273" s="53">
        <f>P.V!M400</f>
        <v>6.1111111111111116</v>
      </c>
      <c r="N273" s="39">
        <f>P.V!N400</f>
        <v>0</v>
      </c>
      <c r="O273" s="36">
        <f>P.V!O400</f>
        <v>16</v>
      </c>
      <c r="P273" s="37">
        <f>P.V!P400</f>
        <v>3</v>
      </c>
      <c r="Q273" s="36">
        <f>P.V!Q400</f>
        <v>10</v>
      </c>
      <c r="R273" s="37">
        <f>P.V!R400</f>
        <v>3</v>
      </c>
      <c r="S273" s="36">
        <f>P.V!S400</f>
        <v>7</v>
      </c>
      <c r="T273" s="37">
        <f>P.V!T400</f>
        <v>0</v>
      </c>
      <c r="U273" s="53">
        <f>P.V!U400</f>
        <v>11</v>
      </c>
      <c r="V273" s="39">
        <f>P.V!V400</f>
        <v>9</v>
      </c>
      <c r="W273" s="36">
        <f>P.V!W400</f>
        <v>5.5</v>
      </c>
      <c r="X273" s="37">
        <f>P.V!X400</f>
        <v>0</v>
      </c>
      <c r="Y273" s="36">
        <f>P.V!Y400</f>
        <v>5</v>
      </c>
      <c r="Z273" s="37">
        <f>P.V!Z400</f>
        <v>0</v>
      </c>
      <c r="AA273" s="36">
        <f>P.V!AA400</f>
        <v>12</v>
      </c>
      <c r="AB273" s="37">
        <f>P.V!AB400</f>
        <v>2</v>
      </c>
      <c r="AC273" s="53">
        <f>P.V!AC400</f>
        <v>7.5</v>
      </c>
      <c r="AD273" s="39">
        <f>P.V!AD400</f>
        <v>2</v>
      </c>
      <c r="AE273" s="138">
        <f>P.V!AE400</f>
        <v>8.0493827160493829</v>
      </c>
      <c r="AF273" s="40">
        <f>P.V!AF400</f>
        <v>11</v>
      </c>
      <c r="AG273" s="73" t="str">
        <f>P.V!AG400</f>
        <v>Rattrapage</v>
      </c>
      <c r="AH273" s="19">
        <f>P.V!AH400</f>
        <v>7.830000000000001</v>
      </c>
      <c r="AI273" s="170">
        <f>P.V!AI400</f>
        <v>0</v>
      </c>
      <c r="AJ273" s="19">
        <f>P.V!AJ400</f>
        <v>13.5</v>
      </c>
      <c r="AK273" s="170">
        <f>P.V!AK400</f>
        <v>5</v>
      </c>
      <c r="AL273" s="19">
        <f>P.V!AL400</f>
        <v>10.67</v>
      </c>
      <c r="AM273" s="75">
        <f>P.V!AM400</f>
        <v>5</v>
      </c>
      <c r="AN273" s="38">
        <f>P.V!AN400</f>
        <v>10.666666666666666</v>
      </c>
      <c r="AO273" s="76">
        <f>P.V!AO400</f>
        <v>15</v>
      </c>
      <c r="AP273" s="167">
        <f>P.V!AP400</f>
        <v>8</v>
      </c>
      <c r="AQ273" s="167">
        <f>P.V!AQ400</f>
        <v>0</v>
      </c>
      <c r="AR273" s="167">
        <f>P.V!AR400</f>
        <v>11</v>
      </c>
      <c r="AS273" s="167">
        <f>P.V!AS400</f>
        <v>3</v>
      </c>
      <c r="AT273" s="167">
        <f>P.V!AT400</f>
        <v>10.5</v>
      </c>
      <c r="AU273" s="75">
        <f>P.V!AU400</f>
        <v>3</v>
      </c>
      <c r="AV273" s="38">
        <f>P.V!AV400</f>
        <v>9.8333333333333339</v>
      </c>
      <c r="AW273" s="76">
        <f>P.V!AW400</f>
        <v>6</v>
      </c>
      <c r="AX273" s="61">
        <f>P.V!AX400</f>
        <v>10</v>
      </c>
      <c r="AY273" s="75">
        <f>P.V!AY400</f>
        <v>2</v>
      </c>
      <c r="AZ273" s="61">
        <f>P.V!AZ400</f>
        <v>3.5</v>
      </c>
      <c r="BA273" s="75">
        <f>P.V!BA400</f>
        <v>0</v>
      </c>
      <c r="BB273" s="61">
        <f>P.V!BB400</f>
        <v>10</v>
      </c>
      <c r="BC273" s="75">
        <f>P.V!BC400</f>
        <v>2</v>
      </c>
      <c r="BD273" s="38">
        <f>P.V!BD400</f>
        <v>7.833333333333333</v>
      </c>
      <c r="BE273" s="76">
        <f>P.V!BE400</f>
        <v>4</v>
      </c>
      <c r="BF273" s="54">
        <f>P.V!BF400</f>
        <v>9.7592592592592595</v>
      </c>
      <c r="BG273" s="55">
        <f>P.V!BG400</f>
        <v>25</v>
      </c>
      <c r="BH273" s="56">
        <f>P.V!BH400</f>
        <v>8.9043209876543212</v>
      </c>
      <c r="BI273" s="55">
        <f>P.V!BI400</f>
        <v>36</v>
      </c>
      <c r="BJ273" s="55">
        <f>P.V!BJ400</f>
        <v>36</v>
      </c>
      <c r="BK273" s="73" t="str">
        <f>P.V!BK400</f>
        <v>Rattrapage</v>
      </c>
    </row>
    <row r="274" spans="1:63" ht="20.25" customHeight="1">
      <c r="A274" s="250">
        <v>264</v>
      </c>
      <c r="B274" s="234" t="str">
        <f>P.V!B401</f>
        <v>11DR1130</v>
      </c>
      <c r="C274" s="234" t="str">
        <f>P.V!C401</f>
        <v>SILA</v>
      </c>
      <c r="D274" s="234" t="str">
        <f>P.V!D401</f>
        <v>Lydia</v>
      </c>
      <c r="E274" s="234" t="str">
        <f>P.V!E401</f>
        <v>15/01/1991</v>
      </c>
      <c r="F274" s="234" t="str">
        <f>P.V!F401</f>
        <v>Seddouk</v>
      </c>
      <c r="G274" s="134">
        <f>P.V!G401</f>
        <v>8.5</v>
      </c>
      <c r="H274" s="37">
        <f>P.V!H401</f>
        <v>0</v>
      </c>
      <c r="I274" s="36">
        <f>P.V!I401</f>
        <v>8.6666666666666661</v>
      </c>
      <c r="J274" s="37">
        <f>P.V!J401</f>
        <v>0</v>
      </c>
      <c r="K274" s="36">
        <f>P.V!K401</f>
        <v>6.833333333333333</v>
      </c>
      <c r="L274" s="37">
        <f>P.V!L401</f>
        <v>0</v>
      </c>
      <c r="M274" s="53">
        <f>P.V!M401</f>
        <v>7.9999999999999991</v>
      </c>
      <c r="N274" s="39">
        <f>P.V!N401</f>
        <v>0</v>
      </c>
      <c r="O274" s="36">
        <f>P.V!O401</f>
        <v>10</v>
      </c>
      <c r="P274" s="37">
        <f>P.V!P401</f>
        <v>3</v>
      </c>
      <c r="Q274" s="36">
        <f>P.V!Q401</f>
        <v>12.5</v>
      </c>
      <c r="R274" s="37">
        <f>P.V!R401</f>
        <v>3</v>
      </c>
      <c r="S274" s="36">
        <f>P.V!S401</f>
        <v>8.5</v>
      </c>
      <c r="T274" s="37">
        <f>P.V!T401</f>
        <v>0</v>
      </c>
      <c r="U274" s="53">
        <f>P.V!U401</f>
        <v>10.333333333333334</v>
      </c>
      <c r="V274" s="39">
        <f>P.V!V401</f>
        <v>9</v>
      </c>
      <c r="W274" s="36">
        <f>P.V!W401</f>
        <v>5</v>
      </c>
      <c r="X274" s="37">
        <f>P.V!X401</f>
        <v>0</v>
      </c>
      <c r="Y274" s="36">
        <f>P.V!Y401</f>
        <v>15</v>
      </c>
      <c r="Z274" s="37">
        <f>P.V!Z401</f>
        <v>2</v>
      </c>
      <c r="AA274" s="36">
        <f>P.V!AA401</f>
        <v>4.5</v>
      </c>
      <c r="AB274" s="37">
        <f>P.V!AB401</f>
        <v>0</v>
      </c>
      <c r="AC274" s="53">
        <f>P.V!AC401</f>
        <v>8.1666666666666661</v>
      </c>
      <c r="AD274" s="39">
        <f>P.V!AD401</f>
        <v>2</v>
      </c>
      <c r="AE274" s="138">
        <f>P.V!AE401</f>
        <v>8.8148148148148149</v>
      </c>
      <c r="AF274" s="40">
        <f>P.V!AF401</f>
        <v>11</v>
      </c>
      <c r="AG274" s="73" t="str">
        <f>P.V!AG401</f>
        <v>Rattrapage</v>
      </c>
      <c r="AH274" s="19">
        <f>P.V!AH401</f>
        <v>11.166666666666666</v>
      </c>
      <c r="AI274" s="170">
        <f>P.V!AI401</f>
        <v>5</v>
      </c>
      <c r="AJ274" s="19">
        <f>P.V!AJ401</f>
        <v>12.83</v>
      </c>
      <c r="AK274" s="170">
        <f>P.V!AK401</f>
        <v>5</v>
      </c>
      <c r="AL274" s="19">
        <f>P.V!AL401</f>
        <v>11</v>
      </c>
      <c r="AM274" s="75">
        <f>P.V!AM401</f>
        <v>5</v>
      </c>
      <c r="AN274" s="38">
        <f>P.V!AN401</f>
        <v>11.665555555555557</v>
      </c>
      <c r="AO274" s="76">
        <f>P.V!AO401</f>
        <v>15</v>
      </c>
      <c r="AP274" s="167">
        <f>P.V!AP401</f>
        <v>10</v>
      </c>
      <c r="AQ274" s="167">
        <f>P.V!AQ401</f>
        <v>3</v>
      </c>
      <c r="AR274" s="167">
        <f>P.V!AR401</f>
        <v>4</v>
      </c>
      <c r="AS274" s="167">
        <f>P.V!AS401</f>
        <v>0</v>
      </c>
      <c r="AT274" s="167">
        <f>P.V!AT401</f>
        <v>13</v>
      </c>
      <c r="AU274" s="75">
        <f>P.V!AU401</f>
        <v>3</v>
      </c>
      <c r="AV274" s="38">
        <f>P.V!AV401</f>
        <v>9</v>
      </c>
      <c r="AW274" s="76">
        <f>P.V!AW401</f>
        <v>6</v>
      </c>
      <c r="AX274" s="61">
        <f>P.V!AX401</f>
        <v>8.5</v>
      </c>
      <c r="AY274" s="75">
        <f>P.V!AY401</f>
        <v>0</v>
      </c>
      <c r="AZ274" s="61">
        <f>P.V!AZ401</f>
        <v>1</v>
      </c>
      <c r="BA274" s="75">
        <f>P.V!BA401</f>
        <v>0</v>
      </c>
      <c r="BB274" s="61">
        <f>P.V!BB401</f>
        <v>12</v>
      </c>
      <c r="BC274" s="75">
        <f>P.V!BC401</f>
        <v>2</v>
      </c>
      <c r="BD274" s="38">
        <f>P.V!BD401</f>
        <v>7.166666666666667</v>
      </c>
      <c r="BE274" s="76">
        <f>P.V!BE401</f>
        <v>2</v>
      </c>
      <c r="BF274" s="54">
        <f>P.V!BF401</f>
        <v>9.7772839506172851</v>
      </c>
      <c r="BG274" s="55">
        <f>P.V!BG401</f>
        <v>23</v>
      </c>
      <c r="BH274" s="56">
        <f>P.V!BH401</f>
        <v>9.2960493827160491</v>
      </c>
      <c r="BI274" s="55">
        <f>P.V!BI401</f>
        <v>34</v>
      </c>
      <c r="BJ274" s="55">
        <f>P.V!BJ401</f>
        <v>34</v>
      </c>
      <c r="BK274" s="73" t="str">
        <f>P.V!BK401</f>
        <v>Rattrapage</v>
      </c>
    </row>
    <row r="275" spans="1:63" ht="20.25" customHeight="1">
      <c r="A275" s="250">
        <v>265</v>
      </c>
      <c r="B275" s="234" t="str">
        <f>P.V!B402</f>
        <v>113003950</v>
      </c>
      <c r="C275" s="234" t="str">
        <f>P.V!C402</f>
        <v>SOUALMI</v>
      </c>
      <c r="D275" s="234" t="str">
        <f>P.V!D402</f>
        <v>samia</v>
      </c>
      <c r="E275" s="234" t="str">
        <f>P.V!E402</f>
        <v>21/08/1991</v>
      </c>
      <c r="F275" s="234" t="str">
        <f>P.V!F402</f>
        <v>El-kseur</v>
      </c>
      <c r="G275" s="134">
        <f>P.V!G402</f>
        <v>12.666666666666666</v>
      </c>
      <c r="H275" s="37">
        <f>P.V!H402</f>
        <v>5</v>
      </c>
      <c r="I275" s="36">
        <f>P.V!I402</f>
        <v>10.333333333333334</v>
      </c>
      <c r="J275" s="37">
        <f>P.V!J402</f>
        <v>5</v>
      </c>
      <c r="K275" s="36">
        <f>P.V!K402</f>
        <v>9.6666666666666661</v>
      </c>
      <c r="L275" s="37">
        <f>P.V!L402</f>
        <v>0</v>
      </c>
      <c r="M275" s="53">
        <f>P.V!M402</f>
        <v>10.888888888888888</v>
      </c>
      <c r="N275" s="39">
        <f>P.V!N402</f>
        <v>15</v>
      </c>
      <c r="O275" s="36">
        <f>P.V!O402</f>
        <v>7</v>
      </c>
      <c r="P275" s="37">
        <f>P.V!P402</f>
        <v>0</v>
      </c>
      <c r="Q275" s="36">
        <f>P.V!Q402</f>
        <v>9</v>
      </c>
      <c r="R275" s="37">
        <f>P.V!R402</f>
        <v>0</v>
      </c>
      <c r="S275" s="36">
        <f>P.V!S402</f>
        <v>8.5</v>
      </c>
      <c r="T275" s="37">
        <f>P.V!T402</f>
        <v>0</v>
      </c>
      <c r="U275" s="53">
        <f>P.V!U402</f>
        <v>8.1666666666666661</v>
      </c>
      <c r="V275" s="39">
        <f>P.V!V402</f>
        <v>0</v>
      </c>
      <c r="W275" s="36">
        <f>P.V!W402</f>
        <v>8.5</v>
      </c>
      <c r="X275" s="37">
        <f>P.V!X402</f>
        <v>0</v>
      </c>
      <c r="Y275" s="36">
        <f>P.V!Y402</f>
        <v>8</v>
      </c>
      <c r="Z275" s="37">
        <f>P.V!Z402</f>
        <v>0</v>
      </c>
      <c r="AA275" s="36">
        <f>P.V!AA402</f>
        <v>4</v>
      </c>
      <c r="AB275" s="37">
        <f>P.V!AB402</f>
        <v>0</v>
      </c>
      <c r="AC275" s="53">
        <f>P.V!AC402</f>
        <v>6.833333333333333</v>
      </c>
      <c r="AD275" s="39">
        <f>P.V!AD402</f>
        <v>0</v>
      </c>
      <c r="AE275" s="138">
        <f>P.V!AE402</f>
        <v>9.0802469135802468</v>
      </c>
      <c r="AF275" s="40">
        <f>P.V!AF402</f>
        <v>15</v>
      </c>
      <c r="AG275" s="73" t="str">
        <f>P.V!AG402</f>
        <v>Rattrapage</v>
      </c>
      <c r="AH275" s="19">
        <f>P.V!AH402</f>
        <v>12.5</v>
      </c>
      <c r="AI275" s="170">
        <f>P.V!AI402</f>
        <v>5</v>
      </c>
      <c r="AJ275" s="19">
        <f>P.V!AJ402</f>
        <v>12.333333333333334</v>
      </c>
      <c r="AK275" s="170">
        <f>P.V!AK402</f>
        <v>5</v>
      </c>
      <c r="AL275" s="19">
        <f>P.V!AL402</f>
        <v>10.5</v>
      </c>
      <c r="AM275" s="75">
        <f>P.V!AM402</f>
        <v>5</v>
      </c>
      <c r="AN275" s="38">
        <f>P.V!AN402</f>
        <v>11.777777777777779</v>
      </c>
      <c r="AO275" s="76">
        <f>P.V!AO402</f>
        <v>15</v>
      </c>
      <c r="AP275" s="167">
        <f>P.V!AP402</f>
        <v>8</v>
      </c>
      <c r="AQ275" s="167">
        <f>P.V!AQ402</f>
        <v>0</v>
      </c>
      <c r="AR275" s="167">
        <f>P.V!AR402</f>
        <v>13</v>
      </c>
      <c r="AS275" s="167">
        <f>P.V!AS402</f>
        <v>3</v>
      </c>
      <c r="AT275" s="167">
        <f>P.V!AT402</f>
        <v>10.5</v>
      </c>
      <c r="AU275" s="75">
        <f>P.V!AU402</f>
        <v>3</v>
      </c>
      <c r="AV275" s="38">
        <f>P.V!AV402</f>
        <v>10.5</v>
      </c>
      <c r="AW275" s="76">
        <f>P.V!AW402</f>
        <v>9</v>
      </c>
      <c r="AX275" s="61">
        <f>P.V!AX402</f>
        <v>13.5</v>
      </c>
      <c r="AY275" s="75">
        <f>P.V!AY402</f>
        <v>2</v>
      </c>
      <c r="AZ275" s="61">
        <f>P.V!AZ402</f>
        <v>3.5</v>
      </c>
      <c r="BA275" s="75">
        <f>P.V!BA402</f>
        <v>0</v>
      </c>
      <c r="BB275" s="61">
        <f>P.V!BB402</f>
        <v>11</v>
      </c>
      <c r="BC275" s="75">
        <f>P.V!BC402</f>
        <v>2</v>
      </c>
      <c r="BD275" s="38">
        <f>P.V!BD402</f>
        <v>9.3333333333333339</v>
      </c>
      <c r="BE275" s="76">
        <f>P.V!BE402</f>
        <v>4</v>
      </c>
      <c r="BF275" s="54">
        <f>P.V!BF402</f>
        <v>10.808641975308644</v>
      </c>
      <c r="BG275" s="55">
        <f>P.V!BG402</f>
        <v>30</v>
      </c>
      <c r="BH275" s="56">
        <f>P.V!BH402</f>
        <v>9.9444444444444464</v>
      </c>
      <c r="BI275" s="55">
        <f>P.V!BI402</f>
        <v>45</v>
      </c>
      <c r="BJ275" s="55">
        <f>P.V!BJ402</f>
        <v>45</v>
      </c>
      <c r="BK275" s="73" t="str">
        <f>P.V!BK402</f>
        <v>Rattrapage</v>
      </c>
    </row>
    <row r="276" spans="1:63" ht="20.25" customHeight="1">
      <c r="A276" s="250">
        <v>266</v>
      </c>
      <c r="B276" s="234" t="str">
        <f>P.V!B403</f>
        <v>10DR052</v>
      </c>
      <c r="C276" s="234" t="str">
        <f>P.V!C403</f>
        <v>TADJENANT</v>
      </c>
      <c r="D276" s="234" t="str">
        <f>P.V!D403</f>
        <v>Badria</v>
      </c>
      <c r="E276" s="234" t="str">
        <f>P.V!E403</f>
        <v>17/06/1989</v>
      </c>
      <c r="F276" s="234" t="str">
        <f>P.V!F403</f>
        <v>Bejaia</v>
      </c>
      <c r="G276" s="134">
        <f>P.V!G403</f>
        <v>10.17</v>
      </c>
      <c r="H276" s="37">
        <f>P.V!H403</f>
        <v>5</v>
      </c>
      <c r="I276" s="36">
        <f>P.V!I403</f>
        <v>8.67</v>
      </c>
      <c r="J276" s="37">
        <f>P.V!J403</f>
        <v>0</v>
      </c>
      <c r="K276" s="36">
        <f>P.V!K403</f>
        <v>11.67</v>
      </c>
      <c r="L276" s="37">
        <f>P.V!L403</f>
        <v>5</v>
      </c>
      <c r="M276" s="53">
        <f>P.V!M403</f>
        <v>10.17</v>
      </c>
      <c r="N276" s="39">
        <f>P.V!N403</f>
        <v>15</v>
      </c>
      <c r="O276" s="36">
        <f>P.V!O403</f>
        <v>8</v>
      </c>
      <c r="P276" s="37">
        <f>P.V!P403</f>
        <v>0</v>
      </c>
      <c r="Q276" s="36">
        <f>P.V!Q403</f>
        <v>5</v>
      </c>
      <c r="R276" s="37">
        <f>P.V!R403</f>
        <v>0</v>
      </c>
      <c r="S276" s="36">
        <f>P.V!S403</f>
        <v>7.5</v>
      </c>
      <c r="T276" s="37">
        <f>P.V!T403</f>
        <v>0</v>
      </c>
      <c r="U276" s="53">
        <f>P.V!U403</f>
        <v>6.833333333333333</v>
      </c>
      <c r="V276" s="39">
        <f>P.V!V403</f>
        <v>0</v>
      </c>
      <c r="W276" s="36">
        <f>P.V!W403</f>
        <v>1</v>
      </c>
      <c r="X276" s="37">
        <f>P.V!X403</f>
        <v>0</v>
      </c>
      <c r="Y276" s="36">
        <f>P.V!Y403</f>
        <v>9</v>
      </c>
      <c r="Z276" s="37">
        <f>P.V!Z403</f>
        <v>0</v>
      </c>
      <c r="AA276" s="36">
        <f>P.V!AA403</f>
        <v>10</v>
      </c>
      <c r="AB276" s="37">
        <f>P.V!AB403</f>
        <v>2</v>
      </c>
      <c r="AC276" s="53">
        <f>P.V!AC403</f>
        <v>6.666666666666667</v>
      </c>
      <c r="AD276" s="39">
        <f>P.V!AD403</f>
        <v>2</v>
      </c>
      <c r="AE276" s="138">
        <f>P.V!AE403</f>
        <v>8.2792592592592591</v>
      </c>
      <c r="AF276" s="40">
        <f>P.V!AF403</f>
        <v>17</v>
      </c>
      <c r="AG276" s="73" t="str">
        <f>P.V!AG403</f>
        <v>Rattrapage</v>
      </c>
      <c r="AH276" s="19">
        <f>P.V!AH403</f>
        <v>9.5</v>
      </c>
      <c r="AI276" s="170">
        <f>P.V!AI403</f>
        <v>0</v>
      </c>
      <c r="AJ276" s="19">
        <f>P.V!AJ403</f>
        <v>13</v>
      </c>
      <c r="AK276" s="170">
        <f>P.V!AK403</f>
        <v>5</v>
      </c>
      <c r="AL276" s="19">
        <f>P.V!AL403</f>
        <v>10.33</v>
      </c>
      <c r="AM276" s="75">
        <f>P.V!AM403</f>
        <v>5</v>
      </c>
      <c r="AN276" s="38">
        <f>P.V!AN403</f>
        <v>10.943333333333333</v>
      </c>
      <c r="AO276" s="76">
        <f>P.V!AO403</f>
        <v>15</v>
      </c>
      <c r="AP276" s="167">
        <f>P.V!AP403</f>
        <v>4.5</v>
      </c>
      <c r="AQ276" s="167">
        <f>P.V!AQ403</f>
        <v>0</v>
      </c>
      <c r="AR276" s="167">
        <f>P.V!AR403</f>
        <v>5</v>
      </c>
      <c r="AS276" s="167">
        <f>P.V!AS403</f>
        <v>0</v>
      </c>
      <c r="AT276" s="167">
        <f>P.V!AT403</f>
        <v>10</v>
      </c>
      <c r="AU276" s="75">
        <f>P.V!AU403</f>
        <v>3</v>
      </c>
      <c r="AV276" s="38">
        <f>P.V!AV403</f>
        <v>6.5</v>
      </c>
      <c r="AW276" s="76">
        <f>P.V!AW403</f>
        <v>3</v>
      </c>
      <c r="AX276" s="61">
        <f>P.V!AX403</f>
        <v>12</v>
      </c>
      <c r="AY276" s="75">
        <f>P.V!AY403</f>
        <v>2</v>
      </c>
      <c r="AZ276" s="61">
        <f>P.V!AZ403</f>
        <v>10</v>
      </c>
      <c r="BA276" s="75">
        <f>P.V!BA403</f>
        <v>2</v>
      </c>
      <c r="BB276" s="61">
        <f>P.V!BB403</f>
        <v>8</v>
      </c>
      <c r="BC276" s="75">
        <f>P.V!BC403</f>
        <v>0</v>
      </c>
      <c r="BD276" s="38">
        <f>P.V!BD403</f>
        <v>10</v>
      </c>
      <c r="BE276" s="76">
        <f>P.V!BE403</f>
        <v>6</v>
      </c>
      <c r="BF276" s="54">
        <f>P.V!BF403</f>
        <v>9.2525925925925918</v>
      </c>
      <c r="BG276" s="55">
        <f>P.V!BG403</f>
        <v>24</v>
      </c>
      <c r="BH276" s="56">
        <f>P.V!BH403</f>
        <v>8.7659259259259255</v>
      </c>
      <c r="BI276" s="55">
        <f>P.V!BI403</f>
        <v>41</v>
      </c>
      <c r="BJ276" s="55">
        <f>P.V!BJ403</f>
        <v>41</v>
      </c>
      <c r="BK276" s="73" t="str">
        <f>P.V!BK403</f>
        <v>Rattrapage</v>
      </c>
    </row>
    <row r="277" spans="1:63" ht="20.25" customHeight="1">
      <c r="A277" s="250">
        <v>267</v>
      </c>
      <c r="B277" s="234" t="str">
        <f>P.V!B404</f>
        <v>123013369</v>
      </c>
      <c r="C277" s="234" t="str">
        <f>P.V!C404</f>
        <v>TAGGUEB</v>
      </c>
      <c r="D277" s="234" t="str">
        <f>P.V!D404</f>
        <v>Feryel</v>
      </c>
      <c r="E277" s="234" t="str">
        <f>P.V!E404</f>
        <v>22/08/1993</v>
      </c>
      <c r="F277" s="234" t="str">
        <f>P.V!F404</f>
        <v>Akbou</v>
      </c>
      <c r="G277" s="134">
        <f>P.V!G404</f>
        <v>7.666666666666667</v>
      </c>
      <c r="H277" s="37">
        <f>P.V!H404</f>
        <v>0</v>
      </c>
      <c r="I277" s="36">
        <f>P.V!I404</f>
        <v>4</v>
      </c>
      <c r="J277" s="37">
        <f>P.V!J404</f>
        <v>0</v>
      </c>
      <c r="K277" s="36">
        <f>P.V!K404</f>
        <v>6.166666666666667</v>
      </c>
      <c r="L277" s="37">
        <f>P.V!L404</f>
        <v>0</v>
      </c>
      <c r="M277" s="53">
        <f>P.V!M404</f>
        <v>5.9444444444444455</v>
      </c>
      <c r="N277" s="39">
        <f>P.V!N404</f>
        <v>0</v>
      </c>
      <c r="O277" s="36">
        <f>P.V!O404</f>
        <v>11</v>
      </c>
      <c r="P277" s="37">
        <f>P.V!P404</f>
        <v>3</v>
      </c>
      <c r="Q277" s="36">
        <f>P.V!Q404</f>
        <v>10</v>
      </c>
      <c r="R277" s="37">
        <f>P.V!R404</f>
        <v>3</v>
      </c>
      <c r="S277" s="36">
        <f>P.V!S404</f>
        <v>5.5</v>
      </c>
      <c r="T277" s="37">
        <f>P.V!T404</f>
        <v>0</v>
      </c>
      <c r="U277" s="53">
        <f>P.V!U404</f>
        <v>8.8333333333333339</v>
      </c>
      <c r="V277" s="39">
        <f>P.V!V404</f>
        <v>6</v>
      </c>
      <c r="W277" s="36">
        <f>P.V!W404</f>
        <v>1</v>
      </c>
      <c r="X277" s="37">
        <f>P.V!X404</f>
        <v>0</v>
      </c>
      <c r="Y277" s="36">
        <f>P.V!Y404</f>
        <v>10</v>
      </c>
      <c r="Z277" s="37">
        <f>P.V!Z404</f>
        <v>2</v>
      </c>
      <c r="AA277" s="36">
        <f>P.V!AA404</f>
        <v>8</v>
      </c>
      <c r="AB277" s="37">
        <f>P.V!AB404</f>
        <v>0</v>
      </c>
      <c r="AC277" s="53">
        <f>P.V!AC404</f>
        <v>6.333333333333333</v>
      </c>
      <c r="AD277" s="39">
        <f>P.V!AD404</f>
        <v>2</v>
      </c>
      <c r="AE277" s="138">
        <f>P.V!AE404</f>
        <v>6.9938271604938276</v>
      </c>
      <c r="AF277" s="40">
        <f>P.V!AF404</f>
        <v>8</v>
      </c>
      <c r="AG277" s="73" t="str">
        <f>P.V!AG404</f>
        <v>Rattrapage</v>
      </c>
      <c r="AH277" s="19">
        <f>P.V!AH404</f>
        <v>14</v>
      </c>
      <c r="AI277" s="170">
        <f>P.V!AI404</f>
        <v>5</v>
      </c>
      <c r="AJ277" s="19">
        <f>P.V!AJ404</f>
        <v>11.333333333333334</v>
      </c>
      <c r="AK277" s="170">
        <f>P.V!AK404</f>
        <v>5</v>
      </c>
      <c r="AL277" s="19">
        <f>P.V!AL404</f>
        <v>11.833333333333334</v>
      </c>
      <c r="AM277" s="75">
        <f>P.V!AM404</f>
        <v>5</v>
      </c>
      <c r="AN277" s="38">
        <f>P.V!AN404</f>
        <v>12.388888888888891</v>
      </c>
      <c r="AO277" s="76">
        <f>P.V!AO404</f>
        <v>15</v>
      </c>
      <c r="AP277" s="167">
        <f>P.V!AP404</f>
        <v>6.5</v>
      </c>
      <c r="AQ277" s="167">
        <f>P.V!AQ404</f>
        <v>0</v>
      </c>
      <c r="AR277" s="167">
        <f>P.V!AR404</f>
        <v>10.5</v>
      </c>
      <c r="AS277" s="167">
        <f>P.V!AS404</f>
        <v>3</v>
      </c>
      <c r="AT277" s="167">
        <f>P.V!AT404</f>
        <v>10</v>
      </c>
      <c r="AU277" s="75">
        <f>P.V!AU404</f>
        <v>3</v>
      </c>
      <c r="AV277" s="38">
        <f>P.V!AV404</f>
        <v>9</v>
      </c>
      <c r="AW277" s="76">
        <f>P.V!AW404</f>
        <v>6</v>
      </c>
      <c r="AX277" s="61">
        <f>P.V!AX404</f>
        <v>12</v>
      </c>
      <c r="AY277" s="75">
        <f>P.V!AY404</f>
        <v>2</v>
      </c>
      <c r="AZ277" s="61">
        <f>P.V!AZ404</f>
        <v>9</v>
      </c>
      <c r="BA277" s="75">
        <f>P.V!BA404</f>
        <v>0</v>
      </c>
      <c r="BB277" s="61">
        <f>P.V!BB404</f>
        <v>10</v>
      </c>
      <c r="BC277" s="75">
        <f>P.V!BC404</f>
        <v>2</v>
      </c>
      <c r="BD277" s="38">
        <f>P.V!BD404</f>
        <v>10.333333333333334</v>
      </c>
      <c r="BE277" s="76">
        <f>P.V!BE404</f>
        <v>6</v>
      </c>
      <c r="BF277" s="54">
        <f>P.V!BF404</f>
        <v>10.80246913580247</v>
      </c>
      <c r="BG277" s="55">
        <f>P.V!BG404</f>
        <v>30</v>
      </c>
      <c r="BH277" s="56">
        <f>P.V!BH404</f>
        <v>8.8981481481481488</v>
      </c>
      <c r="BI277" s="55">
        <f>P.V!BI404</f>
        <v>38</v>
      </c>
      <c r="BJ277" s="55">
        <f>P.V!BJ404</f>
        <v>38</v>
      </c>
      <c r="BK277" s="73" t="str">
        <f>P.V!BK404</f>
        <v>Rattrapage</v>
      </c>
    </row>
    <row r="278" spans="1:63" ht="20.25" customHeight="1">
      <c r="A278" s="250">
        <v>268</v>
      </c>
      <c r="B278" s="234" t="str">
        <f>P.V!B405</f>
        <v>113000101</v>
      </c>
      <c r="C278" s="234" t="str">
        <f>P.V!C405</f>
        <v>TAIBI</v>
      </c>
      <c r="D278" s="234" t="str">
        <f>P.V!D405</f>
        <v>salwa</v>
      </c>
      <c r="E278" s="234" t="str">
        <f>P.V!E405</f>
        <v>06/12/1989</v>
      </c>
      <c r="F278" s="234" t="str">
        <f>P.V!F405</f>
        <v>Bejaia</v>
      </c>
      <c r="G278" s="134">
        <f>P.V!G405</f>
        <v>10.333333333333334</v>
      </c>
      <c r="H278" s="37">
        <f>P.V!H405</f>
        <v>5</v>
      </c>
      <c r="I278" s="36">
        <f>P.V!I405</f>
        <v>6</v>
      </c>
      <c r="J278" s="37">
        <f>P.V!J405</f>
        <v>0</v>
      </c>
      <c r="K278" s="36">
        <f>P.V!K405</f>
        <v>4.666666666666667</v>
      </c>
      <c r="L278" s="37">
        <f>P.V!L405</f>
        <v>0</v>
      </c>
      <c r="M278" s="53">
        <f>P.V!M405</f>
        <v>7.0000000000000009</v>
      </c>
      <c r="N278" s="39">
        <f>P.V!N405</f>
        <v>5</v>
      </c>
      <c r="O278" s="36">
        <f>P.V!O405</f>
        <v>5</v>
      </c>
      <c r="P278" s="37">
        <f>P.V!P405</f>
        <v>0</v>
      </c>
      <c r="Q278" s="36">
        <f>P.V!Q405</f>
        <v>12</v>
      </c>
      <c r="R278" s="37">
        <f>P.V!R405</f>
        <v>3</v>
      </c>
      <c r="S278" s="36">
        <f>P.V!S405</f>
        <v>5</v>
      </c>
      <c r="T278" s="37">
        <f>P.V!T405</f>
        <v>0</v>
      </c>
      <c r="U278" s="53">
        <f>P.V!U405</f>
        <v>7.333333333333333</v>
      </c>
      <c r="V278" s="39">
        <f>P.V!V405</f>
        <v>3</v>
      </c>
      <c r="W278" s="36">
        <f>P.V!W405</f>
        <v>0</v>
      </c>
      <c r="X278" s="37">
        <f>P.V!X405</f>
        <v>0</v>
      </c>
      <c r="Y278" s="36">
        <f>P.V!Y405</f>
        <v>12</v>
      </c>
      <c r="Z278" s="37">
        <f>P.V!Z405</f>
        <v>2</v>
      </c>
      <c r="AA278" s="36">
        <f>P.V!AA405</f>
        <v>3.5</v>
      </c>
      <c r="AB278" s="37">
        <f>P.V!AB405</f>
        <v>0</v>
      </c>
      <c r="AC278" s="53">
        <f>P.V!AC405</f>
        <v>5.166666666666667</v>
      </c>
      <c r="AD278" s="39">
        <f>P.V!AD405</f>
        <v>2</v>
      </c>
      <c r="AE278" s="138">
        <f>P.V!AE405</f>
        <v>6.7037037037037033</v>
      </c>
      <c r="AF278" s="40">
        <f>P.V!AF405</f>
        <v>10</v>
      </c>
      <c r="AG278" s="73" t="str">
        <f>P.V!AG405</f>
        <v>Rattrapage</v>
      </c>
      <c r="AH278" s="19">
        <f>P.V!AH405</f>
        <v>10.333333333333334</v>
      </c>
      <c r="AI278" s="170">
        <f>P.V!AI405</f>
        <v>5</v>
      </c>
      <c r="AJ278" s="19">
        <f>P.V!AJ405</f>
        <v>15.166666666666666</v>
      </c>
      <c r="AK278" s="170">
        <f>P.V!AK405</f>
        <v>5</v>
      </c>
      <c r="AL278" s="19">
        <f>P.V!AL405</f>
        <v>15.166666666666666</v>
      </c>
      <c r="AM278" s="75">
        <f>P.V!AM405</f>
        <v>5</v>
      </c>
      <c r="AN278" s="38">
        <f>P.V!AN405</f>
        <v>13.555555555555555</v>
      </c>
      <c r="AO278" s="76">
        <f>P.V!AO405</f>
        <v>15</v>
      </c>
      <c r="AP278" s="167">
        <f>P.V!AP405</f>
        <v>8.5</v>
      </c>
      <c r="AQ278" s="167">
        <f>P.V!AQ405</f>
        <v>0</v>
      </c>
      <c r="AR278" s="167">
        <f>P.V!AR405</f>
        <v>6.5</v>
      </c>
      <c r="AS278" s="167">
        <f>P.V!AS405</f>
        <v>0</v>
      </c>
      <c r="AT278" s="167">
        <f>P.V!AT405</f>
        <v>7</v>
      </c>
      <c r="AU278" s="75">
        <f>P.V!AU405</f>
        <v>0</v>
      </c>
      <c r="AV278" s="38">
        <f>P.V!AV405</f>
        <v>7.333333333333333</v>
      </c>
      <c r="AW278" s="76">
        <f>P.V!AW405</f>
        <v>0</v>
      </c>
      <c r="AX278" s="61">
        <f>P.V!AX405</f>
        <v>11.5</v>
      </c>
      <c r="AY278" s="75">
        <f>P.V!AY405</f>
        <v>2</v>
      </c>
      <c r="AZ278" s="61">
        <f>P.V!AZ405</f>
        <v>8.5</v>
      </c>
      <c r="BA278" s="75">
        <f>P.V!BA405</f>
        <v>0</v>
      </c>
      <c r="BB278" s="61">
        <f>P.V!BB405</f>
        <v>5.5</v>
      </c>
      <c r="BC278" s="75">
        <f>P.V!BC405</f>
        <v>0</v>
      </c>
      <c r="BD278" s="38">
        <f>P.V!BD405</f>
        <v>8.5</v>
      </c>
      <c r="BE278" s="76">
        <f>P.V!BE405</f>
        <v>2</v>
      </c>
      <c r="BF278" s="54">
        <f>P.V!BF405</f>
        <v>10.358024691358024</v>
      </c>
      <c r="BG278" s="55">
        <f>P.V!BG405</f>
        <v>30</v>
      </c>
      <c r="BH278" s="56">
        <f>P.V!BH405</f>
        <v>8.5308641975308639</v>
      </c>
      <c r="BI278" s="55">
        <f>P.V!BI405</f>
        <v>40</v>
      </c>
      <c r="BJ278" s="55">
        <f>P.V!BJ405</f>
        <v>40</v>
      </c>
      <c r="BK278" s="73" t="str">
        <f>P.V!BK405</f>
        <v>Rattrapage</v>
      </c>
    </row>
    <row r="279" spans="1:63" ht="20.25" customHeight="1">
      <c r="A279" s="250">
        <v>269</v>
      </c>
      <c r="B279" s="234" t="str">
        <f>P.V!B406</f>
        <v>123001118</v>
      </c>
      <c r="C279" s="234" t="str">
        <f>P.V!C406</f>
        <v>TALBI</v>
      </c>
      <c r="D279" s="234" t="str">
        <f>P.V!D406</f>
        <v>Aimad</v>
      </c>
      <c r="E279" s="234" t="str">
        <f>P.V!E406</f>
        <v>25/07/1991</v>
      </c>
      <c r="F279" s="234" t="str">
        <f>P.V!F406</f>
        <v>Bejaia</v>
      </c>
      <c r="G279" s="134">
        <f>P.V!G406</f>
        <v>10</v>
      </c>
      <c r="H279" s="37">
        <f>P.V!H406</f>
        <v>5</v>
      </c>
      <c r="I279" s="36">
        <f>P.V!I406</f>
        <v>4</v>
      </c>
      <c r="J279" s="37">
        <f>P.V!J406</f>
        <v>0</v>
      </c>
      <c r="K279" s="36">
        <f>P.V!K406</f>
        <v>8.8333333333333339</v>
      </c>
      <c r="L279" s="37">
        <f>P.V!L406</f>
        <v>0</v>
      </c>
      <c r="M279" s="53">
        <f>P.V!M406</f>
        <v>7.6111111111111116</v>
      </c>
      <c r="N279" s="39">
        <f>P.V!N406</f>
        <v>5</v>
      </c>
      <c r="O279" s="36">
        <f>P.V!O406</f>
        <v>13.5</v>
      </c>
      <c r="P279" s="37">
        <f>P.V!P406</f>
        <v>3</v>
      </c>
      <c r="Q279" s="36">
        <f>P.V!Q406</f>
        <v>9</v>
      </c>
      <c r="R279" s="37">
        <f>P.V!R406</f>
        <v>0</v>
      </c>
      <c r="S279" s="36">
        <f>P.V!S406</f>
        <v>11</v>
      </c>
      <c r="T279" s="37">
        <f>P.V!T406</f>
        <v>3</v>
      </c>
      <c r="U279" s="53">
        <f>P.V!U406</f>
        <v>11.166666666666666</v>
      </c>
      <c r="V279" s="39">
        <f>P.V!V406</f>
        <v>9</v>
      </c>
      <c r="W279" s="36">
        <f>P.V!W406</f>
        <v>9</v>
      </c>
      <c r="X279" s="37">
        <f>P.V!X406</f>
        <v>0</v>
      </c>
      <c r="Y279" s="36">
        <f>P.V!Y406</f>
        <v>10</v>
      </c>
      <c r="Z279" s="37">
        <f>P.V!Z406</f>
        <v>2</v>
      </c>
      <c r="AA279" s="36">
        <f>P.V!AA406</f>
        <v>8.5</v>
      </c>
      <c r="AB279" s="37">
        <f>P.V!AB406</f>
        <v>0</v>
      </c>
      <c r="AC279" s="53">
        <f>P.V!AC406</f>
        <v>9.1666666666666661</v>
      </c>
      <c r="AD279" s="39">
        <f>P.V!AD406</f>
        <v>2</v>
      </c>
      <c r="AE279" s="138">
        <f>P.V!AE406</f>
        <v>9.1419753086419764</v>
      </c>
      <c r="AF279" s="40">
        <f>P.V!AF406</f>
        <v>16</v>
      </c>
      <c r="AG279" s="73" t="str">
        <f>P.V!AG406</f>
        <v>Rattrapage</v>
      </c>
      <c r="AH279" s="19">
        <f>P.V!AH406</f>
        <v>12.666666666666666</v>
      </c>
      <c r="AI279" s="170">
        <f>P.V!AI406</f>
        <v>5</v>
      </c>
      <c r="AJ279" s="19">
        <f>P.V!AJ406</f>
        <v>8</v>
      </c>
      <c r="AK279" s="170">
        <f>P.V!AK406</f>
        <v>0</v>
      </c>
      <c r="AL279" s="19">
        <f>P.V!AL406</f>
        <v>8.3333333333333339</v>
      </c>
      <c r="AM279" s="75">
        <f>P.V!AM406</f>
        <v>0</v>
      </c>
      <c r="AN279" s="38">
        <f>P.V!AN406</f>
        <v>9.6666666666666661</v>
      </c>
      <c r="AO279" s="76">
        <f>P.V!AO406</f>
        <v>5</v>
      </c>
      <c r="AP279" s="167">
        <f>P.V!AP406</f>
        <v>8</v>
      </c>
      <c r="AQ279" s="167">
        <f>P.V!AQ406</f>
        <v>0</v>
      </c>
      <c r="AR279" s="167">
        <f>P.V!AR406</f>
        <v>13.5</v>
      </c>
      <c r="AS279" s="167">
        <f>P.V!AS406</f>
        <v>3</v>
      </c>
      <c r="AT279" s="167">
        <f>P.V!AT406</f>
        <v>15</v>
      </c>
      <c r="AU279" s="75">
        <f>P.V!AU406</f>
        <v>3</v>
      </c>
      <c r="AV279" s="38">
        <f>P.V!AV406</f>
        <v>12.166666666666666</v>
      </c>
      <c r="AW279" s="76">
        <f>P.V!AW406</f>
        <v>9</v>
      </c>
      <c r="AX279" s="61">
        <f>P.V!AX406</f>
        <v>12.5</v>
      </c>
      <c r="AY279" s="75">
        <f>P.V!AY406</f>
        <v>2</v>
      </c>
      <c r="AZ279" s="61">
        <f>P.V!AZ406</f>
        <v>13</v>
      </c>
      <c r="BA279" s="75">
        <f>P.V!BA406</f>
        <v>2</v>
      </c>
      <c r="BB279" s="61">
        <f>P.V!BB406</f>
        <v>18</v>
      </c>
      <c r="BC279" s="75">
        <f>P.V!BC406</f>
        <v>2</v>
      </c>
      <c r="BD279" s="38">
        <f>P.V!BD406</f>
        <v>14.5</v>
      </c>
      <c r="BE279" s="76">
        <f>P.V!BE406</f>
        <v>6</v>
      </c>
      <c r="BF279" s="54">
        <f>P.V!BF406</f>
        <v>11.574074074074074</v>
      </c>
      <c r="BG279" s="55">
        <f>P.V!BG406</f>
        <v>30</v>
      </c>
      <c r="BH279" s="56">
        <f>P.V!BH406</f>
        <v>10.358024691358025</v>
      </c>
      <c r="BI279" s="55">
        <f>P.V!BI406</f>
        <v>60</v>
      </c>
      <c r="BJ279" s="55">
        <f>P.V!BJ406</f>
        <v>180</v>
      </c>
      <c r="BK279" s="73" t="str">
        <f>P.V!BK406</f>
        <v>Admis(e)</v>
      </c>
    </row>
    <row r="280" spans="1:63" ht="20.25" customHeight="1">
      <c r="A280" s="250">
        <v>270</v>
      </c>
      <c r="B280" s="234" t="str">
        <f>P.V!B407</f>
        <v>123013968</v>
      </c>
      <c r="C280" s="234" t="str">
        <f>P.V!C407</f>
        <v>TAMAGUELT</v>
      </c>
      <c r="D280" s="234" t="str">
        <f>P.V!D407</f>
        <v>Sonia</v>
      </c>
      <c r="E280" s="234" t="str">
        <f>P.V!E407</f>
        <v>25/02/1993</v>
      </c>
      <c r="F280" s="234" t="str">
        <f>P.V!F407</f>
        <v>AKBOU</v>
      </c>
      <c r="G280" s="134">
        <f>P.V!G407</f>
        <v>9.3333333333333339</v>
      </c>
      <c r="H280" s="37">
        <f>P.V!H407</f>
        <v>0</v>
      </c>
      <c r="I280" s="36">
        <f>P.V!I407</f>
        <v>8.6666666666666661</v>
      </c>
      <c r="J280" s="37">
        <f>P.V!J407</f>
        <v>0</v>
      </c>
      <c r="K280" s="36">
        <f>P.V!K407</f>
        <v>7.333333333333333</v>
      </c>
      <c r="L280" s="37">
        <f>P.V!L407</f>
        <v>0</v>
      </c>
      <c r="M280" s="53">
        <f>P.V!M407</f>
        <v>8.4444444444444446</v>
      </c>
      <c r="N280" s="39">
        <f>P.V!N407</f>
        <v>0</v>
      </c>
      <c r="O280" s="36">
        <f>P.V!O407</f>
        <v>5</v>
      </c>
      <c r="P280" s="37">
        <f>P.V!P407</f>
        <v>0</v>
      </c>
      <c r="Q280" s="36">
        <f>P.V!Q407</f>
        <v>7</v>
      </c>
      <c r="R280" s="37">
        <f>P.V!R407</f>
        <v>0</v>
      </c>
      <c r="S280" s="36">
        <f>P.V!S407</f>
        <v>8</v>
      </c>
      <c r="T280" s="37">
        <f>P.V!T407</f>
        <v>0</v>
      </c>
      <c r="U280" s="53">
        <f>P.V!U407</f>
        <v>6.666666666666667</v>
      </c>
      <c r="V280" s="39">
        <f>P.V!V407</f>
        <v>0</v>
      </c>
      <c r="W280" s="36">
        <f>P.V!W407</f>
        <v>2</v>
      </c>
      <c r="X280" s="37">
        <f>P.V!X407</f>
        <v>0</v>
      </c>
      <c r="Y280" s="36">
        <f>P.V!Y407</f>
        <v>6</v>
      </c>
      <c r="Z280" s="37">
        <f>P.V!Z407</f>
        <v>0</v>
      </c>
      <c r="AA280" s="36">
        <f>P.V!AA407</f>
        <v>11.5</v>
      </c>
      <c r="AB280" s="37">
        <f>P.V!AB407</f>
        <v>2</v>
      </c>
      <c r="AC280" s="53">
        <f>P.V!AC407</f>
        <v>6.5</v>
      </c>
      <c r="AD280" s="39">
        <f>P.V!AD407</f>
        <v>2</v>
      </c>
      <c r="AE280" s="138">
        <f>P.V!AE407</f>
        <v>7.4197530864197532</v>
      </c>
      <c r="AF280" s="40">
        <f>P.V!AF407</f>
        <v>2</v>
      </c>
      <c r="AG280" s="73" t="str">
        <f>P.V!AG407</f>
        <v>Rattrapage</v>
      </c>
      <c r="AH280" s="19">
        <f>P.V!AH407</f>
        <v>12.5</v>
      </c>
      <c r="AI280" s="170">
        <f>P.V!AI407</f>
        <v>5</v>
      </c>
      <c r="AJ280" s="19">
        <f>P.V!AJ407</f>
        <v>14.666666666666666</v>
      </c>
      <c r="AK280" s="170">
        <f>P.V!AK407</f>
        <v>5</v>
      </c>
      <c r="AL280" s="19">
        <f>P.V!AL407</f>
        <v>11.333333333333334</v>
      </c>
      <c r="AM280" s="75">
        <f>P.V!AM407</f>
        <v>5</v>
      </c>
      <c r="AN280" s="38">
        <f>P.V!AN407</f>
        <v>12.833333333333334</v>
      </c>
      <c r="AO280" s="76">
        <f>P.V!AO407</f>
        <v>15</v>
      </c>
      <c r="AP280" s="167">
        <f>P.V!AP407</f>
        <v>10</v>
      </c>
      <c r="AQ280" s="167">
        <f>P.V!AQ407</f>
        <v>3</v>
      </c>
      <c r="AR280" s="167">
        <f>P.V!AR407</f>
        <v>12</v>
      </c>
      <c r="AS280" s="167">
        <f>P.V!AS407</f>
        <v>3</v>
      </c>
      <c r="AT280" s="167">
        <f>P.V!AT407</f>
        <v>2</v>
      </c>
      <c r="AU280" s="75">
        <f>P.V!AU407</f>
        <v>0</v>
      </c>
      <c r="AV280" s="38">
        <f>P.V!AV407</f>
        <v>8</v>
      </c>
      <c r="AW280" s="76">
        <f>P.V!AW407</f>
        <v>6</v>
      </c>
      <c r="AX280" s="61">
        <f>P.V!AX407</f>
        <v>14.5</v>
      </c>
      <c r="AY280" s="75">
        <f>P.V!AY407</f>
        <v>2</v>
      </c>
      <c r="AZ280" s="61">
        <f>P.V!AZ407</f>
        <v>15.5</v>
      </c>
      <c r="BA280" s="75">
        <f>P.V!BA407</f>
        <v>2</v>
      </c>
      <c r="BB280" s="61">
        <f>P.V!BB407</f>
        <v>4.5</v>
      </c>
      <c r="BC280" s="75">
        <f>P.V!BC407</f>
        <v>0</v>
      </c>
      <c r="BD280" s="38">
        <f>P.V!BD407</f>
        <v>11.5</v>
      </c>
      <c r="BE280" s="76">
        <f>P.V!BE407</f>
        <v>6</v>
      </c>
      <c r="BF280" s="54">
        <f>P.V!BF407</f>
        <v>10.925925925925926</v>
      </c>
      <c r="BG280" s="55">
        <f>P.V!BG407</f>
        <v>30</v>
      </c>
      <c r="BH280" s="56">
        <f>P.V!BH407</f>
        <v>9.1728395061728385</v>
      </c>
      <c r="BI280" s="55">
        <f>P.V!BI407</f>
        <v>32</v>
      </c>
      <c r="BJ280" s="55">
        <f>P.V!BJ407</f>
        <v>32</v>
      </c>
      <c r="BK280" s="73" t="str">
        <f>P.V!BK407</f>
        <v>Rattrapage</v>
      </c>
    </row>
    <row r="281" spans="1:63" ht="20.25" customHeight="1">
      <c r="A281" s="250">
        <v>271</v>
      </c>
      <c r="B281" s="234" t="str">
        <f>P.V!B408</f>
        <v>09DR0125</v>
      </c>
      <c r="C281" s="234" t="str">
        <f>P.V!C408</f>
        <v>TARAFT</v>
      </c>
      <c r="D281" s="234" t="str">
        <f>P.V!D408</f>
        <v>Souhila</v>
      </c>
      <c r="E281" s="234" t="str">
        <f>P.V!E408</f>
        <v>08/03/1988</v>
      </c>
      <c r="F281" s="234" t="str">
        <f>P.V!F408</f>
        <v>Sidi aich</v>
      </c>
      <c r="G281" s="134">
        <f>P.V!G408</f>
        <v>9.5</v>
      </c>
      <c r="H281" s="37">
        <f>P.V!H408</f>
        <v>0</v>
      </c>
      <c r="I281" s="36">
        <f>P.V!I408</f>
        <v>7</v>
      </c>
      <c r="J281" s="37">
        <f>P.V!J408</f>
        <v>0</v>
      </c>
      <c r="K281" s="36">
        <f>P.V!K408</f>
        <v>13.83</v>
      </c>
      <c r="L281" s="37">
        <f>P.V!L408</f>
        <v>5</v>
      </c>
      <c r="M281" s="53">
        <f>P.V!M408</f>
        <v>10.11</v>
      </c>
      <c r="N281" s="39">
        <f>P.V!N408</f>
        <v>15</v>
      </c>
      <c r="O281" s="36">
        <f>P.V!O408</f>
        <v>10</v>
      </c>
      <c r="P281" s="37">
        <f>P.V!P408</f>
        <v>3</v>
      </c>
      <c r="Q281" s="36">
        <f>P.V!Q408</f>
        <v>12</v>
      </c>
      <c r="R281" s="37">
        <f>P.V!R408</f>
        <v>3</v>
      </c>
      <c r="S281" s="36">
        <f>P.V!S408</f>
        <v>9</v>
      </c>
      <c r="T281" s="37">
        <f>P.V!T408</f>
        <v>0</v>
      </c>
      <c r="U281" s="53">
        <f>P.V!U408</f>
        <v>10.333333333333334</v>
      </c>
      <c r="V281" s="39">
        <f>P.V!V408</f>
        <v>9</v>
      </c>
      <c r="W281" s="36">
        <f>P.V!W408</f>
        <v>5</v>
      </c>
      <c r="X281" s="37">
        <f>P.V!X408</f>
        <v>0</v>
      </c>
      <c r="Y281" s="36">
        <f>P.V!Y408</f>
        <v>10</v>
      </c>
      <c r="Z281" s="37">
        <f>P.V!Z408</f>
        <v>2</v>
      </c>
      <c r="AA281" s="36">
        <f>P.V!AA408</f>
        <v>13</v>
      </c>
      <c r="AB281" s="37">
        <f>P.V!AB408</f>
        <v>2</v>
      </c>
      <c r="AC281" s="53">
        <f>P.V!AC408</f>
        <v>9.3333333333333339</v>
      </c>
      <c r="AD281" s="39">
        <f>P.V!AD408</f>
        <v>4</v>
      </c>
      <c r="AE281" s="138">
        <f>P.V!AE408</f>
        <v>10.011851851851851</v>
      </c>
      <c r="AF281" s="40">
        <f>P.V!AF408</f>
        <v>30</v>
      </c>
      <c r="AG281" s="73" t="str">
        <f>P.V!AG408</f>
        <v>Admis(e)</v>
      </c>
      <c r="AH281" s="19">
        <f>P.V!AH408</f>
        <v>9.33</v>
      </c>
      <c r="AI281" s="170">
        <f>P.V!AI408</f>
        <v>0</v>
      </c>
      <c r="AJ281" s="19">
        <f>P.V!AJ408</f>
        <v>13.5</v>
      </c>
      <c r="AK281" s="170">
        <f>P.V!AK408</f>
        <v>5</v>
      </c>
      <c r="AL281" s="19">
        <f>P.V!AL408</f>
        <v>10.67</v>
      </c>
      <c r="AM281" s="75">
        <f>P.V!AM408</f>
        <v>5</v>
      </c>
      <c r="AN281" s="38">
        <f>P.V!AN408</f>
        <v>11.166666666666666</v>
      </c>
      <c r="AO281" s="76">
        <f>P.V!AO408</f>
        <v>15</v>
      </c>
      <c r="AP281" s="167">
        <f>P.V!AP408</f>
        <v>10</v>
      </c>
      <c r="AQ281" s="167">
        <f>P.V!AQ408</f>
        <v>3</v>
      </c>
      <c r="AR281" s="167">
        <f>P.V!AR408</f>
        <v>5</v>
      </c>
      <c r="AS281" s="167">
        <f>P.V!AS408</f>
        <v>0</v>
      </c>
      <c r="AT281" s="167">
        <f>P.V!AT408</f>
        <v>10</v>
      </c>
      <c r="AU281" s="75">
        <f>P.V!AU408</f>
        <v>3</v>
      </c>
      <c r="AV281" s="38">
        <f>P.V!AV408</f>
        <v>8.3333333333333339</v>
      </c>
      <c r="AW281" s="76">
        <f>P.V!AW408</f>
        <v>6</v>
      </c>
      <c r="AX281" s="61">
        <f>P.V!AX408</f>
        <v>6.5</v>
      </c>
      <c r="AY281" s="75">
        <f>P.V!AY408</f>
        <v>0</v>
      </c>
      <c r="AZ281" s="61">
        <f>P.V!AZ408</f>
        <v>10.5</v>
      </c>
      <c r="BA281" s="75">
        <f>P.V!BA408</f>
        <v>2</v>
      </c>
      <c r="BB281" s="61">
        <f>P.V!BB408</f>
        <v>12</v>
      </c>
      <c r="BC281" s="75">
        <f>P.V!BC408</f>
        <v>2</v>
      </c>
      <c r="BD281" s="38">
        <f>P.V!BD408</f>
        <v>9.6666666666666661</v>
      </c>
      <c r="BE281" s="76">
        <f>P.V!BE408</f>
        <v>4</v>
      </c>
      <c r="BF281" s="54">
        <f>P.V!BF408</f>
        <v>9.8888888888888893</v>
      </c>
      <c r="BG281" s="55">
        <f>P.V!BG408</f>
        <v>25</v>
      </c>
      <c r="BH281" s="56">
        <f>P.V!BH408</f>
        <v>9.9503703703703703</v>
      </c>
      <c r="BI281" s="55">
        <f>P.V!BI408</f>
        <v>55</v>
      </c>
      <c r="BJ281" s="55">
        <f>P.V!BJ408</f>
        <v>55</v>
      </c>
      <c r="BK281" s="73" t="str">
        <f>P.V!BK408</f>
        <v>Rattrapage</v>
      </c>
    </row>
    <row r="282" spans="1:63" ht="20.25" customHeight="1">
      <c r="A282" s="250">
        <v>272</v>
      </c>
      <c r="B282" s="234" t="str">
        <f>P.V!B409</f>
        <v>113003100</v>
      </c>
      <c r="C282" s="234" t="str">
        <f>P.V!C409</f>
        <v>TARAFT</v>
      </c>
      <c r="D282" s="234" t="str">
        <f>P.V!D409</f>
        <v>zoubida</v>
      </c>
      <c r="E282" s="234" t="str">
        <f>P.V!E409</f>
        <v>13/10/1992</v>
      </c>
      <c r="F282" s="234" t="str">
        <f>P.V!F409</f>
        <v>El-kseur</v>
      </c>
      <c r="G282" s="134">
        <f>P.V!G409</f>
        <v>10.166666666666666</v>
      </c>
      <c r="H282" s="37">
        <f>P.V!H409</f>
        <v>5</v>
      </c>
      <c r="I282" s="36">
        <f>P.V!I409</f>
        <v>8.6666666666666661</v>
      </c>
      <c r="J282" s="37">
        <f>P.V!J409</f>
        <v>0</v>
      </c>
      <c r="K282" s="36">
        <f>P.V!K409</f>
        <v>8.6666666666666661</v>
      </c>
      <c r="L282" s="37">
        <f>P.V!L409</f>
        <v>0</v>
      </c>
      <c r="M282" s="53">
        <f>P.V!M409</f>
        <v>9.1666666666666661</v>
      </c>
      <c r="N282" s="39">
        <f>P.V!N409</f>
        <v>5</v>
      </c>
      <c r="O282" s="36">
        <f>P.V!O409</f>
        <v>6</v>
      </c>
      <c r="P282" s="37">
        <f>P.V!P409</f>
        <v>0</v>
      </c>
      <c r="Q282" s="36">
        <f>P.V!Q409</f>
        <v>10</v>
      </c>
      <c r="R282" s="37">
        <f>P.V!R409</f>
        <v>3</v>
      </c>
      <c r="S282" s="36">
        <f>P.V!S409</f>
        <v>8</v>
      </c>
      <c r="T282" s="37">
        <f>P.V!T409</f>
        <v>0</v>
      </c>
      <c r="U282" s="53">
        <f>P.V!U409</f>
        <v>8</v>
      </c>
      <c r="V282" s="39">
        <f>P.V!V409</f>
        <v>3</v>
      </c>
      <c r="W282" s="36">
        <f>P.V!W409</f>
        <v>5</v>
      </c>
      <c r="X282" s="37">
        <f>P.V!X409</f>
        <v>0</v>
      </c>
      <c r="Y282" s="36">
        <f>P.V!Y409</f>
        <v>5</v>
      </c>
      <c r="Z282" s="37">
        <f>P.V!Z409</f>
        <v>0</v>
      </c>
      <c r="AA282" s="36">
        <f>P.V!AA409</f>
        <v>7</v>
      </c>
      <c r="AB282" s="37">
        <f>P.V!AB409</f>
        <v>0</v>
      </c>
      <c r="AC282" s="53">
        <f>P.V!AC409</f>
        <v>5.666666666666667</v>
      </c>
      <c r="AD282" s="39">
        <f>P.V!AD409</f>
        <v>0</v>
      </c>
      <c r="AE282" s="138">
        <f>P.V!AE409</f>
        <v>8</v>
      </c>
      <c r="AF282" s="40">
        <f>P.V!AF409</f>
        <v>8</v>
      </c>
      <c r="AG282" s="73" t="str">
        <f>P.V!AG409</f>
        <v>Rattrapage</v>
      </c>
      <c r="AH282" s="19">
        <f>P.V!AH409</f>
        <v>10.166666666666666</v>
      </c>
      <c r="AI282" s="170">
        <f>P.V!AI409</f>
        <v>5</v>
      </c>
      <c r="AJ282" s="19">
        <f>P.V!AJ409</f>
        <v>12</v>
      </c>
      <c r="AK282" s="170">
        <f>P.V!AK409</f>
        <v>5</v>
      </c>
      <c r="AL282" s="19">
        <f>P.V!AL409</f>
        <v>11</v>
      </c>
      <c r="AM282" s="75">
        <f>P.V!AM409</f>
        <v>5</v>
      </c>
      <c r="AN282" s="38">
        <f>P.V!AN409</f>
        <v>11.055555555555555</v>
      </c>
      <c r="AO282" s="76">
        <f>P.V!AO409</f>
        <v>15</v>
      </c>
      <c r="AP282" s="167">
        <f>P.V!AP409</f>
        <v>10</v>
      </c>
      <c r="AQ282" s="167">
        <f>P.V!AQ409</f>
        <v>3</v>
      </c>
      <c r="AR282" s="167">
        <f>P.V!AR409</f>
        <v>5</v>
      </c>
      <c r="AS282" s="167">
        <f>P.V!AS409</f>
        <v>0</v>
      </c>
      <c r="AT282" s="167">
        <f>P.V!AT409</f>
        <v>5</v>
      </c>
      <c r="AU282" s="75">
        <f>P.V!AU409</f>
        <v>0</v>
      </c>
      <c r="AV282" s="38">
        <f>P.V!AV409</f>
        <v>6.666666666666667</v>
      </c>
      <c r="AW282" s="76">
        <f>P.V!AW409</f>
        <v>3</v>
      </c>
      <c r="AX282" s="61">
        <f>P.V!AX409</f>
        <v>10.5</v>
      </c>
      <c r="AY282" s="75">
        <f>P.V!AY409</f>
        <v>2</v>
      </c>
      <c r="AZ282" s="61">
        <f>P.V!AZ409</f>
        <v>6.5</v>
      </c>
      <c r="BA282" s="75">
        <f>P.V!BA409</f>
        <v>0</v>
      </c>
      <c r="BB282" s="61">
        <f>P.V!BB409</f>
        <v>12.5</v>
      </c>
      <c r="BC282" s="75">
        <f>P.V!BC409</f>
        <v>2</v>
      </c>
      <c r="BD282" s="38">
        <f>P.V!BD409</f>
        <v>9.8333333333333339</v>
      </c>
      <c r="BE282" s="76">
        <f>P.V!BE409</f>
        <v>4</v>
      </c>
      <c r="BF282" s="54">
        <f>P.V!BF409</f>
        <v>9.3209876543209873</v>
      </c>
      <c r="BG282" s="55">
        <f>P.V!BG409</f>
        <v>22</v>
      </c>
      <c r="BH282" s="56">
        <f>P.V!BH409</f>
        <v>8.6604938271604937</v>
      </c>
      <c r="BI282" s="55">
        <f>P.V!BI409</f>
        <v>30</v>
      </c>
      <c r="BJ282" s="55">
        <f>P.V!BJ409</f>
        <v>30</v>
      </c>
      <c r="BK282" s="73" t="str">
        <f>P.V!BK409</f>
        <v>Rattrapage</v>
      </c>
    </row>
    <row r="283" spans="1:63" ht="20.25" customHeight="1">
      <c r="A283" s="250">
        <v>273</v>
      </c>
      <c r="B283" s="234" t="str">
        <f>P.V!B410</f>
        <v>123001259</v>
      </c>
      <c r="C283" s="234" t="str">
        <f>P.V!C410</f>
        <v>TEBBACHE</v>
      </c>
      <c r="D283" s="234" t="str">
        <f>P.V!D410</f>
        <v>Hakim</v>
      </c>
      <c r="E283" s="234" t="str">
        <f>P.V!E410</f>
        <v>24/02/1994</v>
      </c>
      <c r="F283" s="234" t="str">
        <f>P.V!F410</f>
        <v>BEJAIA</v>
      </c>
      <c r="G283" s="134">
        <f>P.V!G410</f>
        <v>10.666666666666666</v>
      </c>
      <c r="H283" s="37">
        <f>P.V!H410</f>
        <v>5</v>
      </c>
      <c r="I283" s="36">
        <f>P.V!I410</f>
        <v>11.666666666666666</v>
      </c>
      <c r="J283" s="37">
        <f>P.V!J410</f>
        <v>5</v>
      </c>
      <c r="K283" s="36">
        <f>P.V!K410</f>
        <v>10.333333333333334</v>
      </c>
      <c r="L283" s="37">
        <f>P.V!L410</f>
        <v>5</v>
      </c>
      <c r="M283" s="53">
        <f>P.V!M410</f>
        <v>10.888888888888888</v>
      </c>
      <c r="N283" s="39">
        <f>P.V!N410</f>
        <v>15</v>
      </c>
      <c r="O283" s="36">
        <f>P.V!O410</f>
        <v>13</v>
      </c>
      <c r="P283" s="37">
        <f>P.V!P410</f>
        <v>3</v>
      </c>
      <c r="Q283" s="36">
        <f>P.V!Q410</f>
        <v>7</v>
      </c>
      <c r="R283" s="37">
        <f>P.V!R410</f>
        <v>0</v>
      </c>
      <c r="S283" s="36">
        <f>P.V!S410</f>
        <v>12</v>
      </c>
      <c r="T283" s="37">
        <f>P.V!T410</f>
        <v>3</v>
      </c>
      <c r="U283" s="53">
        <f>P.V!U410</f>
        <v>10.666666666666666</v>
      </c>
      <c r="V283" s="39">
        <f>P.V!V410</f>
        <v>9</v>
      </c>
      <c r="W283" s="36">
        <f>P.V!W410</f>
        <v>12</v>
      </c>
      <c r="X283" s="37">
        <f>P.V!X410</f>
        <v>2</v>
      </c>
      <c r="Y283" s="36">
        <f>P.V!Y410</f>
        <v>11.5</v>
      </c>
      <c r="Z283" s="37">
        <f>P.V!Z410</f>
        <v>2</v>
      </c>
      <c r="AA283" s="36">
        <f>P.V!AA410</f>
        <v>7.5</v>
      </c>
      <c r="AB283" s="37">
        <f>P.V!AB410</f>
        <v>0</v>
      </c>
      <c r="AC283" s="53">
        <f>P.V!AC410</f>
        <v>10.333333333333334</v>
      </c>
      <c r="AD283" s="39">
        <f>P.V!AD410</f>
        <v>6</v>
      </c>
      <c r="AE283" s="138">
        <f>P.V!AE410</f>
        <v>10.691358024691356</v>
      </c>
      <c r="AF283" s="40">
        <f>P.V!AF410</f>
        <v>30</v>
      </c>
      <c r="AG283" s="73" t="str">
        <f>P.V!AG410</f>
        <v>Admis(e)</v>
      </c>
      <c r="AH283" s="19">
        <f>P.V!AH410</f>
        <v>12.333333333333334</v>
      </c>
      <c r="AI283" s="170">
        <f>P.V!AI410</f>
        <v>5</v>
      </c>
      <c r="AJ283" s="19">
        <f>P.V!AJ410</f>
        <v>13.5</v>
      </c>
      <c r="AK283" s="170">
        <f>P.V!AK410</f>
        <v>5</v>
      </c>
      <c r="AL283" s="19">
        <f>P.V!AL410</f>
        <v>11</v>
      </c>
      <c r="AM283" s="75">
        <f>P.V!AM410</f>
        <v>5</v>
      </c>
      <c r="AN283" s="38">
        <f>P.V!AN410</f>
        <v>12.277777777777779</v>
      </c>
      <c r="AO283" s="76">
        <f>P.V!AO410</f>
        <v>15</v>
      </c>
      <c r="AP283" s="167">
        <f>P.V!AP410</f>
        <v>11.5</v>
      </c>
      <c r="AQ283" s="167">
        <f>P.V!AQ410</f>
        <v>3</v>
      </c>
      <c r="AR283" s="167">
        <f>P.V!AR410</f>
        <v>15</v>
      </c>
      <c r="AS283" s="167">
        <f>P.V!AS410</f>
        <v>3</v>
      </c>
      <c r="AT283" s="167">
        <f>P.V!AT410</f>
        <v>13</v>
      </c>
      <c r="AU283" s="75">
        <f>P.V!AU410</f>
        <v>3</v>
      </c>
      <c r="AV283" s="38">
        <f>P.V!AV410</f>
        <v>13.166666666666666</v>
      </c>
      <c r="AW283" s="76">
        <f>P.V!AW410</f>
        <v>9</v>
      </c>
      <c r="AX283" s="61">
        <f>P.V!AX410</f>
        <v>12</v>
      </c>
      <c r="AY283" s="75">
        <f>P.V!AY410</f>
        <v>2</v>
      </c>
      <c r="AZ283" s="61">
        <f>P.V!AZ410</f>
        <v>15.5</v>
      </c>
      <c r="BA283" s="75">
        <f>P.V!BA410</f>
        <v>2</v>
      </c>
      <c r="BB283" s="61">
        <f>P.V!BB410</f>
        <v>12.5</v>
      </c>
      <c r="BC283" s="75">
        <f>P.V!BC410</f>
        <v>2</v>
      </c>
      <c r="BD283" s="38">
        <f>P.V!BD410</f>
        <v>13.333333333333334</v>
      </c>
      <c r="BE283" s="76">
        <f>P.V!BE410</f>
        <v>6</v>
      </c>
      <c r="BF283" s="54">
        <f>P.V!BF410</f>
        <v>12.808641975308644</v>
      </c>
      <c r="BG283" s="55">
        <f>P.V!BG410</f>
        <v>30</v>
      </c>
      <c r="BH283" s="56">
        <f>P.V!BH410</f>
        <v>11.75</v>
      </c>
      <c r="BI283" s="55">
        <f>P.V!BI410</f>
        <v>60</v>
      </c>
      <c r="BJ283" s="55">
        <f>P.V!BJ410</f>
        <v>180</v>
      </c>
      <c r="BK283" s="73" t="str">
        <f>P.V!BK410</f>
        <v>Admis(e)</v>
      </c>
    </row>
    <row r="284" spans="1:63" ht="20.25" customHeight="1">
      <c r="A284" s="250">
        <v>274</v>
      </c>
      <c r="B284" s="234" t="str">
        <f>P.V!B411</f>
        <v>09DR0572</v>
      </c>
      <c r="C284" s="234" t="str">
        <f>P.V!C411</f>
        <v>TEBRI</v>
      </c>
      <c r="D284" s="234" t="str">
        <f>P.V!D411</f>
        <v>Kenza</v>
      </c>
      <c r="E284" s="234" t="str">
        <f>P.V!E411</f>
        <v>22/09/1989</v>
      </c>
      <c r="F284" s="234" t="str">
        <f>P.V!F411</f>
        <v>Bejaia</v>
      </c>
      <c r="G284" s="134">
        <f>P.V!G411</f>
        <v>11</v>
      </c>
      <c r="H284" s="37">
        <f>P.V!H411</f>
        <v>5</v>
      </c>
      <c r="I284" s="36">
        <f>P.V!I411</f>
        <v>7.666666666666667</v>
      </c>
      <c r="J284" s="37">
        <f>P.V!J411</f>
        <v>0</v>
      </c>
      <c r="K284" s="36" t="e">
        <f>P.V!K411</f>
        <v>#VALUE!</v>
      </c>
      <c r="L284" s="37" t="e">
        <f>P.V!L411</f>
        <v>#VALUE!</v>
      </c>
      <c r="M284" s="53" t="e">
        <f>P.V!M411</f>
        <v>#VALUE!</v>
      </c>
      <c r="N284" s="39" t="e">
        <f>P.V!N411</f>
        <v>#VALUE!</v>
      </c>
      <c r="O284" s="36">
        <f>P.V!O411</f>
        <v>6</v>
      </c>
      <c r="P284" s="37">
        <f>P.V!P411</f>
        <v>0</v>
      </c>
      <c r="Q284" s="36">
        <f>P.V!Q411</f>
        <v>10</v>
      </c>
      <c r="R284" s="37">
        <f>P.V!R411</f>
        <v>3</v>
      </c>
      <c r="S284" s="36">
        <f>P.V!S411</f>
        <v>15</v>
      </c>
      <c r="T284" s="37">
        <f>P.V!T411</f>
        <v>3</v>
      </c>
      <c r="U284" s="53">
        <f>P.V!U411</f>
        <v>10.333333333333334</v>
      </c>
      <c r="V284" s="39">
        <f>P.V!V411</f>
        <v>9</v>
      </c>
      <c r="W284" s="36">
        <f>P.V!W411</f>
        <v>5</v>
      </c>
      <c r="X284" s="37">
        <f>P.V!X411</f>
        <v>0</v>
      </c>
      <c r="Y284" s="36">
        <f>P.V!Y411</f>
        <v>11</v>
      </c>
      <c r="Z284" s="37">
        <f>P.V!Z411</f>
        <v>2</v>
      </c>
      <c r="AA284" s="36">
        <f>P.V!AA411</f>
        <v>10</v>
      </c>
      <c r="AB284" s="37">
        <f>P.V!AB411</f>
        <v>2</v>
      </c>
      <c r="AC284" s="53">
        <f>P.V!AC411</f>
        <v>8.6666666666666661</v>
      </c>
      <c r="AD284" s="39">
        <f>P.V!AD411</f>
        <v>4</v>
      </c>
      <c r="AE284" s="138" t="e">
        <f>P.V!AE411</f>
        <v>#VALUE!</v>
      </c>
      <c r="AF284" s="40" t="e">
        <f>P.V!AF411</f>
        <v>#VALUE!</v>
      </c>
      <c r="AG284" s="73" t="str">
        <f>P.V!AG411</f>
        <v>Rattrapage</v>
      </c>
      <c r="AH284" s="19">
        <f>P.V!AH411</f>
        <v>9</v>
      </c>
      <c r="AI284" s="170">
        <f>P.V!AI411</f>
        <v>0</v>
      </c>
      <c r="AJ284" s="19">
        <f>P.V!AJ411</f>
        <v>10.67</v>
      </c>
      <c r="AK284" s="170">
        <f>P.V!AK411</f>
        <v>5</v>
      </c>
      <c r="AL284" s="19">
        <f>P.V!AL411</f>
        <v>10.5</v>
      </c>
      <c r="AM284" s="75">
        <f>P.V!AM411</f>
        <v>5</v>
      </c>
      <c r="AN284" s="38">
        <f>P.V!AN411</f>
        <v>10.056666666666667</v>
      </c>
      <c r="AO284" s="76">
        <f>P.V!AO411</f>
        <v>15</v>
      </c>
      <c r="AP284" s="167" t="str">
        <f>P.V!AP411</f>
        <v>ABS</v>
      </c>
      <c r="AQ284" s="167">
        <f>P.V!AQ411</f>
        <v>3</v>
      </c>
      <c r="AR284" s="167">
        <f>P.V!AR411</f>
        <v>10</v>
      </c>
      <c r="AS284" s="167">
        <f>P.V!AS411</f>
        <v>3</v>
      </c>
      <c r="AT284" s="167">
        <f>P.V!AT411</f>
        <v>10</v>
      </c>
      <c r="AU284" s="75">
        <f>P.V!AU411</f>
        <v>3</v>
      </c>
      <c r="AV284" s="38" t="e">
        <f>P.V!AV411</f>
        <v>#VALUE!</v>
      </c>
      <c r="AW284" s="76" t="e">
        <f>P.V!AW411</f>
        <v>#VALUE!</v>
      </c>
      <c r="AX284" s="61">
        <f>P.V!AX411</f>
        <v>10</v>
      </c>
      <c r="AY284" s="75">
        <f>P.V!AY411</f>
        <v>2</v>
      </c>
      <c r="AZ284" s="61">
        <f>P.V!AZ411</f>
        <v>10</v>
      </c>
      <c r="BA284" s="75">
        <f>P.V!BA411</f>
        <v>2</v>
      </c>
      <c r="BB284" s="61">
        <f>P.V!BB411</f>
        <v>12</v>
      </c>
      <c r="BC284" s="75">
        <f>P.V!BC411</f>
        <v>2</v>
      </c>
      <c r="BD284" s="38">
        <f>P.V!BD411</f>
        <v>10.666666666666666</v>
      </c>
      <c r="BE284" s="76">
        <f>P.V!BE411</f>
        <v>6</v>
      </c>
      <c r="BF284" s="54" t="e">
        <f>P.V!BF411</f>
        <v>#VALUE!</v>
      </c>
      <c r="BG284" s="55" t="e">
        <f>P.V!BG411</f>
        <v>#VALUE!</v>
      </c>
      <c r="BH284" s="56" t="e">
        <f>P.V!BH411</f>
        <v>#VALUE!</v>
      </c>
      <c r="BI284" s="55" t="e">
        <f>P.V!BI411</f>
        <v>#VALUE!</v>
      </c>
      <c r="BJ284" s="55" t="e">
        <f>P.V!BJ411</f>
        <v>#VALUE!</v>
      </c>
      <c r="BK284" s="73" t="str">
        <f>P.V!BK411</f>
        <v>Rattrapage</v>
      </c>
    </row>
    <row r="285" spans="1:63" ht="20.25" customHeight="1">
      <c r="A285" s="250">
        <v>275</v>
      </c>
      <c r="B285" s="234" t="str">
        <f>P.V!B412</f>
        <v>11DR1004</v>
      </c>
      <c r="C285" s="234" t="str">
        <f>P.V!C412</f>
        <v>TEKKOUS</v>
      </c>
      <c r="D285" s="234" t="str">
        <f>P.V!D412</f>
        <v>Taous</v>
      </c>
      <c r="E285" s="234" t="str">
        <f>P.V!E412</f>
        <v>28/10/1988</v>
      </c>
      <c r="F285" s="234" t="str">
        <f>P.V!F412</f>
        <v>Akbou</v>
      </c>
      <c r="G285" s="134">
        <f>P.V!G412</f>
        <v>9.3333333333333339</v>
      </c>
      <c r="H285" s="37">
        <f>P.V!H412</f>
        <v>0</v>
      </c>
      <c r="I285" s="36">
        <f>P.V!I412</f>
        <v>5.333333333333333</v>
      </c>
      <c r="J285" s="37">
        <f>P.V!J412</f>
        <v>0</v>
      </c>
      <c r="K285" s="36">
        <f>P.V!K412</f>
        <v>6.5</v>
      </c>
      <c r="L285" s="37">
        <f>P.V!L412</f>
        <v>0</v>
      </c>
      <c r="M285" s="53">
        <f>P.V!M412</f>
        <v>7.0555555555555562</v>
      </c>
      <c r="N285" s="39">
        <f>P.V!N412</f>
        <v>0</v>
      </c>
      <c r="O285" s="36">
        <f>P.V!O412</f>
        <v>7</v>
      </c>
      <c r="P285" s="37">
        <f>P.V!P412</f>
        <v>0</v>
      </c>
      <c r="Q285" s="36">
        <f>P.V!Q412</f>
        <v>10.5</v>
      </c>
      <c r="R285" s="37">
        <f>P.V!R412</f>
        <v>3</v>
      </c>
      <c r="S285" s="36">
        <f>P.V!S412</f>
        <v>6</v>
      </c>
      <c r="T285" s="37">
        <f>P.V!T412</f>
        <v>0</v>
      </c>
      <c r="U285" s="53">
        <f>P.V!U412</f>
        <v>7.833333333333333</v>
      </c>
      <c r="V285" s="39">
        <f>P.V!V412</f>
        <v>3</v>
      </c>
      <c r="W285" s="36">
        <f>P.V!W412</f>
        <v>1</v>
      </c>
      <c r="X285" s="37">
        <f>P.V!X412</f>
        <v>0</v>
      </c>
      <c r="Y285" s="36">
        <f>P.V!Y412</f>
        <v>5</v>
      </c>
      <c r="Z285" s="37">
        <f>P.V!Z412</f>
        <v>0</v>
      </c>
      <c r="AA285" s="36">
        <f>P.V!AA412</f>
        <v>7</v>
      </c>
      <c r="AB285" s="37">
        <f>P.V!AB412</f>
        <v>0</v>
      </c>
      <c r="AC285" s="53">
        <f>P.V!AC412</f>
        <v>4.333333333333333</v>
      </c>
      <c r="AD285" s="39">
        <f>P.V!AD412</f>
        <v>0</v>
      </c>
      <c r="AE285" s="138">
        <f>P.V!AE412</f>
        <v>6.7098765432098775</v>
      </c>
      <c r="AF285" s="40">
        <f>P.V!AF412</f>
        <v>3</v>
      </c>
      <c r="AG285" s="73" t="str">
        <f>P.V!AG412</f>
        <v>Rattrapage</v>
      </c>
      <c r="AH285" s="19">
        <f>P.V!AH412</f>
        <v>7.166666666666667</v>
      </c>
      <c r="AI285" s="170">
        <f>P.V!AI412</f>
        <v>0</v>
      </c>
      <c r="AJ285" s="19">
        <f>P.V!AJ412</f>
        <v>9</v>
      </c>
      <c r="AK285" s="170">
        <f>P.V!AK412</f>
        <v>0</v>
      </c>
      <c r="AL285" s="19">
        <f>P.V!AL412</f>
        <v>8.8333333333333339</v>
      </c>
      <c r="AM285" s="75">
        <f>P.V!AM412</f>
        <v>0</v>
      </c>
      <c r="AN285" s="38">
        <f>P.V!AN412</f>
        <v>8.3333333333333339</v>
      </c>
      <c r="AO285" s="76">
        <f>P.V!AO412</f>
        <v>0</v>
      </c>
      <c r="AP285" s="167">
        <f>P.V!AP412</f>
        <v>5</v>
      </c>
      <c r="AQ285" s="167">
        <f>P.V!AQ412</f>
        <v>0</v>
      </c>
      <c r="AR285" s="167">
        <f>P.V!AR412</f>
        <v>8.5</v>
      </c>
      <c r="AS285" s="167">
        <f>P.V!AS412</f>
        <v>0</v>
      </c>
      <c r="AT285" s="167">
        <f>P.V!AT412</f>
        <v>5</v>
      </c>
      <c r="AU285" s="75">
        <f>P.V!AU412</f>
        <v>0</v>
      </c>
      <c r="AV285" s="38">
        <f>P.V!AV412</f>
        <v>6.166666666666667</v>
      </c>
      <c r="AW285" s="76">
        <f>P.V!AW412</f>
        <v>0</v>
      </c>
      <c r="AX285" s="61">
        <f>P.V!AX412</f>
        <v>15</v>
      </c>
      <c r="AY285" s="75">
        <f>P.V!AY412</f>
        <v>2</v>
      </c>
      <c r="AZ285" s="61">
        <f>P.V!AZ412</f>
        <v>10.5</v>
      </c>
      <c r="BA285" s="75">
        <f>P.V!BA412</f>
        <v>2</v>
      </c>
      <c r="BB285" s="61">
        <f>P.V!BB412</f>
        <v>6</v>
      </c>
      <c r="BC285" s="75">
        <f>P.V!BC412</f>
        <v>0</v>
      </c>
      <c r="BD285" s="38">
        <f>P.V!BD412</f>
        <v>10.5</v>
      </c>
      <c r="BE285" s="76">
        <f>P.V!BE412</f>
        <v>6</v>
      </c>
      <c r="BF285" s="54">
        <f>P.V!BF412</f>
        <v>8.0925925925925934</v>
      </c>
      <c r="BG285" s="55">
        <f>P.V!BG412</f>
        <v>6</v>
      </c>
      <c r="BH285" s="56">
        <f>P.V!BH412</f>
        <v>7.4012345679012359</v>
      </c>
      <c r="BI285" s="55">
        <f>P.V!BI412</f>
        <v>9</v>
      </c>
      <c r="BJ285" s="55">
        <f>P.V!BJ412</f>
        <v>9</v>
      </c>
      <c r="BK285" s="73" t="str">
        <f>P.V!BK412</f>
        <v>Rattrapage</v>
      </c>
    </row>
    <row r="286" spans="1:63" ht="20.25" customHeight="1">
      <c r="A286" s="250">
        <v>276</v>
      </c>
      <c r="B286" s="234" t="str">
        <f>P.V!B413</f>
        <v>123016658</v>
      </c>
      <c r="C286" s="234" t="str">
        <f>P.V!C413</f>
        <v>TOUATI</v>
      </c>
      <c r="D286" s="234" t="str">
        <f>P.V!D413</f>
        <v>Hadda</v>
      </c>
      <c r="E286" s="234" t="str">
        <f>P.V!E413</f>
        <v>23/07/1989</v>
      </c>
      <c r="F286" s="234" t="str">
        <f>P.V!F413</f>
        <v>Bejaia</v>
      </c>
      <c r="G286" s="134">
        <f>P.V!G413</f>
        <v>11</v>
      </c>
      <c r="H286" s="37">
        <f>P.V!H413</f>
        <v>5</v>
      </c>
      <c r="I286" s="36">
        <f>P.V!I413</f>
        <v>7</v>
      </c>
      <c r="J286" s="37">
        <f>P.V!J413</f>
        <v>0</v>
      </c>
      <c r="K286" s="36">
        <f>P.V!K413</f>
        <v>6.166666666666667</v>
      </c>
      <c r="L286" s="37">
        <f>P.V!L413</f>
        <v>0</v>
      </c>
      <c r="M286" s="53">
        <f>P.V!M413</f>
        <v>8.0555555555555554</v>
      </c>
      <c r="N286" s="39">
        <f>P.V!N413</f>
        <v>5</v>
      </c>
      <c r="O286" s="36">
        <f>P.V!O413</f>
        <v>6.5</v>
      </c>
      <c r="P286" s="37">
        <f>P.V!P413</f>
        <v>0</v>
      </c>
      <c r="Q286" s="36">
        <f>P.V!Q413</f>
        <v>12</v>
      </c>
      <c r="R286" s="37">
        <f>P.V!R413</f>
        <v>3</v>
      </c>
      <c r="S286" s="36">
        <f>P.V!S413</f>
        <v>13</v>
      </c>
      <c r="T286" s="37">
        <f>P.V!T413</f>
        <v>3</v>
      </c>
      <c r="U286" s="53">
        <f>P.V!U413</f>
        <v>10.5</v>
      </c>
      <c r="V286" s="39">
        <f>P.V!V413</f>
        <v>9</v>
      </c>
      <c r="W286" s="36">
        <f>P.V!W413</f>
        <v>10</v>
      </c>
      <c r="X286" s="37">
        <f>P.V!X413</f>
        <v>2</v>
      </c>
      <c r="Y286" s="36">
        <f>P.V!Y413</f>
        <v>5</v>
      </c>
      <c r="Z286" s="37">
        <f>P.V!Z413</f>
        <v>0</v>
      </c>
      <c r="AA286" s="36">
        <f>P.V!AA413</f>
        <v>10.5</v>
      </c>
      <c r="AB286" s="37">
        <f>P.V!AB413</f>
        <v>2</v>
      </c>
      <c r="AC286" s="53">
        <f>P.V!AC413</f>
        <v>8.5</v>
      </c>
      <c r="AD286" s="39">
        <f>P.V!AD413</f>
        <v>4</v>
      </c>
      <c r="AE286" s="138">
        <f>P.V!AE413</f>
        <v>8.9691358024691361</v>
      </c>
      <c r="AF286" s="40">
        <f>P.V!AF413</f>
        <v>18</v>
      </c>
      <c r="AG286" s="73" t="str">
        <f>P.V!AG413</f>
        <v>Rattrapage</v>
      </c>
      <c r="AH286" s="19">
        <f>P.V!AH413</f>
        <v>10.333333333333334</v>
      </c>
      <c r="AI286" s="170">
        <f>P.V!AI413</f>
        <v>5</v>
      </c>
      <c r="AJ286" s="19">
        <f>P.V!AJ413</f>
        <v>13.666666666666666</v>
      </c>
      <c r="AK286" s="170">
        <f>P.V!AK413</f>
        <v>5</v>
      </c>
      <c r="AL286" s="19">
        <f>P.V!AL413</f>
        <v>13.166666666666666</v>
      </c>
      <c r="AM286" s="75">
        <f>P.V!AM413</f>
        <v>5</v>
      </c>
      <c r="AN286" s="38">
        <f>P.V!AN413</f>
        <v>12.388888888888888</v>
      </c>
      <c r="AO286" s="76">
        <f>P.V!AO413</f>
        <v>15</v>
      </c>
      <c r="AP286" s="167">
        <f>P.V!AP413</f>
        <v>10</v>
      </c>
      <c r="AQ286" s="167">
        <f>P.V!AQ413</f>
        <v>3</v>
      </c>
      <c r="AR286" s="167">
        <f>P.V!AR413</f>
        <v>10</v>
      </c>
      <c r="AS286" s="167">
        <f>P.V!AS413</f>
        <v>3</v>
      </c>
      <c r="AT286" s="167">
        <f>P.V!AT413</f>
        <v>10.5</v>
      </c>
      <c r="AU286" s="75">
        <f>P.V!AU413</f>
        <v>3</v>
      </c>
      <c r="AV286" s="38">
        <f>P.V!AV413</f>
        <v>10.166666666666666</v>
      </c>
      <c r="AW286" s="76">
        <f>P.V!AW413</f>
        <v>9</v>
      </c>
      <c r="AX286" s="61">
        <f>P.V!AX413</f>
        <v>8.5</v>
      </c>
      <c r="AY286" s="75">
        <f>P.V!AY413</f>
        <v>0</v>
      </c>
      <c r="AZ286" s="61">
        <f>P.V!AZ413</f>
        <v>12</v>
      </c>
      <c r="BA286" s="75">
        <f>P.V!BA413</f>
        <v>2</v>
      </c>
      <c r="BB286" s="61">
        <f>P.V!BB413</f>
        <v>12.5</v>
      </c>
      <c r="BC286" s="75">
        <f>P.V!BC413</f>
        <v>2</v>
      </c>
      <c r="BD286" s="38">
        <f>P.V!BD413</f>
        <v>11</v>
      </c>
      <c r="BE286" s="76">
        <f>P.V!BE413</f>
        <v>6</v>
      </c>
      <c r="BF286" s="54">
        <f>P.V!BF413</f>
        <v>11.339506172839505</v>
      </c>
      <c r="BG286" s="55">
        <f>P.V!BG413</f>
        <v>30</v>
      </c>
      <c r="BH286" s="56">
        <f>P.V!BH413</f>
        <v>10.154320987654319</v>
      </c>
      <c r="BI286" s="55">
        <f>P.V!BI413</f>
        <v>60</v>
      </c>
      <c r="BJ286" s="55">
        <f>P.V!BJ413</f>
        <v>180</v>
      </c>
      <c r="BK286" s="73" t="str">
        <f>P.V!BK413</f>
        <v>Admis(e)</v>
      </c>
    </row>
    <row r="287" spans="1:63" ht="20.25" customHeight="1">
      <c r="A287" s="250">
        <v>277</v>
      </c>
      <c r="B287" s="234" t="str">
        <f>P.V!B414</f>
        <v>113011033</v>
      </c>
      <c r="C287" s="234" t="str">
        <f>P.V!C414</f>
        <v>YAHIAOUI</v>
      </c>
      <c r="D287" s="234" t="str">
        <f>P.V!D414</f>
        <v>Siham</v>
      </c>
      <c r="E287" s="234" t="str">
        <f>P.V!E414</f>
        <v>26/06/1992</v>
      </c>
      <c r="F287" s="234" t="str">
        <f>P.V!F414</f>
        <v>Darguina</v>
      </c>
      <c r="G287" s="134">
        <f>P.V!G414</f>
        <v>8</v>
      </c>
      <c r="H287" s="37">
        <f>P.V!H414</f>
        <v>0</v>
      </c>
      <c r="I287" s="36">
        <f>P.V!I414</f>
        <v>3.6666666666666665</v>
      </c>
      <c r="J287" s="37">
        <f>P.V!J414</f>
        <v>0</v>
      </c>
      <c r="K287" s="36">
        <f>P.V!K414</f>
        <v>6.666666666666667</v>
      </c>
      <c r="L287" s="37">
        <f>P.V!L414</f>
        <v>0</v>
      </c>
      <c r="M287" s="53">
        <f>P.V!M414</f>
        <v>6.1111111111111107</v>
      </c>
      <c r="N287" s="39">
        <f>P.V!N414</f>
        <v>0</v>
      </c>
      <c r="O287" s="36">
        <f>P.V!O414</f>
        <v>7</v>
      </c>
      <c r="P287" s="37">
        <f>P.V!P414</f>
        <v>0</v>
      </c>
      <c r="Q287" s="36">
        <f>P.V!Q414</f>
        <v>9</v>
      </c>
      <c r="R287" s="37">
        <f>P.V!R414</f>
        <v>0</v>
      </c>
      <c r="S287" s="36">
        <f>P.V!S414</f>
        <v>6</v>
      </c>
      <c r="T287" s="37">
        <f>P.V!T414</f>
        <v>0</v>
      </c>
      <c r="U287" s="53">
        <f>P.V!U414</f>
        <v>7.333333333333333</v>
      </c>
      <c r="V287" s="39">
        <f>P.V!V414</f>
        <v>0</v>
      </c>
      <c r="W287" s="36">
        <f>P.V!W414</f>
        <v>0</v>
      </c>
      <c r="X287" s="37">
        <f>P.V!X414</f>
        <v>0</v>
      </c>
      <c r="Y287" s="36">
        <f>P.V!Y414</f>
        <v>11</v>
      </c>
      <c r="Z287" s="37">
        <f>P.V!Z414</f>
        <v>2</v>
      </c>
      <c r="AA287" s="36">
        <f>P.V!AA414</f>
        <v>5.5</v>
      </c>
      <c r="AB287" s="37">
        <f>P.V!AB414</f>
        <v>0</v>
      </c>
      <c r="AC287" s="53">
        <f>P.V!AC414</f>
        <v>5.5</v>
      </c>
      <c r="AD287" s="39">
        <f>P.V!AD414</f>
        <v>2</v>
      </c>
      <c r="AE287" s="138">
        <f>P.V!AE414</f>
        <v>6.3827160493827151</v>
      </c>
      <c r="AF287" s="40">
        <f>P.V!AF414</f>
        <v>2</v>
      </c>
      <c r="AG287" s="73" t="str">
        <f>P.V!AG414</f>
        <v>Rattrapage</v>
      </c>
      <c r="AH287" s="19">
        <f>P.V!AH414</f>
        <v>12</v>
      </c>
      <c r="AI287" s="170">
        <f>P.V!AI414</f>
        <v>5</v>
      </c>
      <c r="AJ287" s="19">
        <f>P.V!AJ414</f>
        <v>8.3333333333333339</v>
      </c>
      <c r="AK287" s="170">
        <f>P.V!AK414</f>
        <v>0</v>
      </c>
      <c r="AL287" s="19">
        <f>P.V!AL414</f>
        <v>9.5</v>
      </c>
      <c r="AM287" s="75">
        <f>P.V!AM414</f>
        <v>0</v>
      </c>
      <c r="AN287" s="38">
        <f>P.V!AN414</f>
        <v>9.9444444444444446</v>
      </c>
      <c r="AO287" s="76">
        <f>P.V!AO414</f>
        <v>5</v>
      </c>
      <c r="AP287" s="167">
        <f>P.V!AP414</f>
        <v>7</v>
      </c>
      <c r="AQ287" s="167">
        <f>P.V!AQ414</f>
        <v>0</v>
      </c>
      <c r="AR287" s="167">
        <f>P.V!AR414</f>
        <v>6.5</v>
      </c>
      <c r="AS287" s="167">
        <f>P.V!AS414</f>
        <v>0</v>
      </c>
      <c r="AT287" s="167">
        <f>P.V!AT414</f>
        <v>6.5</v>
      </c>
      <c r="AU287" s="75">
        <f>P.V!AU414</f>
        <v>0</v>
      </c>
      <c r="AV287" s="38">
        <f>P.V!AV414</f>
        <v>6.666666666666667</v>
      </c>
      <c r="AW287" s="76">
        <f>P.V!AW414</f>
        <v>0</v>
      </c>
      <c r="AX287" s="61">
        <f>P.V!AX414</f>
        <v>6.5</v>
      </c>
      <c r="AY287" s="75">
        <f>P.V!AY414</f>
        <v>0</v>
      </c>
      <c r="AZ287" s="61">
        <f>P.V!AZ414</f>
        <v>11.5</v>
      </c>
      <c r="BA287" s="75">
        <f>P.V!BA414</f>
        <v>2</v>
      </c>
      <c r="BB287" s="61">
        <f>P.V!BB414</f>
        <v>7.5</v>
      </c>
      <c r="BC287" s="75">
        <f>P.V!BC414</f>
        <v>0</v>
      </c>
      <c r="BD287" s="38">
        <f>P.V!BD414</f>
        <v>8.5</v>
      </c>
      <c r="BE287" s="76">
        <f>P.V!BE414</f>
        <v>2</v>
      </c>
      <c r="BF287" s="54">
        <f>P.V!BF414</f>
        <v>8.5308641975308639</v>
      </c>
      <c r="BG287" s="55">
        <f>P.V!BG414</f>
        <v>7</v>
      </c>
      <c r="BH287" s="56">
        <f>P.V!BH414</f>
        <v>7.4567901234567895</v>
      </c>
      <c r="BI287" s="55">
        <f>P.V!BI414</f>
        <v>9</v>
      </c>
      <c r="BJ287" s="55">
        <f>P.V!BJ414</f>
        <v>9</v>
      </c>
      <c r="BK287" s="73" t="str">
        <f>P.V!BK414</f>
        <v>Rattrapage</v>
      </c>
    </row>
    <row r="288" spans="1:63" ht="20.25" customHeight="1">
      <c r="A288" s="250">
        <v>278</v>
      </c>
      <c r="B288" s="234" t="str">
        <f>P.V!B415</f>
        <v>113011786</v>
      </c>
      <c r="C288" s="234" t="str">
        <f>P.V!C415</f>
        <v>YAICHE</v>
      </c>
      <c r="D288" s="234" t="str">
        <f>P.V!D415</f>
        <v>Houda</v>
      </c>
      <c r="E288" s="234" t="str">
        <f>P.V!E415</f>
        <v>14/09/1992</v>
      </c>
      <c r="F288" s="234" t="str">
        <f>P.V!F415</f>
        <v>Kherrata</v>
      </c>
      <c r="G288" s="134">
        <f>P.V!G415</f>
        <v>8.5</v>
      </c>
      <c r="H288" s="37">
        <f>P.V!H415</f>
        <v>0</v>
      </c>
      <c r="I288" s="36">
        <f>P.V!I415</f>
        <v>9.67</v>
      </c>
      <c r="J288" s="37">
        <f>P.V!J415</f>
        <v>0</v>
      </c>
      <c r="K288" s="36">
        <f>P.V!K415</f>
        <v>12.33</v>
      </c>
      <c r="L288" s="37">
        <f>P.V!L415</f>
        <v>5</v>
      </c>
      <c r="M288" s="53">
        <f>P.V!M415</f>
        <v>10.166666666666666</v>
      </c>
      <c r="N288" s="39">
        <f>P.V!N415</f>
        <v>15</v>
      </c>
      <c r="O288" s="36">
        <f>P.V!O415</f>
        <v>12</v>
      </c>
      <c r="P288" s="37">
        <f>P.V!P415</f>
        <v>3</v>
      </c>
      <c r="Q288" s="36">
        <f>P.V!Q415</f>
        <v>7.5</v>
      </c>
      <c r="R288" s="37">
        <f>P.V!R415</f>
        <v>0</v>
      </c>
      <c r="S288" s="36">
        <f>P.V!S415</f>
        <v>6</v>
      </c>
      <c r="T288" s="37">
        <f>P.V!T415</f>
        <v>0</v>
      </c>
      <c r="U288" s="53">
        <f>P.V!U415</f>
        <v>8.5</v>
      </c>
      <c r="V288" s="39">
        <f>P.V!V415</f>
        <v>3</v>
      </c>
      <c r="W288" s="36">
        <f>P.V!W415</f>
        <v>1</v>
      </c>
      <c r="X288" s="37">
        <f>P.V!X415</f>
        <v>0</v>
      </c>
      <c r="Y288" s="36">
        <f>P.V!Y415</f>
        <v>10</v>
      </c>
      <c r="Z288" s="37">
        <f>P.V!Z415</f>
        <v>2</v>
      </c>
      <c r="AA288" s="36">
        <f>P.V!AA415</f>
        <v>10.5</v>
      </c>
      <c r="AB288" s="37">
        <f>P.V!AB415</f>
        <v>2</v>
      </c>
      <c r="AC288" s="53">
        <f>P.V!AC415</f>
        <v>7.166666666666667</v>
      </c>
      <c r="AD288" s="39">
        <f>P.V!AD415</f>
        <v>4</v>
      </c>
      <c r="AE288" s="138">
        <f>P.V!AE415</f>
        <v>8.9444444444444446</v>
      </c>
      <c r="AF288" s="40">
        <f>P.V!AF415</f>
        <v>22</v>
      </c>
      <c r="AG288" s="73" t="str">
        <f>P.V!AG415</f>
        <v>Rattrapage</v>
      </c>
      <c r="AH288" s="19">
        <f>P.V!AH415</f>
        <v>9.67</v>
      </c>
      <c r="AI288" s="170">
        <f>P.V!AI415</f>
        <v>0</v>
      </c>
      <c r="AJ288" s="19">
        <f>P.V!AJ415</f>
        <v>10.83</v>
      </c>
      <c r="AK288" s="170">
        <f>P.V!AK415</f>
        <v>5</v>
      </c>
      <c r="AL288" s="19">
        <f>P.V!AL415</f>
        <v>12.17</v>
      </c>
      <c r="AM288" s="75">
        <f>P.V!AM415</f>
        <v>5</v>
      </c>
      <c r="AN288" s="38">
        <f>P.V!AN415</f>
        <v>10.89</v>
      </c>
      <c r="AO288" s="76">
        <f>P.V!AO415</f>
        <v>15</v>
      </c>
      <c r="AP288" s="167">
        <f>P.V!AP415</f>
        <v>6.5</v>
      </c>
      <c r="AQ288" s="167">
        <f>P.V!AQ415</f>
        <v>0</v>
      </c>
      <c r="AR288" s="167">
        <f>P.V!AR415</f>
        <v>7.5</v>
      </c>
      <c r="AS288" s="167">
        <f>P.V!AS415</f>
        <v>0</v>
      </c>
      <c r="AT288" s="167">
        <f>P.V!AT415</f>
        <v>11</v>
      </c>
      <c r="AU288" s="75">
        <f>P.V!AU415</f>
        <v>3</v>
      </c>
      <c r="AV288" s="38">
        <f>P.V!AV415</f>
        <v>8.3333333333333339</v>
      </c>
      <c r="AW288" s="76">
        <f>P.V!AW415</f>
        <v>3</v>
      </c>
      <c r="AX288" s="61">
        <f>P.V!AX415</f>
        <v>10</v>
      </c>
      <c r="AY288" s="75">
        <f>P.V!AY415</f>
        <v>2</v>
      </c>
      <c r="AZ288" s="61">
        <f>P.V!AZ415</f>
        <v>10.5</v>
      </c>
      <c r="BA288" s="75">
        <f>P.V!BA415</f>
        <v>2</v>
      </c>
      <c r="BB288" s="61">
        <f>P.V!BB415</f>
        <v>13</v>
      </c>
      <c r="BC288" s="75">
        <f>P.V!BC415</f>
        <v>2</v>
      </c>
      <c r="BD288" s="38">
        <f>P.V!BD415</f>
        <v>11.166666666666666</v>
      </c>
      <c r="BE288" s="76">
        <f>P.V!BE415</f>
        <v>6</v>
      </c>
      <c r="BF288" s="54">
        <f>P.V!BF415</f>
        <v>10.099259259259259</v>
      </c>
      <c r="BG288" s="55">
        <f>P.V!BG415</f>
        <v>30</v>
      </c>
      <c r="BH288" s="56">
        <f>P.V!BH415</f>
        <v>9.5218518518518529</v>
      </c>
      <c r="BI288" s="55">
        <f>P.V!BI415</f>
        <v>52</v>
      </c>
      <c r="BJ288" s="55">
        <f>P.V!BJ415</f>
        <v>52</v>
      </c>
      <c r="BK288" s="73" t="str">
        <f>P.V!BK415</f>
        <v>Rattrapage</v>
      </c>
    </row>
    <row r="289" spans="1:63" ht="20.25" customHeight="1">
      <c r="A289" s="250">
        <v>279</v>
      </c>
      <c r="B289" s="234" t="str">
        <f>P.V!B416</f>
        <v>113000567</v>
      </c>
      <c r="C289" s="234" t="str">
        <f>P.V!C416</f>
        <v>YESSAD</v>
      </c>
      <c r="D289" s="234" t="str">
        <f>P.V!D416</f>
        <v>mounir</v>
      </c>
      <c r="E289" s="234" t="str">
        <f>P.V!E416</f>
        <v>25/05/1990</v>
      </c>
      <c r="F289" s="234" t="str">
        <f>P.V!F416</f>
        <v>El-kseur</v>
      </c>
      <c r="G289" s="134">
        <f>P.V!G416</f>
        <v>10.17</v>
      </c>
      <c r="H289" s="37">
        <f>P.V!H416</f>
        <v>5</v>
      </c>
      <c r="I289" s="36">
        <f>P.V!I416</f>
        <v>13</v>
      </c>
      <c r="J289" s="37">
        <f>P.V!J416</f>
        <v>5</v>
      </c>
      <c r="K289" s="36">
        <f>P.V!K416</f>
        <v>4</v>
      </c>
      <c r="L289" s="37">
        <f>P.V!L416</f>
        <v>0</v>
      </c>
      <c r="M289" s="53">
        <f>P.V!M416</f>
        <v>9.0566666666666666</v>
      </c>
      <c r="N289" s="39">
        <f>P.V!N416</f>
        <v>10</v>
      </c>
      <c r="O289" s="36">
        <f>P.V!O416</f>
        <v>12</v>
      </c>
      <c r="P289" s="37">
        <f>P.V!P416</f>
        <v>3</v>
      </c>
      <c r="Q289" s="36">
        <f>P.V!Q416</f>
        <v>9</v>
      </c>
      <c r="R289" s="37">
        <f>P.V!R416</f>
        <v>0</v>
      </c>
      <c r="S289" s="36">
        <f>P.V!S416</f>
        <v>4.5</v>
      </c>
      <c r="T289" s="37">
        <f>P.V!T416</f>
        <v>0</v>
      </c>
      <c r="U289" s="53">
        <f>P.V!U416</f>
        <v>8.5</v>
      </c>
      <c r="V289" s="39">
        <f>P.V!V416</f>
        <v>3</v>
      </c>
      <c r="W289" s="36">
        <f>P.V!W416</f>
        <v>1</v>
      </c>
      <c r="X289" s="37">
        <f>P.V!X416</f>
        <v>0</v>
      </c>
      <c r="Y289" s="36">
        <f>P.V!Y416</f>
        <v>7.5</v>
      </c>
      <c r="Z289" s="37">
        <f>P.V!Z416</f>
        <v>0</v>
      </c>
      <c r="AA289" s="36">
        <f>P.V!AA416</f>
        <v>13.5</v>
      </c>
      <c r="AB289" s="37">
        <f>P.V!AB416</f>
        <v>2</v>
      </c>
      <c r="AC289" s="53">
        <f>P.V!AC416</f>
        <v>7.333333333333333</v>
      </c>
      <c r="AD289" s="39">
        <f>P.V!AD416</f>
        <v>2</v>
      </c>
      <c r="AE289" s="138">
        <f>P.V!AE416</f>
        <v>8.4881481481481487</v>
      </c>
      <c r="AF289" s="40">
        <f>P.V!AF416</f>
        <v>15</v>
      </c>
      <c r="AG289" s="73" t="str">
        <f>P.V!AG416</f>
        <v>Rattrapage</v>
      </c>
      <c r="AH289" s="19">
        <f>P.V!AH416</f>
        <v>11.83</v>
      </c>
      <c r="AI289" s="170">
        <f>P.V!AI416</f>
        <v>5</v>
      </c>
      <c r="AJ289" s="19">
        <f>P.V!AJ416</f>
        <v>11.17</v>
      </c>
      <c r="AK289" s="170">
        <f>P.V!AK416</f>
        <v>5</v>
      </c>
      <c r="AL289" s="19">
        <f>P.V!AL416</f>
        <v>10</v>
      </c>
      <c r="AM289" s="75">
        <f>P.V!AM416</f>
        <v>5</v>
      </c>
      <c r="AN289" s="38">
        <f>P.V!AN416</f>
        <v>11</v>
      </c>
      <c r="AO289" s="76">
        <f>P.V!AO416</f>
        <v>15</v>
      </c>
      <c r="AP289" s="167">
        <f>P.V!AP416</f>
        <v>7</v>
      </c>
      <c r="AQ289" s="167">
        <f>P.V!AQ416</f>
        <v>0</v>
      </c>
      <c r="AR289" s="167">
        <f>P.V!AR416</f>
        <v>10</v>
      </c>
      <c r="AS289" s="167">
        <f>P.V!AS416</f>
        <v>3</v>
      </c>
      <c r="AT289" s="167">
        <f>P.V!AT416</f>
        <v>2</v>
      </c>
      <c r="AU289" s="75">
        <f>P.V!AU416</f>
        <v>0</v>
      </c>
      <c r="AV289" s="38">
        <f>P.V!AV416</f>
        <v>6.333333333333333</v>
      </c>
      <c r="AW289" s="76">
        <f>P.V!AW416</f>
        <v>3</v>
      </c>
      <c r="AX289" s="61">
        <f>P.V!AX416</f>
        <v>10.5</v>
      </c>
      <c r="AY289" s="75">
        <f>P.V!AY416</f>
        <v>2</v>
      </c>
      <c r="AZ289" s="61">
        <f>P.V!AZ416</f>
        <v>13.5</v>
      </c>
      <c r="BA289" s="75">
        <f>P.V!BA416</f>
        <v>2</v>
      </c>
      <c r="BB289" s="61" t="str">
        <f>P.V!BB416</f>
        <v>ABS</v>
      </c>
      <c r="BC289" s="75">
        <f>P.V!BC416</f>
        <v>2</v>
      </c>
      <c r="BD289" s="38" t="e">
        <f>P.V!BD416</f>
        <v>#VALUE!</v>
      </c>
      <c r="BE289" s="76" t="e">
        <f>P.V!BE416</f>
        <v>#VALUE!</v>
      </c>
      <c r="BF289" s="54" t="e">
        <f>P.V!BF416</f>
        <v>#VALUE!</v>
      </c>
      <c r="BG289" s="55" t="e">
        <f>P.V!BG416</f>
        <v>#VALUE!</v>
      </c>
      <c r="BH289" s="56" t="e">
        <f>P.V!BH416</f>
        <v>#VALUE!</v>
      </c>
      <c r="BI289" s="55" t="e">
        <f>P.V!BI416</f>
        <v>#VALUE!</v>
      </c>
      <c r="BJ289" s="55" t="e">
        <f>P.V!BJ416</f>
        <v>#VALUE!</v>
      </c>
      <c r="BK289" s="73" t="str">
        <f>P.V!BK416</f>
        <v>Rattrapage</v>
      </c>
    </row>
    <row r="290" spans="1:63" ht="20.25" customHeight="1">
      <c r="A290" s="250">
        <v>280</v>
      </c>
      <c r="B290" s="234" t="str">
        <f>P.V!B417</f>
        <v>123003769</v>
      </c>
      <c r="C290" s="234" t="str">
        <f>P.V!C417</f>
        <v>YOUBI</v>
      </c>
      <c r="D290" s="234" t="str">
        <f>P.V!D417</f>
        <v>Djallal</v>
      </c>
      <c r="E290" s="234" t="str">
        <f>P.V!E417</f>
        <v>05/03/1993</v>
      </c>
      <c r="F290" s="234" t="str">
        <f>P.V!F417</f>
        <v>Amizour</v>
      </c>
      <c r="G290" s="134">
        <f>P.V!G417</f>
        <v>10.333333333333334</v>
      </c>
      <c r="H290" s="37">
        <f>P.V!H417</f>
        <v>5</v>
      </c>
      <c r="I290" s="36">
        <f>P.V!I417</f>
        <v>8.3333333333333339</v>
      </c>
      <c r="J290" s="37">
        <f>P.V!J417</f>
        <v>0</v>
      </c>
      <c r="K290" s="36">
        <f>P.V!K417</f>
        <v>8.5</v>
      </c>
      <c r="L290" s="37">
        <f>P.V!L417</f>
        <v>0</v>
      </c>
      <c r="M290" s="53">
        <f>P.V!M417</f>
        <v>9.0555555555555554</v>
      </c>
      <c r="N290" s="39">
        <f>P.V!N417</f>
        <v>5</v>
      </c>
      <c r="O290" s="36">
        <f>P.V!O417</f>
        <v>5</v>
      </c>
      <c r="P290" s="37">
        <f>P.V!P417</f>
        <v>0</v>
      </c>
      <c r="Q290" s="36">
        <f>P.V!Q417</f>
        <v>3.5</v>
      </c>
      <c r="R290" s="37">
        <f>P.V!R417</f>
        <v>0</v>
      </c>
      <c r="S290" s="36">
        <f>P.V!S417</f>
        <v>10.5</v>
      </c>
      <c r="T290" s="37">
        <f>P.V!T417</f>
        <v>3</v>
      </c>
      <c r="U290" s="53">
        <f>P.V!U417</f>
        <v>6.333333333333333</v>
      </c>
      <c r="V290" s="39">
        <f>P.V!V417</f>
        <v>3</v>
      </c>
      <c r="W290" s="36">
        <f>P.V!W417</f>
        <v>0</v>
      </c>
      <c r="X290" s="37">
        <f>P.V!X417</f>
        <v>0</v>
      </c>
      <c r="Y290" s="36">
        <f>P.V!Y417</f>
        <v>6</v>
      </c>
      <c r="Z290" s="37">
        <f>P.V!Z417</f>
        <v>0</v>
      </c>
      <c r="AA290" s="36">
        <f>P.V!AA417</f>
        <v>6.5</v>
      </c>
      <c r="AB290" s="37">
        <f>P.V!AB417</f>
        <v>0</v>
      </c>
      <c r="AC290" s="53">
        <f>P.V!AC417</f>
        <v>4.166666666666667</v>
      </c>
      <c r="AD290" s="39">
        <f>P.V!AD417</f>
        <v>0</v>
      </c>
      <c r="AE290" s="138">
        <f>P.V!AE417</f>
        <v>7.0617283950617278</v>
      </c>
      <c r="AF290" s="40">
        <f>P.V!AF417</f>
        <v>8</v>
      </c>
      <c r="AG290" s="73" t="str">
        <f>P.V!AG417</f>
        <v>Rattrapage</v>
      </c>
      <c r="AH290" s="19">
        <f>P.V!AH417</f>
        <v>13</v>
      </c>
      <c r="AI290" s="170">
        <f>P.V!AI417</f>
        <v>5</v>
      </c>
      <c r="AJ290" s="19">
        <f>P.V!AJ417</f>
        <v>13.333333333333334</v>
      </c>
      <c r="AK290" s="170">
        <f>P.V!AK417</f>
        <v>5</v>
      </c>
      <c r="AL290" s="19">
        <f>P.V!AL417</f>
        <v>11.666666666666666</v>
      </c>
      <c r="AM290" s="75">
        <f>P.V!AM417</f>
        <v>5</v>
      </c>
      <c r="AN290" s="38">
        <f>P.V!AN417</f>
        <v>12.666666666666666</v>
      </c>
      <c r="AO290" s="76">
        <f>P.V!AO417</f>
        <v>15</v>
      </c>
      <c r="AP290" s="167">
        <f>P.V!AP417</f>
        <v>8.5</v>
      </c>
      <c r="AQ290" s="167">
        <f>P.V!AQ417</f>
        <v>0</v>
      </c>
      <c r="AR290" s="167">
        <f>P.V!AR417</f>
        <v>10.5</v>
      </c>
      <c r="AS290" s="167">
        <f>P.V!AS417</f>
        <v>3</v>
      </c>
      <c r="AT290" s="167">
        <f>P.V!AT417</f>
        <v>10</v>
      </c>
      <c r="AU290" s="75">
        <f>P.V!AU417</f>
        <v>3</v>
      </c>
      <c r="AV290" s="38">
        <f>P.V!AV417</f>
        <v>9.6666666666666661</v>
      </c>
      <c r="AW290" s="76">
        <f>P.V!AW417</f>
        <v>6</v>
      </c>
      <c r="AX290" s="61">
        <f>P.V!AX417</f>
        <v>13</v>
      </c>
      <c r="AY290" s="75">
        <f>P.V!AY417</f>
        <v>2</v>
      </c>
      <c r="AZ290" s="61">
        <f>P.V!AZ417</f>
        <v>8.5</v>
      </c>
      <c r="BA290" s="75">
        <f>P.V!BA417</f>
        <v>0</v>
      </c>
      <c r="BB290" s="61">
        <f>P.V!BB417</f>
        <v>11.5</v>
      </c>
      <c r="BC290" s="75">
        <f>P.V!BC417</f>
        <v>2</v>
      </c>
      <c r="BD290" s="38">
        <f>P.V!BD417</f>
        <v>11</v>
      </c>
      <c r="BE290" s="76">
        <f>P.V!BE417</f>
        <v>6</v>
      </c>
      <c r="BF290" s="54">
        <f>P.V!BF417</f>
        <v>11.296296296296296</v>
      </c>
      <c r="BG290" s="55">
        <f>P.V!BG417</f>
        <v>30</v>
      </c>
      <c r="BH290" s="56">
        <f>P.V!BH417</f>
        <v>9.1790123456790127</v>
      </c>
      <c r="BI290" s="55">
        <f>P.V!BI417</f>
        <v>38</v>
      </c>
      <c r="BJ290" s="55">
        <f>P.V!BJ417</f>
        <v>38</v>
      </c>
      <c r="BK290" s="73" t="str">
        <f>P.V!BK417</f>
        <v>Rattrapage</v>
      </c>
    </row>
    <row r="291" spans="1:63" ht="20.25" customHeight="1">
      <c r="A291" s="250">
        <v>281</v>
      </c>
      <c r="B291" s="234" t="str">
        <f>P.V!B418</f>
        <v>123001454</v>
      </c>
      <c r="C291" s="234" t="str">
        <f>P.V!C418</f>
        <v>ZAIDI</v>
      </c>
      <c r="D291" s="234" t="str">
        <f>P.V!D418</f>
        <v>Fouzia</v>
      </c>
      <c r="E291" s="234" t="str">
        <f>P.V!E418</f>
        <v>25/02/1990</v>
      </c>
      <c r="F291" s="234" t="str">
        <f>P.V!F418</f>
        <v>Bejaia</v>
      </c>
      <c r="G291" s="134">
        <f>P.V!G418</f>
        <v>8.3333333333333339</v>
      </c>
      <c r="H291" s="37">
        <f>P.V!H418</f>
        <v>0</v>
      </c>
      <c r="I291" s="36">
        <f>P.V!I418</f>
        <v>10.333333333333334</v>
      </c>
      <c r="J291" s="37">
        <f>P.V!J418</f>
        <v>5</v>
      </c>
      <c r="K291" s="36">
        <f>P.V!K418</f>
        <v>10.333333333333334</v>
      </c>
      <c r="L291" s="37">
        <f>P.V!L418</f>
        <v>5</v>
      </c>
      <c r="M291" s="53">
        <f>P.V!M418</f>
        <v>9.6666666666666661</v>
      </c>
      <c r="N291" s="39">
        <f>P.V!N418</f>
        <v>10</v>
      </c>
      <c r="O291" s="36">
        <f>P.V!O418</f>
        <v>9</v>
      </c>
      <c r="P291" s="37">
        <f>P.V!P418</f>
        <v>0</v>
      </c>
      <c r="Q291" s="36">
        <f>P.V!Q418</f>
        <v>11.5</v>
      </c>
      <c r="R291" s="37">
        <f>P.V!R418</f>
        <v>3</v>
      </c>
      <c r="S291" s="36">
        <f>P.V!S418</f>
        <v>8.5</v>
      </c>
      <c r="T291" s="37">
        <f>P.V!T418</f>
        <v>0</v>
      </c>
      <c r="U291" s="53">
        <f>P.V!U418</f>
        <v>9.6666666666666661</v>
      </c>
      <c r="V291" s="39">
        <f>P.V!V418</f>
        <v>3</v>
      </c>
      <c r="W291" s="36">
        <f>P.V!W418</f>
        <v>4</v>
      </c>
      <c r="X291" s="37">
        <f>P.V!X418</f>
        <v>0</v>
      </c>
      <c r="Y291" s="36">
        <f>P.V!Y418</f>
        <v>6</v>
      </c>
      <c r="Z291" s="37">
        <f>P.V!Z418</f>
        <v>0</v>
      </c>
      <c r="AA291" s="36">
        <f>P.V!AA418</f>
        <v>4.5</v>
      </c>
      <c r="AB291" s="37">
        <f>P.V!AB418</f>
        <v>0</v>
      </c>
      <c r="AC291" s="53">
        <f>P.V!AC418</f>
        <v>4.833333333333333</v>
      </c>
      <c r="AD291" s="39">
        <f>P.V!AD418</f>
        <v>0</v>
      </c>
      <c r="AE291" s="138">
        <f>P.V!AE418</f>
        <v>8.5925925925925934</v>
      </c>
      <c r="AF291" s="40">
        <f>P.V!AF418</f>
        <v>13</v>
      </c>
      <c r="AG291" s="73" t="str">
        <f>P.V!AG418</f>
        <v>Rattrapage</v>
      </c>
      <c r="AH291" s="19">
        <f>P.V!AH418</f>
        <v>8.6666666666666661</v>
      </c>
      <c r="AI291" s="170">
        <f>P.V!AI418</f>
        <v>0</v>
      </c>
      <c r="AJ291" s="19">
        <f>P.V!AJ418</f>
        <v>5.666666666666667</v>
      </c>
      <c r="AK291" s="170">
        <f>P.V!AK418</f>
        <v>0</v>
      </c>
      <c r="AL291" s="19">
        <f>P.V!AL418</f>
        <v>8.6666666666666661</v>
      </c>
      <c r="AM291" s="75">
        <f>P.V!AM418</f>
        <v>0</v>
      </c>
      <c r="AN291" s="38">
        <f>P.V!AN418</f>
        <v>7.666666666666667</v>
      </c>
      <c r="AO291" s="76">
        <f>P.V!AO418</f>
        <v>0</v>
      </c>
      <c r="AP291" s="167">
        <f>P.V!AP418</f>
        <v>8.5</v>
      </c>
      <c r="AQ291" s="167">
        <f>P.V!AQ418</f>
        <v>0</v>
      </c>
      <c r="AR291" s="167">
        <f>P.V!AR418</f>
        <v>10.5</v>
      </c>
      <c r="AS291" s="167">
        <f>P.V!AS418</f>
        <v>3</v>
      </c>
      <c r="AT291" s="167">
        <f>P.V!AT418</f>
        <v>11</v>
      </c>
      <c r="AU291" s="75">
        <f>P.V!AU418</f>
        <v>3</v>
      </c>
      <c r="AV291" s="38">
        <f>P.V!AV418</f>
        <v>10</v>
      </c>
      <c r="AW291" s="76">
        <f>P.V!AW418</f>
        <v>9</v>
      </c>
      <c r="AX291" s="61">
        <f>P.V!AX418</f>
        <v>10</v>
      </c>
      <c r="AY291" s="75">
        <f>P.V!AY418</f>
        <v>2</v>
      </c>
      <c r="AZ291" s="61">
        <f>P.V!AZ418</f>
        <v>6.5</v>
      </c>
      <c r="BA291" s="75">
        <f>P.V!BA418</f>
        <v>0</v>
      </c>
      <c r="BB291" s="61">
        <f>P.V!BB418</f>
        <v>13.5</v>
      </c>
      <c r="BC291" s="75">
        <f>P.V!BC418</f>
        <v>2</v>
      </c>
      <c r="BD291" s="38">
        <f>P.V!BD418</f>
        <v>10</v>
      </c>
      <c r="BE291" s="76">
        <f>P.V!BE418</f>
        <v>6</v>
      </c>
      <c r="BF291" s="54">
        <f>P.V!BF418</f>
        <v>8.9629629629629637</v>
      </c>
      <c r="BG291" s="55">
        <f>P.V!BG418</f>
        <v>15</v>
      </c>
      <c r="BH291" s="56">
        <f>P.V!BH418</f>
        <v>8.7777777777777786</v>
      </c>
      <c r="BI291" s="55">
        <f>P.V!BI418</f>
        <v>28</v>
      </c>
      <c r="BJ291" s="55">
        <f>P.V!BJ418</f>
        <v>28</v>
      </c>
      <c r="BK291" s="73" t="str">
        <f>P.V!BK418</f>
        <v>Rattrapage</v>
      </c>
    </row>
    <row r="292" spans="1:63" ht="20.25" customHeight="1">
      <c r="A292" s="250">
        <v>282</v>
      </c>
      <c r="B292" s="234" t="str">
        <f>P.V!B419</f>
        <v>123001589</v>
      </c>
      <c r="C292" s="234" t="str">
        <f>P.V!C419</f>
        <v>ZAIDI</v>
      </c>
      <c r="D292" s="234" t="str">
        <f>P.V!D419</f>
        <v>Nawel</v>
      </c>
      <c r="E292" s="234" t="str">
        <f>P.V!E419</f>
        <v>21/09/1993</v>
      </c>
      <c r="F292" s="234" t="str">
        <f>P.V!F419</f>
        <v>bejaia</v>
      </c>
      <c r="G292" s="134">
        <f>P.V!G419</f>
        <v>10.166666666666666</v>
      </c>
      <c r="H292" s="37">
        <f>P.V!H419</f>
        <v>5</v>
      </c>
      <c r="I292" s="36">
        <f>P.V!I419</f>
        <v>9.3333333333333339</v>
      </c>
      <c r="J292" s="37">
        <f>P.V!J419</f>
        <v>0</v>
      </c>
      <c r="K292" s="36">
        <f>P.V!K419</f>
        <v>7.166666666666667</v>
      </c>
      <c r="L292" s="37">
        <f>P.V!L419</f>
        <v>0</v>
      </c>
      <c r="M292" s="53">
        <f>P.V!M419</f>
        <v>8.8888888888888893</v>
      </c>
      <c r="N292" s="39">
        <f>P.V!N419</f>
        <v>5</v>
      </c>
      <c r="O292" s="36">
        <f>P.V!O419</f>
        <v>10</v>
      </c>
      <c r="P292" s="37">
        <f>P.V!P419</f>
        <v>3</v>
      </c>
      <c r="Q292" s="36">
        <f>P.V!Q419</f>
        <v>13</v>
      </c>
      <c r="R292" s="37">
        <f>P.V!R419</f>
        <v>3</v>
      </c>
      <c r="S292" s="36">
        <f>P.V!S419</f>
        <v>7</v>
      </c>
      <c r="T292" s="37">
        <f>P.V!T419</f>
        <v>0</v>
      </c>
      <c r="U292" s="53">
        <f>P.V!U419</f>
        <v>10</v>
      </c>
      <c r="V292" s="39">
        <f>P.V!V419</f>
        <v>9</v>
      </c>
      <c r="W292" s="36">
        <f>P.V!W419</f>
        <v>4</v>
      </c>
      <c r="X292" s="37">
        <f>P.V!X419</f>
        <v>0</v>
      </c>
      <c r="Y292" s="36">
        <f>P.V!Y419</f>
        <v>7</v>
      </c>
      <c r="Z292" s="37">
        <f>P.V!Z419</f>
        <v>0</v>
      </c>
      <c r="AA292" s="36">
        <f>P.V!AA419</f>
        <v>14.5</v>
      </c>
      <c r="AB292" s="37">
        <f>P.V!AB419</f>
        <v>2</v>
      </c>
      <c r="AC292" s="53">
        <f>P.V!AC419</f>
        <v>8.5</v>
      </c>
      <c r="AD292" s="39">
        <f>P.V!AD419</f>
        <v>2</v>
      </c>
      <c r="AE292" s="138">
        <f>P.V!AE419</f>
        <v>9.1728395061728403</v>
      </c>
      <c r="AF292" s="40">
        <f>P.V!AF419</f>
        <v>16</v>
      </c>
      <c r="AG292" s="73" t="str">
        <f>P.V!AG419</f>
        <v>Rattrapage</v>
      </c>
      <c r="AH292" s="19">
        <f>P.V!AH419</f>
        <v>8.1666666666666661</v>
      </c>
      <c r="AI292" s="170">
        <f>P.V!AI419</f>
        <v>0</v>
      </c>
      <c r="AJ292" s="19">
        <f>P.V!AJ419</f>
        <v>14.666666666666666</v>
      </c>
      <c r="AK292" s="170">
        <f>P.V!AK419</f>
        <v>5</v>
      </c>
      <c r="AL292" s="19">
        <f>P.V!AL419</f>
        <v>10.5</v>
      </c>
      <c r="AM292" s="75">
        <f>P.V!AM419</f>
        <v>5</v>
      </c>
      <c r="AN292" s="38">
        <f>P.V!AN419</f>
        <v>11.111111111111109</v>
      </c>
      <c r="AO292" s="76">
        <f>P.V!AO419</f>
        <v>15</v>
      </c>
      <c r="AP292" s="167">
        <f>P.V!AP419</f>
        <v>6.5</v>
      </c>
      <c r="AQ292" s="167">
        <f>P.V!AQ419</f>
        <v>0</v>
      </c>
      <c r="AR292" s="167">
        <f>P.V!AR419</f>
        <v>9</v>
      </c>
      <c r="AS292" s="167">
        <f>P.V!AS419</f>
        <v>0</v>
      </c>
      <c r="AT292" s="167">
        <f>P.V!AT419</f>
        <v>8.5</v>
      </c>
      <c r="AU292" s="75">
        <f>P.V!AU419</f>
        <v>0</v>
      </c>
      <c r="AV292" s="38">
        <f>P.V!AV419</f>
        <v>8</v>
      </c>
      <c r="AW292" s="76">
        <f>P.V!AW419</f>
        <v>0</v>
      </c>
      <c r="AX292" s="61">
        <f>P.V!AX419</f>
        <v>11.5</v>
      </c>
      <c r="AY292" s="75">
        <f>P.V!AY419</f>
        <v>2</v>
      </c>
      <c r="AZ292" s="61">
        <f>P.V!AZ419</f>
        <v>8</v>
      </c>
      <c r="BA292" s="75">
        <f>P.V!BA419</f>
        <v>0</v>
      </c>
      <c r="BB292" s="61">
        <f>P.V!BB419</f>
        <v>9</v>
      </c>
      <c r="BC292" s="75">
        <f>P.V!BC419</f>
        <v>0</v>
      </c>
      <c r="BD292" s="38">
        <f>P.V!BD419</f>
        <v>9.5</v>
      </c>
      <c r="BE292" s="76">
        <f>P.V!BE419</f>
        <v>2</v>
      </c>
      <c r="BF292" s="54">
        <f>P.V!BF419</f>
        <v>9.716049382716049</v>
      </c>
      <c r="BG292" s="55">
        <f>P.V!BG419</f>
        <v>17</v>
      </c>
      <c r="BH292" s="56">
        <f>P.V!BH419</f>
        <v>9.4444444444444446</v>
      </c>
      <c r="BI292" s="55">
        <f>P.V!BI419</f>
        <v>33</v>
      </c>
      <c r="BJ292" s="55">
        <f>P.V!BJ419</f>
        <v>33</v>
      </c>
      <c r="BK292" s="73" t="str">
        <f>P.V!BK419</f>
        <v>Rattrapage</v>
      </c>
    </row>
    <row r="293" spans="1:63" ht="20.25" customHeight="1">
      <c r="A293" s="250">
        <v>283</v>
      </c>
      <c r="B293" s="234" t="str">
        <f>P.V!B420</f>
        <v>11DR0068</v>
      </c>
      <c r="C293" s="234" t="str">
        <f>P.V!C420</f>
        <v>ZAMIT</v>
      </c>
      <c r="D293" s="234" t="str">
        <f>P.V!D420</f>
        <v>Hicham</v>
      </c>
      <c r="E293" s="234" t="str">
        <f>P.V!E420</f>
        <v>07/06/1990</v>
      </c>
      <c r="F293" s="234" t="str">
        <f>P.V!F420</f>
        <v>thniat enasr</v>
      </c>
      <c r="G293" s="134">
        <f>P.V!G420</f>
        <v>11</v>
      </c>
      <c r="H293" s="37">
        <f>P.V!H420</f>
        <v>5</v>
      </c>
      <c r="I293" s="36">
        <f>P.V!I420</f>
        <v>5</v>
      </c>
      <c r="J293" s="37">
        <f>P.V!J420</f>
        <v>0</v>
      </c>
      <c r="K293" s="36">
        <f>P.V!K420</f>
        <v>5.666666666666667</v>
      </c>
      <c r="L293" s="37">
        <f>P.V!L420</f>
        <v>0</v>
      </c>
      <c r="M293" s="53">
        <f>P.V!M420</f>
        <v>7.2222222222222223</v>
      </c>
      <c r="N293" s="39">
        <f>P.V!N420</f>
        <v>5</v>
      </c>
      <c r="O293" s="36">
        <f>P.V!O420</f>
        <v>6</v>
      </c>
      <c r="P293" s="37">
        <f>P.V!P420</f>
        <v>0</v>
      </c>
      <c r="Q293" s="36">
        <f>P.V!Q420</f>
        <v>10</v>
      </c>
      <c r="R293" s="37">
        <f>P.V!R420</f>
        <v>3</v>
      </c>
      <c r="S293" s="36">
        <f>P.V!S420</f>
        <v>3.5</v>
      </c>
      <c r="T293" s="37">
        <f>P.V!T420</f>
        <v>0</v>
      </c>
      <c r="U293" s="53">
        <f>P.V!U420</f>
        <v>6.5</v>
      </c>
      <c r="V293" s="39">
        <f>P.V!V420</f>
        <v>3</v>
      </c>
      <c r="W293" s="36">
        <f>P.V!W420</f>
        <v>7.5</v>
      </c>
      <c r="X293" s="37">
        <f>P.V!X420</f>
        <v>0</v>
      </c>
      <c r="Y293" s="36">
        <f>P.V!Y420</f>
        <v>13</v>
      </c>
      <c r="Z293" s="37">
        <f>P.V!Z420</f>
        <v>2</v>
      </c>
      <c r="AA293" s="36">
        <f>P.V!AA420</f>
        <v>10</v>
      </c>
      <c r="AB293" s="37">
        <f>P.V!AB420</f>
        <v>2</v>
      </c>
      <c r="AC293" s="53">
        <f>P.V!AC420</f>
        <v>10.166666666666666</v>
      </c>
      <c r="AD293" s="39">
        <f>P.V!AD420</f>
        <v>6</v>
      </c>
      <c r="AE293" s="138">
        <f>P.V!AE420</f>
        <v>7.6358024691358031</v>
      </c>
      <c r="AF293" s="40">
        <f>P.V!AF420</f>
        <v>14</v>
      </c>
      <c r="AG293" s="73" t="str">
        <f>P.V!AG420</f>
        <v>Rattrapage</v>
      </c>
      <c r="AH293" s="19">
        <f>P.V!AH420</f>
        <v>9</v>
      </c>
      <c r="AI293" s="170">
        <f>P.V!AI420</f>
        <v>0</v>
      </c>
      <c r="AJ293" s="19">
        <f>P.V!AJ420</f>
        <v>10.666666666666666</v>
      </c>
      <c r="AK293" s="170">
        <f>P.V!AK420</f>
        <v>5</v>
      </c>
      <c r="AL293" s="19">
        <f>P.V!AL420</f>
        <v>13</v>
      </c>
      <c r="AM293" s="75">
        <f>P.V!AM420</f>
        <v>5</v>
      </c>
      <c r="AN293" s="38">
        <f>P.V!AN420</f>
        <v>10.888888888888888</v>
      </c>
      <c r="AO293" s="76">
        <f>P.V!AO420</f>
        <v>15</v>
      </c>
      <c r="AP293" s="167">
        <f>P.V!AP420</f>
        <v>5.5</v>
      </c>
      <c r="AQ293" s="167">
        <f>P.V!AQ420</f>
        <v>0</v>
      </c>
      <c r="AR293" s="167">
        <f>P.V!AR420</f>
        <v>10</v>
      </c>
      <c r="AS293" s="167">
        <f>P.V!AS420</f>
        <v>3</v>
      </c>
      <c r="AT293" s="167">
        <f>P.V!AT420</f>
        <v>7.5</v>
      </c>
      <c r="AU293" s="75">
        <f>P.V!AU420</f>
        <v>0</v>
      </c>
      <c r="AV293" s="38">
        <f>P.V!AV420</f>
        <v>7.666666666666667</v>
      </c>
      <c r="AW293" s="76">
        <f>P.V!AW420</f>
        <v>3</v>
      </c>
      <c r="AX293" s="61">
        <f>P.V!AX420</f>
        <v>10</v>
      </c>
      <c r="AY293" s="75">
        <f>P.V!AY420</f>
        <v>2</v>
      </c>
      <c r="AZ293" s="61">
        <f>P.V!AZ420</f>
        <v>3.5</v>
      </c>
      <c r="BA293" s="75">
        <f>P.V!BA420</f>
        <v>0</v>
      </c>
      <c r="BB293" s="61">
        <f>P.V!BB420</f>
        <v>13</v>
      </c>
      <c r="BC293" s="75">
        <f>P.V!BC420</f>
        <v>2</v>
      </c>
      <c r="BD293" s="38">
        <f>P.V!BD420</f>
        <v>8.8333333333333339</v>
      </c>
      <c r="BE293" s="76">
        <f>P.V!BE420</f>
        <v>4</v>
      </c>
      <c r="BF293" s="54">
        <f>P.V!BF420</f>
        <v>9.3580246913580236</v>
      </c>
      <c r="BG293" s="55">
        <f>P.V!BG420</f>
        <v>22</v>
      </c>
      <c r="BH293" s="56">
        <f>P.V!BH420</f>
        <v>8.4969135802469129</v>
      </c>
      <c r="BI293" s="55">
        <f>P.V!BI420</f>
        <v>36</v>
      </c>
      <c r="BJ293" s="55">
        <f>P.V!BJ420</f>
        <v>36</v>
      </c>
      <c r="BK293" s="73" t="str">
        <f>P.V!BK420</f>
        <v>Rattrapage</v>
      </c>
    </row>
    <row r="294" spans="1:63" ht="20.25" customHeight="1">
      <c r="A294" s="250">
        <v>284</v>
      </c>
      <c r="B294" s="234" t="str">
        <f>P.V!B421</f>
        <v>11DR0499</v>
      </c>
      <c r="C294" s="234" t="str">
        <f>P.V!C421</f>
        <v>ZEGANE</v>
      </c>
      <c r="D294" s="234" t="str">
        <f>P.V!D421</f>
        <v>Souhila</v>
      </c>
      <c r="E294" s="234" t="str">
        <f>P.V!E421</f>
        <v>01/06/1990</v>
      </c>
      <c r="F294" s="234" t="str">
        <f>P.V!F421</f>
        <v>Tazmalt</v>
      </c>
      <c r="G294" s="134">
        <f>P.V!G421</f>
        <v>7.666666666666667</v>
      </c>
      <c r="H294" s="37">
        <f>P.V!H421</f>
        <v>0</v>
      </c>
      <c r="I294" s="36">
        <f>P.V!I421</f>
        <v>6.333333333333333</v>
      </c>
      <c r="J294" s="37">
        <f>P.V!J421</f>
        <v>0</v>
      </c>
      <c r="K294" s="36">
        <f>P.V!K421</f>
        <v>5.833333333333333</v>
      </c>
      <c r="L294" s="37">
        <f>P.V!L421</f>
        <v>0</v>
      </c>
      <c r="M294" s="53">
        <f>P.V!M421</f>
        <v>6.6111111111111107</v>
      </c>
      <c r="N294" s="39">
        <f>P.V!N421</f>
        <v>0</v>
      </c>
      <c r="O294" s="36">
        <f>P.V!O421</f>
        <v>11.5</v>
      </c>
      <c r="P294" s="37">
        <f>P.V!P421</f>
        <v>3</v>
      </c>
      <c r="Q294" s="36">
        <f>P.V!Q421</f>
        <v>8.5</v>
      </c>
      <c r="R294" s="37">
        <f>P.V!R421</f>
        <v>0</v>
      </c>
      <c r="S294" s="36">
        <f>P.V!S421</f>
        <v>8</v>
      </c>
      <c r="T294" s="37">
        <f>P.V!T421</f>
        <v>0</v>
      </c>
      <c r="U294" s="53">
        <f>P.V!U421</f>
        <v>9.3333333333333339</v>
      </c>
      <c r="V294" s="39">
        <f>P.V!V421</f>
        <v>3</v>
      </c>
      <c r="W294" s="36">
        <f>P.V!W421</f>
        <v>1</v>
      </c>
      <c r="X294" s="37">
        <f>P.V!X421</f>
        <v>0</v>
      </c>
      <c r="Y294" s="36">
        <f>P.V!Y421</f>
        <v>6.5</v>
      </c>
      <c r="Z294" s="37">
        <f>P.V!Z421</f>
        <v>0</v>
      </c>
      <c r="AA294" s="36">
        <f>P.V!AA421</f>
        <v>5</v>
      </c>
      <c r="AB294" s="37">
        <f>P.V!AB421</f>
        <v>0</v>
      </c>
      <c r="AC294" s="53">
        <f>P.V!AC421</f>
        <v>4.166666666666667</v>
      </c>
      <c r="AD294" s="39">
        <f>P.V!AD421</f>
        <v>0</v>
      </c>
      <c r="AE294" s="138">
        <f>P.V!AE421</f>
        <v>6.9753086419753076</v>
      </c>
      <c r="AF294" s="40">
        <f>P.V!AF421</f>
        <v>3</v>
      </c>
      <c r="AG294" s="73" t="str">
        <f>P.V!AG421</f>
        <v>Rattrapage</v>
      </c>
      <c r="AH294" s="19">
        <f>P.V!AH421</f>
        <v>10.166666666666666</v>
      </c>
      <c r="AI294" s="170">
        <f>P.V!AI421</f>
        <v>5</v>
      </c>
      <c r="AJ294" s="19">
        <f>P.V!AJ421</f>
        <v>6.333333333333333</v>
      </c>
      <c r="AK294" s="170">
        <f>P.V!AK421</f>
        <v>0</v>
      </c>
      <c r="AL294" s="19">
        <f>P.V!AL421</f>
        <v>6.833333333333333</v>
      </c>
      <c r="AM294" s="75">
        <f>P.V!AM421</f>
        <v>0</v>
      </c>
      <c r="AN294" s="38">
        <f>P.V!AN421</f>
        <v>7.7777777777777777</v>
      </c>
      <c r="AO294" s="76">
        <f>P.V!AO421</f>
        <v>5</v>
      </c>
      <c r="AP294" s="167">
        <f>P.V!AP421</f>
        <v>5.5</v>
      </c>
      <c r="AQ294" s="167">
        <f>P.V!AQ421</f>
        <v>0</v>
      </c>
      <c r="AR294" s="167">
        <f>P.V!AR421</f>
        <v>3</v>
      </c>
      <c r="AS294" s="167">
        <f>P.V!AS421</f>
        <v>0</v>
      </c>
      <c r="AT294" s="167">
        <f>P.V!AT421</f>
        <v>3</v>
      </c>
      <c r="AU294" s="75">
        <f>P.V!AU421</f>
        <v>0</v>
      </c>
      <c r="AV294" s="38">
        <f>P.V!AV421</f>
        <v>3.8333333333333335</v>
      </c>
      <c r="AW294" s="76">
        <f>P.V!AW421</f>
        <v>0</v>
      </c>
      <c r="AX294" s="61">
        <f>P.V!AX421</f>
        <v>10</v>
      </c>
      <c r="AY294" s="75">
        <f>P.V!AY421</f>
        <v>2</v>
      </c>
      <c r="AZ294" s="61">
        <f>P.V!AZ421</f>
        <v>0</v>
      </c>
      <c r="BA294" s="75">
        <f>P.V!BA421</f>
        <v>0</v>
      </c>
      <c r="BB294" s="61">
        <f>P.V!BB421</f>
        <v>7</v>
      </c>
      <c r="BC294" s="75">
        <f>P.V!BC421</f>
        <v>0</v>
      </c>
      <c r="BD294" s="38">
        <f>P.V!BD421</f>
        <v>5.666666666666667</v>
      </c>
      <c r="BE294" s="76">
        <f>P.V!BE421</f>
        <v>2</v>
      </c>
      <c r="BF294" s="54">
        <f>P.V!BF421</f>
        <v>5.9938271604938267</v>
      </c>
      <c r="BG294" s="55">
        <f>P.V!BG421</f>
        <v>7</v>
      </c>
      <c r="BH294" s="56">
        <f>P.V!BH421</f>
        <v>6.4845679012345672</v>
      </c>
      <c r="BI294" s="55">
        <f>P.V!BI421</f>
        <v>10</v>
      </c>
      <c r="BJ294" s="55">
        <f>P.V!BJ421</f>
        <v>10</v>
      </c>
      <c r="BK294" s="73" t="str">
        <f>P.V!BK421</f>
        <v>Rattrapage</v>
      </c>
    </row>
    <row r="295" spans="1:63" ht="20.25" customHeight="1">
      <c r="A295" s="250">
        <v>285</v>
      </c>
      <c r="B295" s="234" t="str">
        <f>P.V!B422</f>
        <v>123013367</v>
      </c>
      <c r="C295" s="234" t="str">
        <f>P.V!C422</f>
        <v>ZEMAM</v>
      </c>
      <c r="D295" s="234" t="str">
        <f>P.V!D422</f>
        <v>Sabrina</v>
      </c>
      <c r="E295" s="234" t="str">
        <f>P.V!E422</f>
        <v>29/01/1994</v>
      </c>
      <c r="F295" s="234" t="str">
        <f>P.V!F422</f>
        <v>sidi aich</v>
      </c>
      <c r="G295" s="134">
        <f>P.V!G422</f>
        <v>8.6666666666666661</v>
      </c>
      <c r="H295" s="37">
        <f>P.V!H422</f>
        <v>0</v>
      </c>
      <c r="I295" s="36">
        <f>P.V!I422</f>
        <v>6.333333333333333</v>
      </c>
      <c r="J295" s="37">
        <f>P.V!J422</f>
        <v>0</v>
      </c>
      <c r="K295" s="36">
        <f>P.V!K422</f>
        <v>7.166666666666667</v>
      </c>
      <c r="L295" s="37">
        <f>P.V!L422</f>
        <v>0</v>
      </c>
      <c r="M295" s="53">
        <f>P.V!M422</f>
        <v>7.3888888888888893</v>
      </c>
      <c r="N295" s="39">
        <f>P.V!N422</f>
        <v>0</v>
      </c>
      <c r="O295" s="36">
        <f>P.V!O422</f>
        <v>6.5</v>
      </c>
      <c r="P295" s="37">
        <f>P.V!P422</f>
        <v>0</v>
      </c>
      <c r="Q295" s="36">
        <f>P.V!Q422</f>
        <v>12</v>
      </c>
      <c r="R295" s="37">
        <f>P.V!R422</f>
        <v>3</v>
      </c>
      <c r="S295" s="36">
        <f>P.V!S422</f>
        <v>6</v>
      </c>
      <c r="T295" s="37">
        <f>P.V!T422</f>
        <v>0</v>
      </c>
      <c r="U295" s="53">
        <f>P.V!U422</f>
        <v>8.1666666666666661</v>
      </c>
      <c r="V295" s="39">
        <f>P.V!V422</f>
        <v>3</v>
      </c>
      <c r="W295" s="36">
        <f>P.V!W422</f>
        <v>12</v>
      </c>
      <c r="X295" s="37">
        <f>P.V!X422</f>
        <v>2</v>
      </c>
      <c r="Y295" s="36">
        <f>P.V!Y422</f>
        <v>16</v>
      </c>
      <c r="Z295" s="37">
        <f>P.V!Z422</f>
        <v>2</v>
      </c>
      <c r="AA295" s="36">
        <f>P.V!AA422</f>
        <v>5</v>
      </c>
      <c r="AB295" s="37">
        <f>P.V!AB422</f>
        <v>0</v>
      </c>
      <c r="AC295" s="53">
        <f>P.V!AC422</f>
        <v>11</v>
      </c>
      <c r="AD295" s="39">
        <f>P.V!AD422</f>
        <v>6</v>
      </c>
      <c r="AE295" s="138">
        <f>P.V!AE422</f>
        <v>8.4506172839506188</v>
      </c>
      <c r="AF295" s="40">
        <f>P.V!AF422</f>
        <v>9</v>
      </c>
      <c r="AG295" s="73" t="str">
        <f>P.V!AG422</f>
        <v>Rattrapage</v>
      </c>
      <c r="AH295" s="19">
        <f>P.V!AH422</f>
        <v>10.166666666666666</v>
      </c>
      <c r="AI295" s="170">
        <f>P.V!AI422</f>
        <v>5</v>
      </c>
      <c r="AJ295" s="19">
        <f>P.V!AJ422</f>
        <v>7.666666666666667</v>
      </c>
      <c r="AK295" s="170">
        <f>P.V!AK422</f>
        <v>0</v>
      </c>
      <c r="AL295" s="19">
        <f>P.V!AL422</f>
        <v>11.833333333333334</v>
      </c>
      <c r="AM295" s="75">
        <f>P.V!AM422</f>
        <v>5</v>
      </c>
      <c r="AN295" s="38">
        <f>P.V!AN422</f>
        <v>9.8888888888888875</v>
      </c>
      <c r="AO295" s="76">
        <f>P.V!AO422</f>
        <v>10</v>
      </c>
      <c r="AP295" s="167">
        <f>P.V!AP422</f>
        <v>8</v>
      </c>
      <c r="AQ295" s="167">
        <f>P.V!AQ422</f>
        <v>0</v>
      </c>
      <c r="AR295" s="167">
        <f>P.V!AR422</f>
        <v>5.5</v>
      </c>
      <c r="AS295" s="167">
        <f>P.V!AS422</f>
        <v>0</v>
      </c>
      <c r="AT295" s="167">
        <f>P.V!AT422</f>
        <v>8.5</v>
      </c>
      <c r="AU295" s="75">
        <f>P.V!AU422</f>
        <v>0</v>
      </c>
      <c r="AV295" s="38">
        <f>P.V!AV422</f>
        <v>7.333333333333333</v>
      </c>
      <c r="AW295" s="76">
        <f>P.V!AW422</f>
        <v>0</v>
      </c>
      <c r="AX295" s="61">
        <f>P.V!AX422</f>
        <v>7</v>
      </c>
      <c r="AY295" s="75">
        <f>P.V!AY422</f>
        <v>0</v>
      </c>
      <c r="AZ295" s="61">
        <f>P.V!AZ422</f>
        <v>5.5</v>
      </c>
      <c r="BA295" s="75">
        <f>P.V!BA422</f>
        <v>0</v>
      </c>
      <c r="BB295" s="61">
        <f>P.V!BB422</f>
        <v>13</v>
      </c>
      <c r="BC295" s="75">
        <f>P.V!BC422</f>
        <v>2</v>
      </c>
      <c r="BD295" s="38">
        <f>P.V!BD422</f>
        <v>8.5</v>
      </c>
      <c r="BE295" s="76">
        <f>P.V!BE422</f>
        <v>2</v>
      </c>
      <c r="BF295" s="54">
        <f>P.V!BF422</f>
        <v>8.7283950617283939</v>
      </c>
      <c r="BG295" s="55">
        <f>P.V!BG422</f>
        <v>12</v>
      </c>
      <c r="BH295" s="56">
        <f>P.V!BH422</f>
        <v>8.5895061728395063</v>
      </c>
      <c r="BI295" s="55">
        <f>P.V!BI422</f>
        <v>21</v>
      </c>
      <c r="BJ295" s="55">
        <f>P.V!BJ422</f>
        <v>21</v>
      </c>
      <c r="BK295" s="73" t="str">
        <f>P.V!BK422</f>
        <v>Rattrapage</v>
      </c>
    </row>
  </sheetData>
  <mergeCells count="7">
    <mergeCell ref="D7:AG7"/>
    <mergeCell ref="AX9:BD9"/>
    <mergeCell ref="G9:N9"/>
    <mergeCell ref="O9:V9"/>
    <mergeCell ref="W9:AC9"/>
    <mergeCell ref="AH9:AO9"/>
    <mergeCell ref="AP9:AW9"/>
  </mergeCells>
  <pageMargins left="0.19685039370078741" right="0.19685039370078741" top="0.35433070866141736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47"/>
  <sheetViews>
    <sheetView view="pageBreakPreview" zoomScale="120" zoomScaleSheetLayoutView="120" workbookViewId="0">
      <selection activeCell="C22" sqref="C22"/>
    </sheetView>
  </sheetViews>
  <sheetFormatPr baseColWidth="10" defaultRowHeight="15"/>
  <cols>
    <col min="1" max="1" width="12.85546875" customWidth="1"/>
    <col min="2" max="2" width="12.7109375" customWidth="1"/>
    <col min="3" max="3" width="14.85546875" customWidth="1"/>
    <col min="6" max="6" width="9.7109375" customWidth="1"/>
    <col min="7" max="7" width="13.28515625" customWidth="1"/>
  </cols>
  <sheetData>
    <row r="1" spans="1:20" ht="18" customHeight="1">
      <c r="A1" s="324" t="s">
        <v>538</v>
      </c>
      <c r="B1" s="324"/>
      <c r="C1" s="324"/>
      <c r="D1" s="324"/>
      <c r="E1" s="324"/>
      <c r="F1" s="324"/>
      <c r="G1" s="324"/>
      <c r="H1" s="324"/>
      <c r="L1" s="218"/>
      <c r="M1" s="218"/>
      <c r="N1" s="218"/>
      <c r="O1" s="218"/>
      <c r="P1" s="218"/>
      <c r="Q1" s="218"/>
      <c r="R1" s="218"/>
      <c r="S1" s="218"/>
      <c r="T1" s="218"/>
    </row>
    <row r="2" spans="1:20" ht="18" customHeight="1">
      <c r="A2" s="326" t="s">
        <v>152</v>
      </c>
      <c r="B2" s="326"/>
      <c r="C2" s="326"/>
      <c r="D2" s="326"/>
      <c r="E2" s="326"/>
      <c r="F2" s="326"/>
      <c r="G2" s="326"/>
      <c r="H2" s="326"/>
      <c r="I2" s="207"/>
      <c r="L2" s="216"/>
      <c r="M2" s="217"/>
      <c r="N2" s="216"/>
      <c r="O2" s="216"/>
      <c r="P2" s="216"/>
      <c r="Q2" s="216"/>
      <c r="R2" s="216"/>
      <c r="S2" s="217"/>
      <c r="T2" s="217"/>
    </row>
    <row r="3" spans="1:20" ht="14.25" customHeight="1">
      <c r="C3" s="324" t="s">
        <v>539</v>
      </c>
      <c r="D3" s="324"/>
      <c r="E3" s="324"/>
      <c r="F3" s="324"/>
      <c r="G3" s="218"/>
      <c r="H3" s="218"/>
      <c r="I3" s="218"/>
      <c r="L3" s="324"/>
      <c r="M3" s="324"/>
      <c r="N3" s="324"/>
      <c r="O3" s="324"/>
      <c r="P3" s="324"/>
      <c r="Q3" s="324"/>
      <c r="R3" s="324"/>
      <c r="S3" s="324"/>
      <c r="T3" s="324"/>
    </row>
    <row r="4" spans="1:20" ht="14.25" customHeight="1">
      <c r="A4" s="213"/>
      <c r="D4" s="216" t="s">
        <v>153</v>
      </c>
      <c r="E4" s="214"/>
      <c r="F4" s="214"/>
      <c r="G4" s="214"/>
      <c r="H4" s="214"/>
      <c r="I4" s="214"/>
      <c r="L4" s="216"/>
      <c r="M4" s="217"/>
      <c r="N4" s="216"/>
      <c r="O4" s="216"/>
      <c r="P4" s="216"/>
      <c r="Q4" s="216"/>
      <c r="R4" s="216"/>
      <c r="S4" s="217"/>
      <c r="T4" s="217"/>
    </row>
    <row r="5" spans="1:20" ht="16.5" customHeight="1">
      <c r="C5" s="218"/>
      <c r="D5" s="218"/>
      <c r="E5" s="218" t="s">
        <v>537</v>
      </c>
      <c r="F5" s="218"/>
      <c r="G5" s="218"/>
      <c r="H5" s="218"/>
      <c r="I5" s="218"/>
      <c r="L5" s="324"/>
      <c r="M5" s="324"/>
      <c r="N5" s="324"/>
      <c r="O5" s="324"/>
      <c r="P5" s="324"/>
      <c r="Q5" s="324"/>
      <c r="R5" s="324"/>
      <c r="S5" s="324"/>
      <c r="T5" s="324"/>
    </row>
    <row r="6" spans="1:20" ht="14.25" customHeight="1">
      <c r="A6" s="24"/>
      <c r="D6" s="216" t="s">
        <v>540</v>
      </c>
      <c r="E6" s="214"/>
      <c r="F6" s="214"/>
      <c r="G6" s="214"/>
      <c r="H6" s="214"/>
      <c r="L6" s="216"/>
      <c r="M6" s="217"/>
      <c r="N6" s="216"/>
      <c r="O6" s="216"/>
      <c r="P6" s="216"/>
      <c r="Q6" s="216"/>
      <c r="R6" s="216"/>
      <c r="S6" s="217"/>
      <c r="T6" s="217"/>
    </row>
    <row r="7" spans="1:20">
      <c r="B7" s="25"/>
      <c r="C7" s="25"/>
      <c r="D7" s="25"/>
      <c r="E7" s="24"/>
      <c r="F7" s="24"/>
      <c r="G7" s="24"/>
      <c r="H7" s="24"/>
    </row>
    <row r="8" spans="1:20" ht="16.5">
      <c r="A8" s="219" t="s">
        <v>541</v>
      </c>
      <c r="B8" s="25"/>
      <c r="D8" s="25"/>
      <c r="E8" s="24"/>
      <c r="F8" s="24"/>
      <c r="G8" s="24"/>
      <c r="H8" s="24"/>
    </row>
    <row r="9" spans="1:20" ht="18.75">
      <c r="A9" s="219" t="s">
        <v>83</v>
      </c>
      <c r="B9" s="8"/>
      <c r="D9" s="218"/>
      <c r="E9" s="218"/>
      <c r="F9" s="218"/>
      <c r="G9" s="218"/>
      <c r="H9" s="218"/>
      <c r="I9" s="218"/>
      <c r="K9" s="218"/>
    </row>
    <row r="10" spans="1:20" ht="16.5">
      <c r="C10" s="26"/>
      <c r="D10" s="26"/>
      <c r="E10" s="24"/>
      <c r="F10" s="24"/>
      <c r="G10" s="24"/>
      <c r="H10" s="24"/>
    </row>
    <row r="11" spans="1:20" ht="17.25" thickBot="1">
      <c r="A11" s="24"/>
      <c r="B11" s="24"/>
      <c r="C11" s="24"/>
      <c r="D11" s="24"/>
      <c r="E11" s="24"/>
      <c r="F11" s="24"/>
      <c r="G11" s="24"/>
      <c r="H11" s="24"/>
      <c r="K11" s="215"/>
    </row>
    <row r="12" spans="1:20" ht="28.5" thickTop="1" thickBot="1">
      <c r="A12" s="27"/>
      <c r="B12" s="23"/>
      <c r="C12" s="28"/>
      <c r="D12" s="28"/>
      <c r="E12" s="23"/>
      <c r="F12" s="27"/>
      <c r="G12" s="27"/>
      <c r="H12" s="29"/>
      <c r="I12" s="78">
        <v>276</v>
      </c>
    </row>
    <row r="13" spans="1:20" ht="15.75" thickTop="1">
      <c r="A13" s="24"/>
      <c r="B13" s="24"/>
      <c r="C13" s="24"/>
      <c r="D13" s="24"/>
      <c r="E13" s="24"/>
      <c r="F13" s="24"/>
      <c r="G13" s="24"/>
      <c r="H13" s="24"/>
    </row>
    <row r="14" spans="1:20" ht="20.100000000000001" customHeight="1"/>
    <row r="15" spans="1:20" ht="20.100000000000001" customHeight="1">
      <c r="A15" s="26" t="s">
        <v>536</v>
      </c>
      <c r="D15" s="24"/>
      <c r="E15" s="24"/>
      <c r="F15" s="24"/>
      <c r="G15" s="24"/>
      <c r="H15" s="24"/>
    </row>
    <row r="16" spans="1:20" ht="16.5">
      <c r="A16" s="26" t="s">
        <v>542</v>
      </c>
      <c r="B16" s="26"/>
      <c r="D16" s="26"/>
      <c r="E16" s="26"/>
      <c r="F16" s="26"/>
      <c r="G16" s="26"/>
      <c r="H16" s="26"/>
    </row>
    <row r="17" spans="1:8" ht="16.5">
      <c r="A17" s="26" t="s">
        <v>154</v>
      </c>
      <c r="C17" s="26"/>
      <c r="D17" s="26"/>
      <c r="E17" s="26"/>
      <c r="F17" s="26"/>
      <c r="G17" s="26"/>
      <c r="H17" s="26"/>
    </row>
    <row r="18" spans="1:8" ht="16.5">
      <c r="B18" s="26"/>
      <c r="C18" s="26"/>
      <c r="D18" s="26"/>
      <c r="E18" s="26"/>
      <c r="F18" s="26"/>
      <c r="G18" s="26"/>
      <c r="H18" s="26"/>
    </row>
    <row r="19" spans="1:8" ht="16.5">
      <c r="A19" s="31" t="s">
        <v>151</v>
      </c>
      <c r="B19" s="26" t="str">
        <f>LOOKUP(I12,Global!A11:A295,Global!C11:C295)</f>
        <v>TOUATI</v>
      </c>
      <c r="D19" s="30"/>
      <c r="E19" s="30" t="s">
        <v>155</v>
      </c>
      <c r="F19" s="26" t="str">
        <f>LOOKUP(I12,Global!A11:A295,Global!D11:D295)</f>
        <v>Hadda</v>
      </c>
      <c r="G19" s="26"/>
    </row>
    <row r="20" spans="1:8" ht="16.5">
      <c r="A20" s="30"/>
      <c r="B20" s="30"/>
      <c r="C20" s="30"/>
      <c r="D20" s="30"/>
      <c r="E20" s="30"/>
      <c r="F20" s="26"/>
      <c r="G20" s="26"/>
    </row>
    <row r="21" spans="1:8" ht="16.5">
      <c r="A21" s="30" t="s">
        <v>156</v>
      </c>
      <c r="B21" s="26" t="str">
        <f>LOOKUP(I12,Global!A11:A295,Global!E11:E295)</f>
        <v>23/07/1989</v>
      </c>
      <c r="E21" s="77" t="s">
        <v>173</v>
      </c>
      <c r="F21" s="325" t="str">
        <f>LOOKUP(I12,Global!A11:A295,Global!F11:F295)</f>
        <v>Bejaia</v>
      </c>
      <c r="G21" s="325"/>
    </row>
    <row r="22" spans="1:8" ht="16.5">
      <c r="A22" s="30"/>
      <c r="B22" s="30"/>
      <c r="C22" s="30"/>
      <c r="D22" s="30"/>
      <c r="E22" s="30"/>
      <c r="F22" s="26"/>
      <c r="G22" s="26"/>
    </row>
    <row r="23" spans="1:8" ht="16.5">
      <c r="A23" s="26" t="s">
        <v>157</v>
      </c>
      <c r="B23" s="26"/>
      <c r="C23" s="26"/>
      <c r="D23" s="26"/>
      <c r="E23" s="26"/>
      <c r="F23" s="26"/>
    </row>
    <row r="24" spans="1:8" ht="16.5">
      <c r="A24" s="26"/>
      <c r="B24" s="26"/>
      <c r="C24" s="26"/>
      <c r="D24" s="26"/>
      <c r="E24" s="26"/>
      <c r="F24" s="26"/>
      <c r="G24" s="26"/>
    </row>
    <row r="25" spans="1:8" ht="16.5">
      <c r="A25" s="30" t="s">
        <v>158</v>
      </c>
      <c r="C25" s="79" t="s">
        <v>1309</v>
      </c>
      <c r="D25" s="26"/>
      <c r="E25" s="26"/>
      <c r="F25" s="26"/>
      <c r="G25" s="26"/>
    </row>
    <row r="26" spans="1:8" ht="16.5">
      <c r="A26" s="30" t="s">
        <v>159</v>
      </c>
      <c r="C26" s="80" t="s">
        <v>1310</v>
      </c>
      <c r="D26" s="26"/>
      <c r="E26" s="26"/>
      <c r="F26" s="26"/>
      <c r="G26" s="26"/>
    </row>
    <row r="27" spans="1:8" ht="16.5">
      <c r="A27" s="30" t="s">
        <v>160</v>
      </c>
      <c r="C27" s="79" t="s">
        <v>1311</v>
      </c>
      <c r="D27" s="26"/>
      <c r="E27" s="26"/>
      <c r="F27" s="26"/>
      <c r="G27" s="26"/>
    </row>
    <row r="28" spans="1:8" ht="16.5">
      <c r="A28" s="30" t="s">
        <v>161</v>
      </c>
      <c r="B28" s="26"/>
      <c r="C28" s="32">
        <v>42184</v>
      </c>
      <c r="D28" s="26"/>
      <c r="E28" s="26"/>
      <c r="F28" s="26"/>
      <c r="G28" s="26"/>
    </row>
    <row r="29" spans="1:8" ht="16.5">
      <c r="A29" s="30" t="s">
        <v>162</v>
      </c>
      <c r="B29" s="30"/>
      <c r="C29" s="31" t="s">
        <v>1296</v>
      </c>
      <c r="D29" s="26"/>
      <c r="E29" s="26"/>
      <c r="F29" s="26"/>
      <c r="G29" s="26"/>
    </row>
    <row r="30" spans="1:8" ht="16.5">
      <c r="B30" s="26"/>
      <c r="C30" s="26"/>
      <c r="D30" s="26"/>
      <c r="E30" s="26"/>
      <c r="F30" s="26"/>
      <c r="G30" s="26"/>
    </row>
    <row r="31" spans="1:8" ht="16.5">
      <c r="B31" s="26" t="s">
        <v>163</v>
      </c>
      <c r="C31" s="26"/>
      <c r="D31" s="26"/>
      <c r="E31" s="26"/>
      <c r="F31" s="26"/>
      <c r="G31" s="26"/>
    </row>
    <row r="32" spans="1:8" ht="16.5">
      <c r="A32" s="26"/>
      <c r="B32" s="26"/>
      <c r="D32" s="26"/>
      <c r="E32" s="26"/>
      <c r="F32" s="26"/>
      <c r="G32" s="26"/>
    </row>
    <row r="33" spans="1:8" ht="16.5">
      <c r="A33" s="26"/>
      <c r="B33" s="26"/>
      <c r="C33" s="26"/>
      <c r="D33" s="26"/>
      <c r="E33" s="33" t="s">
        <v>164</v>
      </c>
      <c r="F33" s="26"/>
      <c r="G33" s="32">
        <f ca="1">NOW()</f>
        <v>42192.52385474537</v>
      </c>
    </row>
    <row r="34" spans="1:8" ht="16.5">
      <c r="A34" s="26"/>
      <c r="B34" s="26"/>
      <c r="C34" s="26"/>
      <c r="D34" s="26"/>
      <c r="F34" s="34"/>
    </row>
    <row r="35" spans="1:8" ht="16.5">
      <c r="A35" s="26"/>
      <c r="B35" s="26"/>
      <c r="C35" s="26"/>
      <c r="D35" s="26"/>
      <c r="E35" s="26"/>
      <c r="F35" s="30" t="s">
        <v>165</v>
      </c>
      <c r="G35" s="26"/>
    </row>
    <row r="36" spans="1:8" ht="16.5">
      <c r="A36" s="26"/>
      <c r="B36" s="26"/>
      <c r="C36" s="26"/>
      <c r="D36" s="26"/>
      <c r="E36" s="26"/>
      <c r="F36" s="26"/>
      <c r="G36" s="26"/>
      <c r="H36" s="26"/>
    </row>
    <row r="37" spans="1:8" ht="16.5">
      <c r="A37" s="26"/>
      <c r="B37" s="26"/>
      <c r="C37" s="26"/>
      <c r="D37" s="26"/>
      <c r="E37" s="26"/>
      <c r="F37" s="26"/>
      <c r="G37" s="26"/>
      <c r="H37" s="26"/>
    </row>
    <row r="38" spans="1:8" ht="16.5">
      <c r="A38" s="26"/>
      <c r="B38" s="26"/>
      <c r="C38" s="26"/>
      <c r="D38" s="26"/>
      <c r="E38" s="26"/>
      <c r="F38" s="26"/>
      <c r="G38" s="26"/>
      <c r="H38" s="26"/>
    </row>
    <row r="39" spans="1:8" ht="16.5">
      <c r="A39" s="26"/>
      <c r="B39" s="26"/>
      <c r="C39" s="26"/>
      <c r="D39" s="26"/>
      <c r="E39" s="26"/>
      <c r="F39" s="26"/>
      <c r="G39" s="26"/>
      <c r="H39" s="26"/>
    </row>
    <row r="40" spans="1:8" ht="16.5">
      <c r="A40" s="26"/>
      <c r="B40" s="26"/>
      <c r="C40" s="26"/>
      <c r="D40" s="26"/>
      <c r="E40" s="26"/>
      <c r="F40" s="26"/>
      <c r="G40" s="26"/>
      <c r="H40" s="26"/>
    </row>
    <row r="44" spans="1:8">
      <c r="A44" s="329" t="s">
        <v>166</v>
      </c>
      <c r="B44" s="329"/>
      <c r="C44" s="329"/>
      <c r="D44" s="329"/>
      <c r="E44" s="329"/>
      <c r="F44" s="329"/>
      <c r="G44" s="329"/>
      <c r="H44" s="329"/>
    </row>
    <row r="45" spans="1:8">
      <c r="A45" s="329" t="s">
        <v>174</v>
      </c>
      <c r="B45" s="329"/>
      <c r="C45" s="329"/>
      <c r="D45" s="329"/>
      <c r="E45" s="329"/>
      <c r="F45" s="329"/>
      <c r="G45" s="329"/>
      <c r="H45" s="329"/>
    </row>
    <row r="46" spans="1:8">
      <c r="A46" s="327" t="s">
        <v>167</v>
      </c>
      <c r="B46" s="327"/>
      <c r="C46" s="327"/>
      <c r="D46" s="327"/>
      <c r="E46" s="327"/>
      <c r="F46" s="327"/>
      <c r="G46" s="327"/>
      <c r="H46" s="327"/>
    </row>
    <row r="47" spans="1:8" ht="16.5">
      <c r="A47" s="328"/>
      <c r="B47" s="328"/>
      <c r="C47" s="328"/>
      <c r="D47" s="328"/>
      <c r="E47" s="328"/>
      <c r="F47" s="328"/>
      <c r="G47" s="328"/>
      <c r="H47" s="328"/>
    </row>
  </sheetData>
  <mergeCells count="10">
    <mergeCell ref="A1:H1"/>
    <mergeCell ref="A46:H46"/>
    <mergeCell ref="A47:H47"/>
    <mergeCell ref="A44:H44"/>
    <mergeCell ref="A45:H45"/>
    <mergeCell ref="L3:T3"/>
    <mergeCell ref="L5:T5"/>
    <mergeCell ref="C3:F3"/>
    <mergeCell ref="F21:G21"/>
    <mergeCell ref="A2:H2"/>
  </mergeCells>
  <printOptions horizontalCentered="1"/>
  <pageMargins left="0.35" right="0.19685039370078741" top="0.43307086614173229" bottom="0.43307086614173229" header="0.31496062992125984" footer="0.31496062992125984"/>
  <pageSetup paperSize="9" scale="93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/>
  </sheetPr>
  <dimension ref="A1:AC44"/>
  <sheetViews>
    <sheetView view="pageBreakPreview" zoomScale="98" zoomScaleSheetLayoutView="98" workbookViewId="0">
      <selection activeCell="C22" sqref="C22"/>
    </sheetView>
  </sheetViews>
  <sheetFormatPr baseColWidth="10" defaultRowHeight="15"/>
  <cols>
    <col min="1" max="2" width="7.140625" customWidth="1"/>
    <col min="3" max="3" width="10" customWidth="1"/>
    <col min="5" max="5" width="7.28515625" customWidth="1"/>
    <col min="6" max="6" width="5.42578125" customWidth="1"/>
    <col min="7" max="9" width="9.28515625" customWidth="1"/>
    <col min="10" max="10" width="6.5703125" customWidth="1"/>
    <col min="11" max="11" width="4.42578125" customWidth="1"/>
    <col min="12" max="12" width="9" customWidth="1"/>
    <col min="13" max="13" width="5.5703125" customWidth="1"/>
    <col min="14" max="14" width="8.85546875" customWidth="1"/>
    <col min="15" max="15" width="7.28515625" customWidth="1"/>
    <col min="16" max="16" width="7.85546875" customWidth="1"/>
    <col min="17" max="17" width="6.28515625" customWidth="1"/>
    <col min="18" max="18" width="6.28515625" hidden="1" customWidth="1"/>
    <col min="19" max="19" width="8.5703125" customWidth="1"/>
    <col min="20" max="20" width="6.42578125" hidden="1" customWidth="1"/>
    <col min="21" max="21" width="4.42578125" hidden="1" customWidth="1"/>
    <col min="22" max="22" width="7.85546875" customWidth="1"/>
    <col min="23" max="23" width="5.28515625" customWidth="1"/>
    <col min="24" max="24" width="9.7109375" customWidth="1"/>
  </cols>
  <sheetData>
    <row r="1" spans="1:29" ht="15.75">
      <c r="A1" s="355" t="s">
        <v>524</v>
      </c>
      <c r="B1" s="355"/>
      <c r="C1" s="355"/>
      <c r="D1" s="355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2" t="s">
        <v>525</v>
      </c>
      <c r="Q1" s="172"/>
      <c r="R1" s="172"/>
      <c r="S1" s="172"/>
      <c r="T1" s="172"/>
      <c r="U1" s="172"/>
      <c r="V1" s="172"/>
      <c r="W1" s="172"/>
      <c r="X1" s="172"/>
      <c r="Y1" s="172"/>
    </row>
    <row r="2" spans="1:29" ht="15" customHeight="1">
      <c r="A2" s="357" t="s">
        <v>523</v>
      </c>
      <c r="B2" s="357"/>
      <c r="C2" s="357"/>
      <c r="D2" s="357"/>
      <c r="E2" s="357"/>
      <c r="F2" s="357"/>
      <c r="G2" s="357"/>
      <c r="H2" s="357"/>
      <c r="I2" s="173" t="s">
        <v>526</v>
      </c>
      <c r="J2" s="173"/>
      <c r="K2" s="173"/>
      <c r="L2" s="173"/>
      <c r="M2" s="173"/>
      <c r="N2" s="173"/>
      <c r="O2" s="173"/>
      <c r="P2" s="363" t="s">
        <v>527</v>
      </c>
      <c r="Q2" s="363"/>
      <c r="R2" s="363"/>
      <c r="S2" s="363"/>
      <c r="T2" s="363"/>
      <c r="U2" s="363"/>
      <c r="V2" s="363"/>
      <c r="W2" s="363"/>
      <c r="X2" s="363"/>
      <c r="Y2" s="206"/>
    </row>
    <row r="3" spans="1:29">
      <c r="B3" s="82"/>
      <c r="C3" s="82"/>
      <c r="D3" s="82"/>
      <c r="E3" s="82"/>
      <c r="F3" s="81" t="s">
        <v>176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</row>
    <row r="4" spans="1:29">
      <c r="B4" s="5"/>
      <c r="C4" s="84"/>
      <c r="D4" s="84"/>
      <c r="E4" s="84"/>
      <c r="F4" s="83" t="s">
        <v>177</v>
      </c>
      <c r="G4" s="5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 spans="1:29">
      <c r="B5" s="5"/>
      <c r="C5" s="84"/>
      <c r="D5" s="84"/>
      <c r="E5" s="84"/>
      <c r="F5" s="83" t="s">
        <v>83</v>
      </c>
      <c r="G5" s="5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Z5" s="8"/>
      <c r="AA5" s="8"/>
    </row>
    <row r="6" spans="1:29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11"/>
      <c r="Z6" s="384"/>
      <c r="AA6" s="384"/>
      <c r="AB6" s="11"/>
    </row>
    <row r="7" spans="1:29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11"/>
      <c r="Z7" s="384"/>
      <c r="AA7" s="384"/>
      <c r="AB7" s="11"/>
    </row>
    <row r="8" spans="1:29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11"/>
      <c r="Z8" s="384"/>
      <c r="AA8" s="384"/>
      <c r="AB8" s="11"/>
    </row>
    <row r="9" spans="1:29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11"/>
      <c r="Z9" s="384"/>
      <c r="AA9" s="384"/>
      <c r="AB9" s="11"/>
    </row>
    <row r="10" spans="1:29">
      <c r="A10" s="82"/>
      <c r="B10" s="82"/>
      <c r="C10" s="82"/>
      <c r="D10" s="89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11"/>
      <c r="Z10" s="384"/>
      <c r="AA10" s="384"/>
      <c r="AB10" s="11"/>
    </row>
    <row r="11" spans="1:29" s="87" customFormat="1" ht="14.25">
      <c r="A11" s="85" t="s">
        <v>204</v>
      </c>
      <c r="B11" s="86"/>
      <c r="C11" s="86"/>
      <c r="D11" s="89" t="s">
        <v>522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384"/>
      <c r="AA11" s="384"/>
      <c r="AB11" s="86"/>
    </row>
    <row r="12" spans="1:29" s="87" customFormat="1" ht="18">
      <c r="A12" s="85" t="s">
        <v>180</v>
      </c>
      <c r="B12" s="88"/>
      <c r="C12" s="89" t="str">
        <f>LOOKUP(AA19,Global!A11:A72,Global!C11:C72)</f>
        <v>AZZOUZ</v>
      </c>
      <c r="D12" s="89"/>
      <c r="E12" s="88"/>
      <c r="F12" s="88"/>
      <c r="G12" s="90" t="s">
        <v>181</v>
      </c>
      <c r="H12" s="356" t="str">
        <f>LOOKUP(AA19,Global!A11:A72,Global!D11:D72)</f>
        <v>Mouna</v>
      </c>
      <c r="I12" s="356"/>
      <c r="J12" s="86"/>
      <c r="K12" s="86"/>
      <c r="L12" s="90" t="s">
        <v>182</v>
      </c>
      <c r="M12" s="86"/>
      <c r="N12" s="88"/>
      <c r="O12" s="88"/>
      <c r="P12" s="385" t="str">
        <f>LOOKUP(AA19,Global!A11:A72,Global!E11:E72)</f>
        <v>09/06/1993</v>
      </c>
      <c r="Q12" s="385"/>
      <c r="R12" s="91" t="s">
        <v>183</v>
      </c>
      <c r="S12" s="123" t="s">
        <v>205</v>
      </c>
      <c r="T12" s="89" t="s">
        <v>206</v>
      </c>
      <c r="U12" s="89"/>
      <c r="V12" s="91" t="str">
        <f>LOOKUP(AA19,Global!A11:A72,Global!F11:F72)</f>
        <v>Kherrata</v>
      </c>
      <c r="Y12" s="92"/>
      <c r="Z12" s="92"/>
      <c r="AA12" s="92"/>
      <c r="AB12" s="92"/>
      <c r="AC12" s="92"/>
    </row>
    <row r="13" spans="1:29" s="87" customFormat="1" ht="14.25">
      <c r="A13" s="85" t="s">
        <v>184</v>
      </c>
      <c r="B13" s="88"/>
      <c r="C13" s="88"/>
      <c r="D13" s="89" t="str">
        <f>LOOKUP(AA19,Global!A11:A72,Global!B11:B72)</f>
        <v>123009417</v>
      </c>
      <c r="E13" s="88"/>
      <c r="F13" s="88"/>
      <c r="L13" s="174" t="s">
        <v>529</v>
      </c>
      <c r="M13" s="88"/>
      <c r="R13" s="88"/>
      <c r="S13" s="88"/>
      <c r="T13" s="88"/>
      <c r="U13" s="88"/>
      <c r="V13" s="88"/>
      <c r="W13" s="88"/>
      <c r="X13" s="88"/>
      <c r="Y13" s="92"/>
      <c r="Z13" s="92"/>
      <c r="AA13" s="92"/>
      <c r="AB13" s="92"/>
      <c r="AC13" s="92"/>
    </row>
    <row r="14" spans="1:29" s="87" customFormat="1" ht="19.5" customHeight="1">
      <c r="A14" s="90" t="s">
        <v>528</v>
      </c>
      <c r="B14" s="88"/>
      <c r="C14" s="88"/>
      <c r="E14" s="88"/>
      <c r="H14" s="90" t="s">
        <v>292</v>
      </c>
      <c r="I14" s="88"/>
      <c r="L14" s="88"/>
      <c r="N14" s="88"/>
      <c r="P14" s="87" t="s">
        <v>207</v>
      </c>
      <c r="Z14" s="92"/>
      <c r="AA14" s="92"/>
      <c r="AB14" s="92"/>
      <c r="AC14" s="92"/>
    </row>
    <row r="15" spans="1:29" s="87" customFormat="1" ht="23.25" customHeight="1" thickBot="1">
      <c r="A15" s="178" t="s">
        <v>185</v>
      </c>
      <c r="B15" s="178"/>
      <c r="C15" s="178"/>
      <c r="D15" s="179" t="s">
        <v>186</v>
      </c>
      <c r="E15" s="88"/>
      <c r="F15" s="88"/>
      <c r="J15" s="92"/>
      <c r="K15" s="88"/>
      <c r="L15" s="88"/>
      <c r="N15" s="88"/>
      <c r="S15" s="86"/>
      <c r="T15" s="88"/>
      <c r="U15" s="88"/>
      <c r="V15" s="125"/>
      <c r="Y15" s="92"/>
      <c r="Z15" s="92"/>
      <c r="AA15" s="92"/>
      <c r="AB15" s="92"/>
      <c r="AC15" s="92"/>
    </row>
    <row r="16" spans="1:29" ht="21" customHeight="1" thickBot="1">
      <c r="A16" s="364" t="s">
        <v>187</v>
      </c>
      <c r="B16" s="332" t="s">
        <v>188</v>
      </c>
      <c r="C16" s="333"/>
      <c r="D16" s="333"/>
      <c r="E16" s="333"/>
      <c r="F16" s="334"/>
      <c r="G16" s="332" t="s">
        <v>189</v>
      </c>
      <c r="H16" s="333"/>
      <c r="I16" s="333"/>
      <c r="J16" s="333"/>
      <c r="K16" s="333"/>
      <c r="L16" s="333"/>
      <c r="M16" s="334"/>
      <c r="N16" s="374" t="s">
        <v>190</v>
      </c>
      <c r="O16" s="375"/>
      <c r="P16" s="375"/>
      <c r="Q16" s="375"/>
      <c r="R16" s="375"/>
      <c r="S16" s="375"/>
      <c r="T16" s="375"/>
      <c r="U16" s="375"/>
      <c r="V16" s="375"/>
      <c r="W16" s="375"/>
      <c r="X16" s="376"/>
      <c r="Y16" s="93"/>
      <c r="Z16" s="93"/>
      <c r="AA16" s="93"/>
      <c r="AB16" s="93"/>
      <c r="AC16" s="93"/>
    </row>
    <row r="17" spans="1:29" ht="24" customHeight="1" thickBot="1">
      <c r="A17" s="365"/>
      <c r="B17" s="335"/>
      <c r="C17" s="336"/>
      <c r="D17" s="336"/>
      <c r="E17" s="336"/>
      <c r="F17" s="337"/>
      <c r="G17" s="335"/>
      <c r="H17" s="336"/>
      <c r="I17" s="336"/>
      <c r="J17" s="336"/>
      <c r="K17" s="336"/>
      <c r="L17" s="336"/>
      <c r="M17" s="337"/>
      <c r="N17" s="366" t="s">
        <v>196</v>
      </c>
      <c r="O17" s="367"/>
      <c r="P17" s="368" t="s">
        <v>197</v>
      </c>
      <c r="Q17" s="369"/>
      <c r="R17" s="370"/>
      <c r="S17" s="371" t="s">
        <v>187</v>
      </c>
      <c r="T17" s="372"/>
      <c r="U17" s="372"/>
      <c r="V17" s="372"/>
      <c r="W17" s="372"/>
      <c r="X17" s="373"/>
      <c r="Y17" s="93"/>
      <c r="Z17" s="93"/>
      <c r="AA17" s="93"/>
      <c r="AB17" s="93"/>
      <c r="AC17" s="93"/>
    </row>
    <row r="18" spans="1:29" ht="41.25" customHeight="1" thickBot="1">
      <c r="A18" s="365"/>
      <c r="B18" s="194" t="s">
        <v>191</v>
      </c>
      <c r="C18" s="361" t="s">
        <v>192</v>
      </c>
      <c r="D18" s="362"/>
      <c r="E18" s="195" t="s">
        <v>193</v>
      </c>
      <c r="F18" s="196" t="s">
        <v>194</v>
      </c>
      <c r="G18" s="359" t="s">
        <v>195</v>
      </c>
      <c r="H18" s="360"/>
      <c r="I18" s="360"/>
      <c r="J18" s="360"/>
      <c r="K18" s="360"/>
      <c r="L18" s="195" t="s">
        <v>193</v>
      </c>
      <c r="M18" s="197" t="s">
        <v>194</v>
      </c>
      <c r="N18" s="177" t="s">
        <v>198</v>
      </c>
      <c r="O18" s="198" t="s">
        <v>199</v>
      </c>
      <c r="P18" s="177" t="s">
        <v>530</v>
      </c>
      <c r="Q18" s="198" t="s">
        <v>198</v>
      </c>
      <c r="R18" s="176" t="s">
        <v>199</v>
      </c>
      <c r="S18" s="177" t="s">
        <v>530</v>
      </c>
      <c r="T18" s="198" t="s">
        <v>199</v>
      </c>
      <c r="U18" s="175" t="s">
        <v>200</v>
      </c>
      <c r="V18" s="177" t="s">
        <v>199</v>
      </c>
      <c r="W18" s="338" t="s">
        <v>200</v>
      </c>
      <c r="X18" s="339"/>
      <c r="Y18" s="93"/>
      <c r="Z18" s="358" t="s">
        <v>175</v>
      </c>
      <c r="AA18" s="358"/>
      <c r="AB18" s="358"/>
      <c r="AC18" s="358"/>
    </row>
    <row r="19" spans="1:29" ht="15.75" customHeight="1">
      <c r="A19" s="414" t="s">
        <v>208</v>
      </c>
      <c r="B19" s="417" t="s">
        <v>201</v>
      </c>
      <c r="C19" s="420" t="s">
        <v>202</v>
      </c>
      <c r="D19" s="420"/>
      <c r="E19" s="423">
        <v>15</v>
      </c>
      <c r="F19" s="426">
        <v>12</v>
      </c>
      <c r="G19" s="340" t="s">
        <v>209</v>
      </c>
      <c r="H19" s="341"/>
      <c r="I19" s="341"/>
      <c r="J19" s="341"/>
      <c r="K19" s="341"/>
      <c r="L19" s="199">
        <v>5</v>
      </c>
      <c r="M19" s="200">
        <v>4</v>
      </c>
      <c r="N19" s="201">
        <f>LOOKUP(AA19,Global!A11:A72,Global!G11:G72)</f>
        <v>11</v>
      </c>
      <c r="O19" s="202">
        <f>IF(N19="RATT",0,IF(N19="EXCLU",0,IF(N19&gt;=9.995,5,0)))</f>
        <v>5</v>
      </c>
      <c r="P19" s="389">
        <f>((N19*3)+(N20*3)+(N21*3))/9</f>
        <v>10.055555555555555</v>
      </c>
      <c r="Q19" s="392">
        <f>IF(P19&gt;=9.995,15,O19+O20+O21)</f>
        <v>15</v>
      </c>
      <c r="R19" s="411">
        <f>((P19*9)+(P22*6)+(P25*3))/18</f>
        <v>9.5833333333333339</v>
      </c>
      <c r="S19" s="399">
        <f>((P19*12)+(P22*9)+(P25*6))/27</f>
        <v>9.6358024691358004</v>
      </c>
      <c r="T19" s="402">
        <f>Q19+Q22+Q25</f>
        <v>24</v>
      </c>
      <c r="U19" s="203" t="s">
        <v>210</v>
      </c>
      <c r="V19" s="405">
        <f>IF(S19&gt;=9.995,30,Q19+Q22+Q25)</f>
        <v>24</v>
      </c>
      <c r="W19" s="408" t="s">
        <v>200</v>
      </c>
      <c r="X19" s="386" t="str">
        <f>LOOKUP(AA19,Global!A11:A72,Global!BK11:BK72)</f>
        <v>Rattrapage</v>
      </c>
      <c r="Y19" s="93"/>
      <c r="Z19" s="377" t="s">
        <v>178</v>
      </c>
      <c r="AA19" s="379">
        <v>202</v>
      </c>
      <c r="AB19" s="380"/>
      <c r="AC19" s="383" t="s">
        <v>179</v>
      </c>
    </row>
    <row r="20" spans="1:29">
      <c r="A20" s="415"/>
      <c r="B20" s="418"/>
      <c r="C20" s="421"/>
      <c r="D20" s="421"/>
      <c r="E20" s="424"/>
      <c r="F20" s="427"/>
      <c r="G20" s="342" t="s">
        <v>211</v>
      </c>
      <c r="H20" s="343"/>
      <c r="I20" s="343"/>
      <c r="J20" s="343"/>
      <c r="K20" s="343"/>
      <c r="L20" s="162">
        <v>5</v>
      </c>
      <c r="M20" s="94">
        <v>4</v>
      </c>
      <c r="N20" s="95">
        <f>LOOKUP(AA19,Global!A11:A72,Global!I11:I72)</f>
        <v>7.666666666666667</v>
      </c>
      <c r="O20" s="96">
        <f t="shared" ref="O20:O21" si="0">IF(N20="RATT",0,IF(N20="EXCLU",0,IF(N20&gt;=9.995,5,0)))</f>
        <v>0</v>
      </c>
      <c r="P20" s="390"/>
      <c r="Q20" s="393"/>
      <c r="R20" s="412"/>
      <c r="S20" s="400"/>
      <c r="T20" s="403"/>
      <c r="U20" s="127"/>
      <c r="V20" s="406"/>
      <c r="W20" s="409"/>
      <c r="X20" s="387"/>
      <c r="Y20" s="93"/>
      <c r="Z20" s="378"/>
      <c r="AA20" s="381"/>
      <c r="AB20" s="382"/>
      <c r="AC20" s="383"/>
    </row>
    <row r="21" spans="1:29" ht="15.75" thickBot="1">
      <c r="A21" s="415"/>
      <c r="B21" s="419"/>
      <c r="C21" s="422"/>
      <c r="D21" s="422"/>
      <c r="E21" s="425"/>
      <c r="F21" s="428"/>
      <c r="G21" s="346" t="s">
        <v>212</v>
      </c>
      <c r="H21" s="347"/>
      <c r="I21" s="347"/>
      <c r="J21" s="347"/>
      <c r="K21" s="347"/>
      <c r="L21" s="163">
        <v>5</v>
      </c>
      <c r="M21" s="97">
        <v>4</v>
      </c>
      <c r="N21" s="98">
        <f>LOOKUP(AA19,Global!A11:A72,Global!K11:K72)</f>
        <v>11.5</v>
      </c>
      <c r="O21" s="99">
        <f t="shared" si="0"/>
        <v>5</v>
      </c>
      <c r="P21" s="391"/>
      <c r="Q21" s="394"/>
      <c r="R21" s="412"/>
      <c r="S21" s="400"/>
      <c r="T21" s="403"/>
      <c r="U21" s="127"/>
      <c r="V21" s="406"/>
      <c r="W21" s="409"/>
      <c r="X21" s="387"/>
      <c r="Y21" s="93"/>
      <c r="Z21" s="93"/>
      <c r="AA21" s="93"/>
      <c r="AB21" s="93"/>
      <c r="AC21" s="93"/>
    </row>
    <row r="22" spans="1:29" ht="15.75" thickTop="1">
      <c r="A22" s="415"/>
      <c r="B22" s="437" t="s">
        <v>203</v>
      </c>
      <c r="C22" s="439" t="s">
        <v>213</v>
      </c>
      <c r="D22" s="439"/>
      <c r="E22" s="441">
        <v>9</v>
      </c>
      <c r="F22" s="443">
        <v>9</v>
      </c>
      <c r="G22" s="348" t="s">
        <v>214</v>
      </c>
      <c r="H22" s="349"/>
      <c r="I22" s="349"/>
      <c r="J22" s="349"/>
      <c r="K22" s="349"/>
      <c r="L22" s="164">
        <v>3</v>
      </c>
      <c r="M22" s="100">
        <v>3</v>
      </c>
      <c r="N22" s="101">
        <f>LOOKUP(AA19,Global!A11:A72,Global!O11:O72)</f>
        <v>8</v>
      </c>
      <c r="O22" s="126">
        <f>IF(N22="RATT",0,IF(N22="EXCLU",0,IF(N22&gt;=9.995,3,0)))</f>
        <v>0</v>
      </c>
      <c r="P22" s="395">
        <f>((N22*2)+(N23*2)+(N24*2))/6</f>
        <v>8.1666666666666661</v>
      </c>
      <c r="Q22" s="396">
        <f>IF(P22&gt;=9.995,9,O22+O23+O24)</f>
        <v>3</v>
      </c>
      <c r="R22" s="412"/>
      <c r="S22" s="400"/>
      <c r="T22" s="403"/>
      <c r="U22" s="127"/>
      <c r="V22" s="406"/>
      <c r="W22" s="409"/>
      <c r="X22" s="387"/>
      <c r="Y22" s="93"/>
      <c r="Z22" s="93"/>
      <c r="AA22" s="93"/>
      <c r="AB22" s="93"/>
      <c r="AC22" s="93"/>
    </row>
    <row r="23" spans="1:29">
      <c r="A23" s="415"/>
      <c r="B23" s="418"/>
      <c r="C23" s="421"/>
      <c r="D23" s="421"/>
      <c r="E23" s="424"/>
      <c r="F23" s="427"/>
      <c r="G23" s="342" t="s">
        <v>215</v>
      </c>
      <c r="H23" s="343"/>
      <c r="I23" s="343"/>
      <c r="J23" s="343"/>
      <c r="K23" s="343"/>
      <c r="L23" s="162">
        <v>3</v>
      </c>
      <c r="M23" s="94">
        <v>3</v>
      </c>
      <c r="N23" s="95">
        <f>LOOKUP(AA19,Global!A11:A72,Global!Q11:Q72)</f>
        <v>6.5</v>
      </c>
      <c r="O23" s="96">
        <f t="shared" ref="O23:O24" si="1">IF(N23="RATT",0,IF(N23="EXCLU",0,IF(N23&gt;=9.995,3,0)))</f>
        <v>0</v>
      </c>
      <c r="P23" s="390"/>
      <c r="Q23" s="393"/>
      <c r="R23" s="412"/>
      <c r="S23" s="400"/>
      <c r="T23" s="403"/>
      <c r="U23" s="127"/>
      <c r="V23" s="406"/>
      <c r="W23" s="409"/>
      <c r="X23" s="387"/>
      <c r="Y23" s="93"/>
      <c r="Z23" s="93"/>
      <c r="AA23" s="93"/>
      <c r="AB23" s="93"/>
    </row>
    <row r="24" spans="1:29" ht="15.75" thickBot="1">
      <c r="A24" s="415"/>
      <c r="B24" s="438"/>
      <c r="C24" s="440"/>
      <c r="D24" s="440"/>
      <c r="E24" s="442"/>
      <c r="F24" s="444"/>
      <c r="G24" s="344" t="s">
        <v>216</v>
      </c>
      <c r="H24" s="345"/>
      <c r="I24" s="345"/>
      <c r="J24" s="345"/>
      <c r="K24" s="345"/>
      <c r="L24" s="165">
        <v>3</v>
      </c>
      <c r="M24" s="103">
        <v>3</v>
      </c>
      <c r="N24" s="104">
        <f>LOOKUP(AA19,Global!A11:A72,Global!S11:S72)</f>
        <v>10</v>
      </c>
      <c r="O24" s="99">
        <f t="shared" si="1"/>
        <v>3</v>
      </c>
      <c r="P24" s="391"/>
      <c r="Q24" s="394"/>
      <c r="R24" s="412"/>
      <c r="S24" s="400"/>
      <c r="T24" s="403"/>
      <c r="U24" s="127"/>
      <c r="V24" s="406"/>
      <c r="W24" s="409"/>
      <c r="X24" s="387"/>
      <c r="Y24" s="93"/>
      <c r="Z24" s="93"/>
      <c r="AA24" s="93"/>
      <c r="AB24" s="93"/>
    </row>
    <row r="25" spans="1:29" ht="15.75" thickTop="1">
      <c r="A25" s="415"/>
      <c r="B25" s="429" t="s">
        <v>217</v>
      </c>
      <c r="C25" s="431" t="s">
        <v>218</v>
      </c>
      <c r="D25" s="431"/>
      <c r="E25" s="433">
        <v>6</v>
      </c>
      <c r="F25" s="435">
        <v>6</v>
      </c>
      <c r="G25" s="350" t="s">
        <v>219</v>
      </c>
      <c r="H25" s="351"/>
      <c r="I25" s="351"/>
      <c r="J25" s="351"/>
      <c r="K25" s="351"/>
      <c r="L25" s="105">
        <v>2</v>
      </c>
      <c r="M25" s="106">
        <v>2</v>
      </c>
      <c r="N25" s="107">
        <f>LOOKUP(AA19,Global!A11:A72,Global!W11:W72)</f>
        <v>7.5</v>
      </c>
      <c r="O25" s="102">
        <f>IF(N25="RATT",0,IF(N25="EXCLU",0,IF(N25&gt;=9.995,2,0)))</f>
        <v>0</v>
      </c>
      <c r="P25" s="352">
        <f>((N25*1)+(N26*1)+(N27*1))/3</f>
        <v>11</v>
      </c>
      <c r="Q25" s="397">
        <f>IF(P25&gt;=9.995,6,O25+O26+O27)</f>
        <v>6</v>
      </c>
      <c r="R25" s="412"/>
      <c r="S25" s="400"/>
      <c r="T25" s="403"/>
      <c r="U25" s="127"/>
      <c r="V25" s="406"/>
      <c r="W25" s="409"/>
      <c r="X25" s="387"/>
      <c r="Y25" s="108"/>
      <c r="Z25" s="108"/>
      <c r="AA25" s="108"/>
      <c r="AB25" s="108"/>
    </row>
    <row r="26" spans="1:29">
      <c r="A26" s="415"/>
      <c r="B26" s="418"/>
      <c r="C26" s="421"/>
      <c r="D26" s="421"/>
      <c r="E26" s="424"/>
      <c r="F26" s="427"/>
      <c r="G26" s="342" t="s">
        <v>220</v>
      </c>
      <c r="H26" s="343"/>
      <c r="I26" s="343"/>
      <c r="J26" s="343"/>
      <c r="K26" s="343"/>
      <c r="L26" s="109">
        <v>2</v>
      </c>
      <c r="M26" s="110">
        <v>2</v>
      </c>
      <c r="N26" s="95">
        <f>LOOKUP(AA19,Global!A11:A72,Global!Y11:Y72)</f>
        <v>15.5</v>
      </c>
      <c r="O26" s="102">
        <f t="shared" ref="O26:O27" si="2">IF(N26="RATT",0,IF(N26="EXCLU",0,IF(N26&gt;=9.995,2,0)))</f>
        <v>2</v>
      </c>
      <c r="P26" s="353"/>
      <c r="Q26" s="393"/>
      <c r="R26" s="412"/>
      <c r="S26" s="400"/>
      <c r="T26" s="403"/>
      <c r="U26" s="127"/>
      <c r="V26" s="406"/>
      <c r="W26" s="409"/>
      <c r="X26" s="387"/>
      <c r="Y26" s="111"/>
      <c r="Z26" s="111"/>
      <c r="AA26" s="112"/>
      <c r="AB26" s="112"/>
    </row>
    <row r="27" spans="1:29" ht="15.75" thickBot="1">
      <c r="A27" s="416"/>
      <c r="B27" s="430"/>
      <c r="C27" s="432"/>
      <c r="D27" s="432"/>
      <c r="E27" s="434"/>
      <c r="F27" s="436"/>
      <c r="G27" s="447" t="s">
        <v>221</v>
      </c>
      <c r="H27" s="448"/>
      <c r="I27" s="448"/>
      <c r="J27" s="448"/>
      <c r="K27" s="448"/>
      <c r="L27" s="204">
        <v>2</v>
      </c>
      <c r="M27" s="190">
        <v>2</v>
      </c>
      <c r="N27" s="191">
        <f>LOOKUP(AA19,Global!A11:A72,Global!AA11:AA72)</f>
        <v>10</v>
      </c>
      <c r="O27" s="205">
        <f t="shared" si="2"/>
        <v>2</v>
      </c>
      <c r="P27" s="446"/>
      <c r="Q27" s="398"/>
      <c r="R27" s="413"/>
      <c r="S27" s="401"/>
      <c r="T27" s="404"/>
      <c r="U27" s="193"/>
      <c r="V27" s="407"/>
      <c r="W27" s="410"/>
      <c r="X27" s="388"/>
      <c r="Y27" s="111"/>
      <c r="Z27" s="111"/>
      <c r="AA27" s="112"/>
      <c r="AB27" s="112"/>
    </row>
    <row r="28" spans="1:29" ht="15.75" customHeight="1">
      <c r="A28" s="445" t="s">
        <v>222</v>
      </c>
      <c r="B28" s="429" t="s">
        <v>201</v>
      </c>
      <c r="C28" s="431" t="s">
        <v>202</v>
      </c>
      <c r="D28" s="431"/>
      <c r="E28" s="433">
        <v>15</v>
      </c>
      <c r="F28" s="435">
        <v>12</v>
      </c>
      <c r="G28" s="350" t="s">
        <v>223</v>
      </c>
      <c r="H28" s="351"/>
      <c r="I28" s="351"/>
      <c r="J28" s="351"/>
      <c r="K28" s="351"/>
      <c r="L28" s="105">
        <v>5</v>
      </c>
      <c r="M28" s="106">
        <v>4</v>
      </c>
      <c r="N28" s="107">
        <f>LOOKUP(AA19,Global!A11:A72,Global!AH11:AH72)</f>
        <v>10.166666666666666</v>
      </c>
      <c r="O28" s="126">
        <f t="shared" ref="O28:O30" si="3">IF(N28="RATT",0,IF(N28="EXCLU",0,IF(N28&gt;=9.995,5,0)))</f>
        <v>5</v>
      </c>
      <c r="P28" s="352">
        <f>((N28*3)+(N29*3)+(N30*3))/9</f>
        <v>8.8888888888888893</v>
      </c>
      <c r="Q28" s="396">
        <f>IF(P28&gt;=9.995,15,O28+O29+O30)</f>
        <v>5</v>
      </c>
      <c r="R28" s="451">
        <f>((P28*9)+(P31*6)+(P34*3))/18</f>
        <v>7.75</v>
      </c>
      <c r="S28" s="400">
        <f>((P28*12)+(P31*9)+(P34*6))/27</f>
        <v>7.7469135802469147</v>
      </c>
      <c r="T28" s="452">
        <f>Q28+Q31+Q34</f>
        <v>9</v>
      </c>
      <c r="U28" s="127"/>
      <c r="V28" s="406">
        <f>IF(S28&gt;=9.995,30,Q28+Q31+Q34)</f>
        <v>9</v>
      </c>
      <c r="W28" s="409" t="s">
        <v>200</v>
      </c>
      <c r="X28" s="387">
        <f>LOOKUP(AA19,Global!A11:A72,Global!BL11:BL72)</f>
        <v>0</v>
      </c>
      <c r="Y28" s="111"/>
      <c r="Z28" s="111"/>
      <c r="AA28" s="112"/>
      <c r="AB28" s="112"/>
    </row>
    <row r="29" spans="1:29">
      <c r="A29" s="415"/>
      <c r="B29" s="418"/>
      <c r="C29" s="421"/>
      <c r="D29" s="421"/>
      <c r="E29" s="424"/>
      <c r="F29" s="427"/>
      <c r="G29" s="342" t="s">
        <v>224</v>
      </c>
      <c r="H29" s="343"/>
      <c r="I29" s="343"/>
      <c r="J29" s="343"/>
      <c r="K29" s="343"/>
      <c r="L29" s="109">
        <v>5</v>
      </c>
      <c r="M29" s="110">
        <v>4</v>
      </c>
      <c r="N29" s="95">
        <f>LOOKUP(AA19,Global!A11:A72,Global!AJ11:AJ72)</f>
        <v>7.333333333333333</v>
      </c>
      <c r="O29" s="96">
        <f t="shared" si="3"/>
        <v>0</v>
      </c>
      <c r="P29" s="353"/>
      <c r="Q29" s="393"/>
      <c r="R29" s="412"/>
      <c r="S29" s="400"/>
      <c r="T29" s="452"/>
      <c r="U29" s="127"/>
      <c r="V29" s="406"/>
      <c r="W29" s="409"/>
      <c r="X29" s="387"/>
      <c r="Y29" s="111"/>
      <c r="Z29" s="111"/>
      <c r="AA29" s="112"/>
      <c r="AB29" s="112"/>
    </row>
    <row r="30" spans="1:29" ht="15.75" thickBot="1">
      <c r="A30" s="415"/>
      <c r="B30" s="419"/>
      <c r="C30" s="422"/>
      <c r="D30" s="422"/>
      <c r="E30" s="425"/>
      <c r="F30" s="428"/>
      <c r="G30" s="346" t="s">
        <v>225</v>
      </c>
      <c r="H30" s="347"/>
      <c r="I30" s="347"/>
      <c r="J30" s="347"/>
      <c r="K30" s="347"/>
      <c r="L30" s="113">
        <v>5</v>
      </c>
      <c r="M30" s="114">
        <v>4</v>
      </c>
      <c r="N30" s="98">
        <f>LOOKUP(AA19,Global!A11:A72,Global!AL11:AL72)</f>
        <v>9.1666666666666661</v>
      </c>
      <c r="O30" s="99">
        <f t="shared" si="3"/>
        <v>0</v>
      </c>
      <c r="P30" s="354"/>
      <c r="Q30" s="394"/>
      <c r="R30" s="412"/>
      <c r="S30" s="400"/>
      <c r="T30" s="452"/>
      <c r="U30" s="127"/>
      <c r="V30" s="406"/>
      <c r="W30" s="409"/>
      <c r="X30" s="387"/>
      <c r="Y30" s="111"/>
      <c r="Z30" s="111"/>
      <c r="AA30" s="112"/>
      <c r="AB30" s="112"/>
    </row>
    <row r="31" spans="1:29" ht="15.75" customHeight="1" thickTop="1">
      <c r="A31" s="415"/>
      <c r="B31" s="437" t="s">
        <v>203</v>
      </c>
      <c r="C31" s="439" t="s">
        <v>213</v>
      </c>
      <c r="D31" s="439"/>
      <c r="E31" s="441">
        <v>9</v>
      </c>
      <c r="F31" s="443">
        <v>9</v>
      </c>
      <c r="G31" s="348" t="s">
        <v>226</v>
      </c>
      <c r="H31" s="349"/>
      <c r="I31" s="349"/>
      <c r="J31" s="349"/>
      <c r="K31" s="349"/>
      <c r="L31" s="115">
        <v>3</v>
      </c>
      <c r="M31" s="116">
        <v>3</v>
      </c>
      <c r="N31" s="101">
        <f>LOOKUP(AA19,Global!A11:A72,Global!AP11:AP72)</f>
        <v>4</v>
      </c>
      <c r="O31" s="102">
        <f t="shared" ref="O31:O33" si="4">IF(N31="RATT",0,IF(N31="EXCLU",0,IF(N31&gt;=9.995,3,0)))</f>
        <v>0</v>
      </c>
      <c r="P31" s="449">
        <f>((N31*2)+(N32*2)+(N33*2))/6</f>
        <v>5.5</v>
      </c>
      <c r="Q31" s="396">
        <f>IF(P31&gt;=9.995,9,O31+O32+O33)</f>
        <v>0</v>
      </c>
      <c r="R31" s="412"/>
      <c r="S31" s="400"/>
      <c r="T31" s="452"/>
      <c r="U31" s="127"/>
      <c r="V31" s="406"/>
      <c r="W31" s="409"/>
      <c r="X31" s="387"/>
      <c r="Y31" s="111"/>
      <c r="Z31" s="111"/>
      <c r="AA31" s="112"/>
      <c r="AB31" s="112"/>
    </row>
    <row r="32" spans="1:29">
      <c r="A32" s="415"/>
      <c r="B32" s="418"/>
      <c r="C32" s="421"/>
      <c r="D32" s="421"/>
      <c r="E32" s="424"/>
      <c r="F32" s="427"/>
      <c r="G32" s="342" t="s">
        <v>146</v>
      </c>
      <c r="H32" s="343"/>
      <c r="I32" s="343"/>
      <c r="J32" s="343"/>
      <c r="K32" s="343"/>
      <c r="L32" s="109">
        <v>3</v>
      </c>
      <c r="M32" s="110">
        <v>3</v>
      </c>
      <c r="N32" s="95">
        <f>LOOKUP(AA19,Global!A11:A72,Global!AR11:AR72)</f>
        <v>9</v>
      </c>
      <c r="O32" s="102">
        <f t="shared" si="4"/>
        <v>0</v>
      </c>
      <c r="P32" s="353"/>
      <c r="Q32" s="393"/>
      <c r="R32" s="412"/>
      <c r="S32" s="400"/>
      <c r="T32" s="452"/>
      <c r="U32" s="127"/>
      <c r="V32" s="406"/>
      <c r="W32" s="409"/>
      <c r="X32" s="387"/>
      <c r="Y32" s="111"/>
      <c r="Z32" s="111"/>
      <c r="AA32" s="111"/>
      <c r="AB32" s="112"/>
      <c r="AC32" s="112"/>
    </row>
    <row r="33" spans="1:29" ht="15.75" thickBot="1">
      <c r="A33" s="415"/>
      <c r="B33" s="438"/>
      <c r="C33" s="440"/>
      <c r="D33" s="440"/>
      <c r="E33" s="442"/>
      <c r="F33" s="444"/>
      <c r="G33" s="344" t="s">
        <v>227</v>
      </c>
      <c r="H33" s="345"/>
      <c r="I33" s="345"/>
      <c r="J33" s="345"/>
      <c r="K33" s="345"/>
      <c r="L33" s="117">
        <v>3</v>
      </c>
      <c r="M33" s="118">
        <v>3</v>
      </c>
      <c r="N33" s="104">
        <f>LOOKUP(AA19,Global!A11:A72,Global!AT11:AT72)</f>
        <v>3.5</v>
      </c>
      <c r="O33" s="102">
        <f t="shared" si="4"/>
        <v>0</v>
      </c>
      <c r="P33" s="450"/>
      <c r="Q33" s="394"/>
      <c r="R33" s="412"/>
      <c r="S33" s="400"/>
      <c r="T33" s="452"/>
      <c r="U33" s="127"/>
      <c r="V33" s="406"/>
      <c r="W33" s="409"/>
      <c r="X33" s="387"/>
      <c r="Y33" s="111"/>
      <c r="Z33" s="111"/>
      <c r="AA33" s="111"/>
      <c r="AB33" s="112"/>
      <c r="AC33" s="112"/>
    </row>
    <row r="34" spans="1:29" ht="15.75" customHeight="1" thickTop="1">
      <c r="A34" s="415"/>
      <c r="B34" s="429" t="s">
        <v>217</v>
      </c>
      <c r="C34" s="431" t="s">
        <v>218</v>
      </c>
      <c r="D34" s="431"/>
      <c r="E34" s="433">
        <v>6</v>
      </c>
      <c r="F34" s="435">
        <v>6</v>
      </c>
      <c r="G34" s="350" t="s">
        <v>228</v>
      </c>
      <c r="H34" s="351"/>
      <c r="I34" s="351"/>
      <c r="J34" s="351"/>
      <c r="K34" s="351"/>
      <c r="L34" s="105">
        <v>2</v>
      </c>
      <c r="M34" s="106">
        <v>2</v>
      </c>
      <c r="N34" s="107">
        <f>LOOKUP(AA19,Global!A11:A72,Global!AX11:AX72)</f>
        <v>10.5</v>
      </c>
      <c r="O34" s="102">
        <f t="shared" ref="O34:O36" si="5">IF(N34="RATT",0,IF(N34="EXCLU",0,IF(N34&gt;=9.995,2,0)))</f>
        <v>2</v>
      </c>
      <c r="P34" s="352">
        <f>((N34*1)+(N35*1)+(N36*1))/3</f>
        <v>8.8333333333333339</v>
      </c>
      <c r="Q34" s="397">
        <f>IF(P34&gt;=9.995,6,O34+O35+O36)</f>
        <v>4</v>
      </c>
      <c r="R34" s="412"/>
      <c r="S34" s="400"/>
      <c r="T34" s="452"/>
      <c r="U34" s="127"/>
      <c r="V34" s="406"/>
      <c r="W34" s="409"/>
      <c r="X34" s="387"/>
      <c r="Y34" s="111"/>
      <c r="Z34" s="111"/>
      <c r="AA34" s="111"/>
      <c r="AB34" s="112"/>
      <c r="AC34" s="112"/>
    </row>
    <row r="35" spans="1:29">
      <c r="A35" s="415"/>
      <c r="B35" s="418"/>
      <c r="C35" s="421"/>
      <c r="D35" s="421"/>
      <c r="E35" s="424"/>
      <c r="F35" s="427"/>
      <c r="G35" s="342" t="s">
        <v>229</v>
      </c>
      <c r="H35" s="343"/>
      <c r="I35" s="343"/>
      <c r="J35" s="343"/>
      <c r="K35" s="343"/>
      <c r="L35" s="119">
        <v>2</v>
      </c>
      <c r="M35" s="110">
        <v>2</v>
      </c>
      <c r="N35" s="95">
        <f>LOOKUP(AA19,Global!A11:A72,Global!AZ11:AZ72)</f>
        <v>5</v>
      </c>
      <c r="O35" s="102">
        <f t="shared" si="5"/>
        <v>0</v>
      </c>
      <c r="P35" s="353"/>
      <c r="Q35" s="393"/>
      <c r="R35" s="412"/>
      <c r="S35" s="400"/>
      <c r="T35" s="452"/>
      <c r="U35" s="127"/>
      <c r="V35" s="406"/>
      <c r="W35" s="409"/>
      <c r="X35" s="387"/>
      <c r="Y35" s="120"/>
      <c r="Z35" s="111"/>
      <c r="AA35" s="111"/>
      <c r="AB35" s="111"/>
      <c r="AC35" s="111"/>
    </row>
    <row r="36" spans="1:29" ht="15.75" thickBot="1">
      <c r="A36" s="416"/>
      <c r="B36" s="430"/>
      <c r="C36" s="432"/>
      <c r="D36" s="432"/>
      <c r="E36" s="434"/>
      <c r="F36" s="436"/>
      <c r="G36" s="447" t="s">
        <v>230</v>
      </c>
      <c r="H36" s="448"/>
      <c r="I36" s="448"/>
      <c r="J36" s="448"/>
      <c r="K36" s="448"/>
      <c r="L36" s="189">
        <v>2</v>
      </c>
      <c r="M36" s="190">
        <v>2</v>
      </c>
      <c r="N36" s="191">
        <f>LOOKUP(AA19,Global!A11:A72,Global!BB11:BB72)</f>
        <v>11</v>
      </c>
      <c r="O36" s="192">
        <f t="shared" si="5"/>
        <v>2</v>
      </c>
      <c r="P36" s="446"/>
      <c r="Q36" s="398"/>
      <c r="R36" s="413"/>
      <c r="S36" s="401"/>
      <c r="T36" s="453"/>
      <c r="U36" s="193"/>
      <c r="V36" s="407"/>
      <c r="W36" s="410"/>
      <c r="X36" s="388"/>
      <c r="Y36" s="120"/>
      <c r="Z36" s="111"/>
      <c r="AA36" s="111"/>
      <c r="AB36" s="111"/>
      <c r="AC36" s="111"/>
    </row>
    <row r="37" spans="1:29" ht="22.5" customHeight="1">
      <c r="A37" s="181" t="s">
        <v>532</v>
      </c>
      <c r="B37" s="181"/>
      <c r="C37" s="185"/>
      <c r="D37" s="186">
        <f>(S19+S28)/2</f>
        <v>8.6913580246913575</v>
      </c>
      <c r="E37" s="128"/>
      <c r="F37" s="181"/>
      <c r="G37" s="180" t="s">
        <v>533</v>
      </c>
      <c r="H37" s="181"/>
      <c r="I37" s="185"/>
      <c r="J37" s="185"/>
      <c r="K37" s="187"/>
      <c r="L37" s="180"/>
      <c r="M37" s="180"/>
      <c r="N37" s="187">
        <f>V19+V28</f>
        <v>33</v>
      </c>
      <c r="O37" s="184"/>
      <c r="P37" s="188" t="s">
        <v>531</v>
      </c>
      <c r="Q37" s="128"/>
      <c r="R37" s="181"/>
      <c r="S37" s="181"/>
      <c r="T37" s="181"/>
      <c r="U37" s="181"/>
      <c r="V37" s="331">
        <f>LOOKUP(AA19,Global!A11:A72,Global!BJ11:BJ72)</f>
        <v>33</v>
      </c>
      <c r="W37" s="331"/>
      <c r="X37" s="331"/>
      <c r="Y37" s="120"/>
      <c r="Z37" s="111"/>
      <c r="AA37" s="111"/>
      <c r="AB37" s="111"/>
      <c r="AC37" s="111"/>
    </row>
    <row r="38" spans="1:29" ht="21.75" customHeight="1">
      <c r="A38" s="148"/>
      <c r="B38" s="129"/>
      <c r="C38" s="129"/>
      <c r="D38" s="10"/>
      <c r="E38" s="10"/>
      <c r="G38" s="11"/>
      <c r="H38" s="11"/>
      <c r="I38" s="11"/>
      <c r="J38" s="11"/>
      <c r="K38" s="11"/>
      <c r="L38" s="11"/>
      <c r="M38" s="11"/>
      <c r="N38" s="11"/>
      <c r="T38" s="10"/>
      <c r="U38" s="10"/>
      <c r="V38" s="10"/>
      <c r="W38" s="10"/>
      <c r="X38" s="10"/>
      <c r="Y38" s="93"/>
      <c r="Z38" s="93"/>
      <c r="AA38" s="93"/>
      <c r="AB38" s="93"/>
      <c r="AC38" s="93"/>
    </row>
    <row r="39" spans="1:29">
      <c r="A39" s="124" t="s">
        <v>534</v>
      </c>
      <c r="Q39" s="183" t="s">
        <v>535</v>
      </c>
      <c r="T39" s="122"/>
      <c r="V39" s="330">
        <f ca="1">NOW()</f>
        <v>42192.52385474537</v>
      </c>
      <c r="W39" s="330"/>
      <c r="X39" s="330"/>
      <c r="Y39" s="182"/>
      <c r="Z39" s="182"/>
    </row>
    <row r="44" spans="1:29">
      <c r="N44" s="8"/>
    </row>
  </sheetData>
  <mergeCells count="90">
    <mergeCell ref="P34:P36"/>
    <mergeCell ref="Q34:Q36"/>
    <mergeCell ref="G35:K35"/>
    <mergeCell ref="G36:K36"/>
    <mergeCell ref="X28:X36"/>
    <mergeCell ref="G29:K29"/>
    <mergeCell ref="G30:K30"/>
    <mergeCell ref="P31:P33"/>
    <mergeCell ref="Q31:Q33"/>
    <mergeCell ref="Q28:Q30"/>
    <mergeCell ref="R28:R36"/>
    <mergeCell ref="T28:T36"/>
    <mergeCell ref="V28:V36"/>
    <mergeCell ref="W28:W36"/>
    <mergeCell ref="S28:S36"/>
    <mergeCell ref="G24:K24"/>
    <mergeCell ref="P25:P27"/>
    <mergeCell ref="G25:K25"/>
    <mergeCell ref="G26:K26"/>
    <mergeCell ref="G27:K27"/>
    <mergeCell ref="A28:A36"/>
    <mergeCell ref="B28:B30"/>
    <mergeCell ref="C28:D30"/>
    <mergeCell ref="E28:E30"/>
    <mergeCell ref="F28:F30"/>
    <mergeCell ref="B34:B36"/>
    <mergeCell ref="C34:D36"/>
    <mergeCell ref="E34:E36"/>
    <mergeCell ref="F34:F36"/>
    <mergeCell ref="B31:B33"/>
    <mergeCell ref="C31:D33"/>
    <mergeCell ref="E31:E33"/>
    <mergeCell ref="F31:F33"/>
    <mergeCell ref="A19:A27"/>
    <mergeCell ref="B19:B21"/>
    <mergeCell ref="C19:D21"/>
    <mergeCell ref="E19:E21"/>
    <mergeCell ref="F19:F21"/>
    <mergeCell ref="B25:B27"/>
    <mergeCell ref="C25:D27"/>
    <mergeCell ref="E25:E27"/>
    <mergeCell ref="F25:F27"/>
    <mergeCell ref="B22:B24"/>
    <mergeCell ref="C22:D24"/>
    <mergeCell ref="E22:E24"/>
    <mergeCell ref="F22:F24"/>
    <mergeCell ref="Z19:Z20"/>
    <mergeCell ref="AA19:AB20"/>
    <mergeCell ref="AC19:AC20"/>
    <mergeCell ref="Z6:AA11"/>
    <mergeCell ref="P12:Q12"/>
    <mergeCell ref="X19:X27"/>
    <mergeCell ref="P19:P21"/>
    <mergeCell ref="Q19:Q21"/>
    <mergeCell ref="P22:P24"/>
    <mergeCell ref="Q22:Q24"/>
    <mergeCell ref="Q25:Q27"/>
    <mergeCell ref="S19:S27"/>
    <mergeCell ref="T19:T27"/>
    <mergeCell ref="V19:V27"/>
    <mergeCell ref="W19:W27"/>
    <mergeCell ref="R19:R27"/>
    <mergeCell ref="A1:D1"/>
    <mergeCell ref="H12:I12"/>
    <mergeCell ref="A2:H2"/>
    <mergeCell ref="Z18:AC18"/>
    <mergeCell ref="G18:K18"/>
    <mergeCell ref="C18:D18"/>
    <mergeCell ref="P2:X2"/>
    <mergeCell ref="A16:A18"/>
    <mergeCell ref="N17:O17"/>
    <mergeCell ref="P17:R17"/>
    <mergeCell ref="S17:X17"/>
    <mergeCell ref="N16:X16"/>
    <mergeCell ref="V39:X39"/>
    <mergeCell ref="V37:X37"/>
    <mergeCell ref="G16:M17"/>
    <mergeCell ref="B16:F17"/>
    <mergeCell ref="W18:X18"/>
    <mergeCell ref="G19:K19"/>
    <mergeCell ref="G32:K32"/>
    <mergeCell ref="G33:K33"/>
    <mergeCell ref="G20:K20"/>
    <mergeCell ref="G21:K21"/>
    <mergeCell ref="G22:K22"/>
    <mergeCell ref="G28:K28"/>
    <mergeCell ref="P28:P30"/>
    <mergeCell ref="G31:K31"/>
    <mergeCell ref="G34:K34"/>
    <mergeCell ref="G23:K23"/>
  </mergeCells>
  <printOptions horizontalCentered="1"/>
  <pageMargins left="0.19685039370078741" right="0.11811023622047245" top="0.19685039370078741" bottom="3.937007874015748E-2" header="0.31496062992125984" footer="0"/>
  <pageSetup paperSize="9" scale="80" orientation="landscape" horizontalDpi="300" verticalDpi="1200" r:id="rId1"/>
  <headerFooter>
    <oddFooter>&amp;C&amp;"-,Gras italique"NB :    Il n'est délivré qu'un seul exemplaire, il appartient à l'étudiant(e) de faire des copies certifiées conformes.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C22" sqref="C22"/>
    </sheetView>
  </sheetViews>
  <sheetFormatPr baseColWidth="10" defaultRowHeight="15"/>
  <cols>
    <col min="1" max="1" width="23.140625" customWidth="1"/>
    <col min="4" max="4" width="15" customWidth="1"/>
  </cols>
  <sheetData>
    <row r="1" spans="1:6" ht="21">
      <c r="A1" s="223"/>
      <c r="B1" s="223"/>
      <c r="C1" s="223" t="s">
        <v>522</v>
      </c>
      <c r="D1" s="223"/>
      <c r="E1" s="223"/>
      <c r="F1" s="223"/>
    </row>
    <row r="2" spans="1:6" ht="20.25">
      <c r="A2" s="224" t="s">
        <v>544</v>
      </c>
      <c r="B2" s="224"/>
      <c r="C2" s="224"/>
      <c r="D2" s="224"/>
      <c r="E2" s="224" t="s">
        <v>545</v>
      </c>
      <c r="F2" s="224"/>
    </row>
    <row r="4" spans="1:6" ht="16.5" thickBot="1">
      <c r="B4" s="454" t="s">
        <v>546</v>
      </c>
      <c r="C4" s="454"/>
      <c r="D4" s="454"/>
      <c r="E4" s="454"/>
    </row>
    <row r="5" spans="1:6">
      <c r="C5" s="225"/>
    </row>
    <row r="6" spans="1:6" ht="15.75">
      <c r="A6" s="220" t="s">
        <v>547</v>
      </c>
      <c r="B6" s="4"/>
      <c r="C6" s="226"/>
      <c r="D6" s="220" t="s">
        <v>547</v>
      </c>
      <c r="E6" s="4"/>
    </row>
    <row r="7" spans="1:6" ht="15.75">
      <c r="A7" s="220" t="s">
        <v>548</v>
      </c>
      <c r="B7" s="4"/>
      <c r="C7" s="226"/>
      <c r="D7" s="220" t="s">
        <v>548</v>
      </c>
      <c r="E7" s="4"/>
    </row>
    <row r="8" spans="1:6" ht="16.5" thickBot="1">
      <c r="A8" s="220" t="s">
        <v>549</v>
      </c>
      <c r="B8" s="221">
        <f>B9-B6-B7</f>
        <v>224</v>
      </c>
      <c r="C8" s="226"/>
      <c r="D8" s="220" t="s">
        <v>549</v>
      </c>
      <c r="E8" s="221">
        <f>E9-E6-E7</f>
        <v>0</v>
      </c>
    </row>
    <row r="9" spans="1:6" ht="15.75">
      <c r="A9" s="220" t="s">
        <v>550</v>
      </c>
      <c r="B9" s="4">
        <v>224</v>
      </c>
      <c r="C9" s="226"/>
      <c r="D9" s="220" t="s">
        <v>550</v>
      </c>
      <c r="E9" s="4"/>
    </row>
    <row r="10" spans="1:6">
      <c r="C10" s="226"/>
    </row>
    <row r="11" spans="1:6">
      <c r="C11" s="226"/>
    </row>
    <row r="12" spans="1:6" ht="16.5" thickBot="1">
      <c r="B12" s="454" t="s">
        <v>551</v>
      </c>
      <c r="C12" s="454"/>
      <c r="D12" s="454"/>
      <c r="E12" s="454"/>
    </row>
    <row r="13" spans="1:6">
      <c r="C13" s="225"/>
    </row>
    <row r="14" spans="1:6">
      <c r="C14" s="226"/>
    </row>
    <row r="15" spans="1:6" ht="15.75">
      <c r="A15" s="220" t="s">
        <v>547</v>
      </c>
      <c r="B15" s="4"/>
      <c r="C15" s="226"/>
      <c r="D15" s="220" t="s">
        <v>547</v>
      </c>
      <c r="E15" s="4"/>
    </row>
    <row r="16" spans="1:6" ht="15.75">
      <c r="A16" s="220" t="s">
        <v>548</v>
      </c>
      <c r="B16" s="4"/>
      <c r="C16" s="226"/>
      <c r="D16" s="220" t="s">
        <v>548</v>
      </c>
      <c r="E16" s="4"/>
    </row>
    <row r="17" spans="1:5" ht="16.5" thickBot="1">
      <c r="A17" s="220" t="s">
        <v>549</v>
      </c>
      <c r="B17" s="221">
        <f>B18-B15-B16</f>
        <v>23</v>
      </c>
      <c r="C17" s="226"/>
      <c r="D17" s="220" t="s">
        <v>549</v>
      </c>
      <c r="E17" s="221">
        <f>E18-E15-E16</f>
        <v>0</v>
      </c>
    </row>
    <row r="18" spans="1:5" ht="15.75">
      <c r="A18" s="220" t="s">
        <v>550</v>
      </c>
      <c r="B18" s="4">
        <v>23</v>
      </c>
      <c r="C18" s="226"/>
      <c r="D18" s="220" t="s">
        <v>550</v>
      </c>
      <c r="E18" s="4"/>
    </row>
    <row r="19" spans="1:5">
      <c r="C19" s="226"/>
    </row>
    <row r="20" spans="1:5" ht="16.5" thickBot="1">
      <c r="B20" s="222" t="s">
        <v>552</v>
      </c>
      <c r="C20" s="222"/>
      <c r="D20" s="222"/>
      <c r="E20" s="222"/>
    </row>
    <row r="21" spans="1:5">
      <c r="C21" s="225"/>
    </row>
    <row r="22" spans="1:5" ht="15.75">
      <c r="A22" s="220" t="s">
        <v>547</v>
      </c>
      <c r="B22" s="4"/>
      <c r="C22" s="226"/>
      <c r="D22" s="220" t="s">
        <v>547</v>
      </c>
      <c r="E22" s="4"/>
    </row>
    <row r="23" spans="1:5" ht="15.75">
      <c r="A23" s="220" t="s">
        <v>548</v>
      </c>
      <c r="B23" s="4"/>
      <c r="C23" s="226"/>
      <c r="D23" s="220" t="s">
        <v>548</v>
      </c>
      <c r="E23" s="4"/>
    </row>
    <row r="24" spans="1:5" ht="15.75">
      <c r="A24" s="220" t="s">
        <v>553</v>
      </c>
      <c r="B24" s="4"/>
      <c r="C24" s="226"/>
      <c r="D24" s="220" t="s">
        <v>553</v>
      </c>
      <c r="E24" s="4"/>
    </row>
    <row r="25" spans="1:5" ht="16.5" thickBot="1">
      <c r="A25" s="220" t="s">
        <v>549</v>
      </c>
      <c r="B25" s="221">
        <f>B26-B24-B23-B22</f>
        <v>285</v>
      </c>
      <c r="C25" s="226"/>
      <c r="D25" s="220" t="s">
        <v>549</v>
      </c>
      <c r="E25" s="221">
        <f>E26-E24-E23-E22</f>
        <v>0</v>
      </c>
    </row>
    <row r="26" spans="1:5" ht="15.75">
      <c r="A26" s="220" t="s">
        <v>550</v>
      </c>
      <c r="B26" s="4">
        <v>285</v>
      </c>
      <c r="C26" s="226"/>
      <c r="D26" s="220" t="s">
        <v>550</v>
      </c>
      <c r="E26" s="4"/>
    </row>
    <row r="27" spans="1:5">
      <c r="C27" s="226"/>
    </row>
  </sheetData>
  <mergeCells count="2">
    <mergeCell ref="B4:E4"/>
    <mergeCell ref="B12:E12"/>
  </mergeCells>
  <pageMargins left="0.23" right="0.2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L3 Droit éco. et des Affaires</vt:lpstr>
      <vt:lpstr>SaisieNote</vt:lpstr>
      <vt:lpstr>P.V</vt:lpstr>
      <vt:lpstr>Global</vt:lpstr>
      <vt:lpstr>Attest</vt:lpstr>
      <vt:lpstr>R.Note </vt:lpstr>
      <vt:lpstr>Feuil1</vt:lpstr>
      <vt:lpstr>Attest!Zone_d_impression</vt:lpstr>
      <vt:lpstr>'L3 Droit éco. et des Affaires'!Zone_d_impression</vt:lpstr>
      <vt:lpstr>P.V!Zone_d_impression</vt:lpstr>
      <vt:lpstr>'R.Note '!Zone_d_impression</vt:lpstr>
      <vt:lpstr>SaisieNote!Zone_d_impression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meriem</cp:lastModifiedBy>
  <cp:lastPrinted>2015-07-02T13:05:27Z</cp:lastPrinted>
  <dcterms:created xsi:type="dcterms:W3CDTF">2012-02-12T12:23:25Z</dcterms:created>
  <dcterms:modified xsi:type="dcterms:W3CDTF">2015-07-07T10:35:20Z</dcterms:modified>
</cp:coreProperties>
</file>