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055" windowHeight="462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I28" i="1"/>
  <c r="AB21"/>
  <c r="AB22"/>
  <c r="AB23"/>
  <c r="V21"/>
  <c r="V22"/>
  <c r="V23"/>
  <c r="Q21"/>
  <c r="Q22"/>
  <c r="Q23"/>
  <c r="Q17"/>
  <c r="N22"/>
  <c r="N23"/>
  <c r="N21"/>
  <c r="I21"/>
  <c r="I22"/>
  <c r="I23"/>
  <c r="X23" s="1"/>
  <c r="Y23" s="1"/>
  <c r="AO22"/>
  <c r="AB35"/>
  <c r="AQ10"/>
  <c r="AQ11"/>
  <c r="AQ12"/>
  <c r="AQ13"/>
  <c r="AQ14"/>
  <c r="AQ15"/>
  <c r="AQ18"/>
  <c r="AQ19"/>
  <c r="AQ20"/>
  <c r="AQ24"/>
  <c r="AQ25"/>
  <c r="AQ26"/>
  <c r="AQ27"/>
  <c r="AQ28"/>
  <c r="AQ29"/>
  <c r="AQ30"/>
  <c r="AQ31"/>
  <c r="AQ32"/>
  <c r="AQ33"/>
  <c r="AQ36"/>
  <c r="AQ39"/>
  <c r="AQ40"/>
  <c r="AQ41"/>
  <c r="AQ42"/>
  <c r="AQ43"/>
  <c r="AQ44"/>
  <c r="AQ45"/>
  <c r="AQ46"/>
  <c r="AQ47"/>
  <c r="AQ48"/>
  <c r="AQ49"/>
  <c r="AQ50"/>
  <c r="AQ51"/>
  <c r="AQ53"/>
  <c r="AQ55"/>
  <c r="AQ56"/>
  <c r="AQ57"/>
  <c r="AQ58"/>
  <c r="AQ59"/>
  <c r="AQ61"/>
  <c r="AQ62"/>
  <c r="AQ63"/>
  <c r="AQ64"/>
  <c r="AQ65"/>
  <c r="AO10"/>
  <c r="AO11"/>
  <c r="AO12"/>
  <c r="AO13"/>
  <c r="AO14"/>
  <c r="AO15"/>
  <c r="AO16"/>
  <c r="AO17"/>
  <c r="AO18"/>
  <c r="AO19"/>
  <c r="AO20"/>
  <c r="AO21"/>
  <c r="AQ21" s="1"/>
  <c r="AO23"/>
  <c r="AO24"/>
  <c r="AO25"/>
  <c r="AO26"/>
  <c r="AO27"/>
  <c r="AO28"/>
  <c r="AO29"/>
  <c r="AO30"/>
  <c r="AO31"/>
  <c r="AO32"/>
  <c r="AO33"/>
  <c r="AO34"/>
  <c r="AO35"/>
  <c r="AO36"/>
  <c r="AO37"/>
  <c r="AQ37" s="1"/>
  <c r="AO38"/>
  <c r="AO39"/>
  <c r="AO40"/>
  <c r="AO41"/>
  <c r="AO42"/>
  <c r="AO43"/>
  <c r="AO44"/>
  <c r="AO45"/>
  <c r="AO46"/>
  <c r="AO47"/>
  <c r="AO48"/>
  <c r="AO49"/>
  <c r="AO50"/>
  <c r="AO51"/>
  <c r="AO52"/>
  <c r="AQ52" s="1"/>
  <c r="AO53"/>
  <c r="AO54"/>
  <c r="AQ54" s="1"/>
  <c r="AO55"/>
  <c r="AO56"/>
  <c r="AO57"/>
  <c r="AO58"/>
  <c r="AO59"/>
  <c r="AO60"/>
  <c r="AQ60" s="1"/>
  <c r="AO61"/>
  <c r="AO62"/>
  <c r="AO63"/>
  <c r="AO64"/>
  <c r="AO65"/>
  <c r="AJ10"/>
  <c r="AJ11"/>
  <c r="AJ12"/>
  <c r="AJ13"/>
  <c r="AJ14"/>
  <c r="AJ15"/>
  <c r="AJ16"/>
  <c r="AQ16" s="1"/>
  <c r="AJ17"/>
  <c r="AJ18"/>
  <c r="AJ19"/>
  <c r="AJ20"/>
  <c r="AJ21"/>
  <c r="AJ23"/>
  <c r="AQ23" s="1"/>
  <c r="AJ24"/>
  <c r="AJ25"/>
  <c r="AJ26"/>
  <c r="AJ27"/>
  <c r="AJ28"/>
  <c r="AJ29"/>
  <c r="AJ30"/>
  <c r="AJ31"/>
  <c r="AJ32"/>
  <c r="AJ33"/>
  <c r="AJ34"/>
  <c r="AQ34" s="1"/>
  <c r="AJ35"/>
  <c r="AQ35" s="1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G10"/>
  <c r="AG11"/>
  <c r="AG12"/>
  <c r="AG13"/>
  <c r="AG14"/>
  <c r="AG15"/>
  <c r="AG16"/>
  <c r="AG17"/>
  <c r="AG18"/>
  <c r="AG19"/>
  <c r="AG20"/>
  <c r="AG21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B10"/>
  <c r="AB11"/>
  <c r="AB12"/>
  <c r="AB13"/>
  <c r="AB14"/>
  <c r="AB15"/>
  <c r="AB16"/>
  <c r="AB17"/>
  <c r="AB18"/>
  <c r="AB19"/>
  <c r="AB20"/>
  <c r="AB24"/>
  <c r="AB25"/>
  <c r="AB26"/>
  <c r="AB27"/>
  <c r="AB28"/>
  <c r="AB29"/>
  <c r="AB30"/>
  <c r="AB31"/>
  <c r="AB32"/>
  <c r="AB33"/>
  <c r="AB34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X58"/>
  <c r="AR58" s="1"/>
  <c r="AS58" s="1"/>
  <c r="V14"/>
  <c r="V10"/>
  <c r="V11"/>
  <c r="V12"/>
  <c r="V13"/>
  <c r="V15"/>
  <c r="V16"/>
  <c r="V17"/>
  <c r="V18"/>
  <c r="V19"/>
  <c r="V20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Q10"/>
  <c r="Q11"/>
  <c r="Q12"/>
  <c r="Q13"/>
  <c r="Q14"/>
  <c r="Q15"/>
  <c r="Q16"/>
  <c r="Q18"/>
  <c r="Q19"/>
  <c r="Q20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N10"/>
  <c r="N11"/>
  <c r="N12"/>
  <c r="N13"/>
  <c r="N14"/>
  <c r="N15"/>
  <c r="N16"/>
  <c r="N17"/>
  <c r="N18"/>
  <c r="N19"/>
  <c r="N20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I36"/>
  <c r="I10"/>
  <c r="X10" s="1"/>
  <c r="AR10" s="1"/>
  <c r="AS10" s="1"/>
  <c r="I11"/>
  <c r="X11" s="1"/>
  <c r="AR11" s="1"/>
  <c r="AS11" s="1"/>
  <c r="I12"/>
  <c r="X12" s="1"/>
  <c r="AR12" s="1"/>
  <c r="AS12" s="1"/>
  <c r="I13"/>
  <c r="X13" s="1"/>
  <c r="AR13" s="1"/>
  <c r="AS13" s="1"/>
  <c r="I14"/>
  <c r="X14" s="1"/>
  <c r="AR14" s="1"/>
  <c r="AS14" s="1"/>
  <c r="I15"/>
  <c r="I16"/>
  <c r="X16" s="1"/>
  <c r="I17"/>
  <c r="I18"/>
  <c r="X18" s="1"/>
  <c r="AR18" s="1"/>
  <c r="AS18" s="1"/>
  <c r="I19"/>
  <c r="I20"/>
  <c r="X20" s="1"/>
  <c r="AR20" s="1"/>
  <c r="AS20" s="1"/>
  <c r="I24"/>
  <c r="I25"/>
  <c r="I26"/>
  <c r="I27"/>
  <c r="I29"/>
  <c r="I30"/>
  <c r="I31"/>
  <c r="I32"/>
  <c r="I33"/>
  <c r="I34"/>
  <c r="I35"/>
  <c r="I37"/>
  <c r="I38"/>
  <c r="X38" s="1"/>
  <c r="Y38" s="1"/>
  <c r="I39"/>
  <c r="I40"/>
  <c r="X40" s="1"/>
  <c r="AR40" s="1"/>
  <c r="AS40" s="1"/>
  <c r="I41"/>
  <c r="I42"/>
  <c r="X42" s="1"/>
  <c r="AR42" s="1"/>
  <c r="AS42" s="1"/>
  <c r="I43"/>
  <c r="I44"/>
  <c r="X44" s="1"/>
  <c r="AR44" s="1"/>
  <c r="AS44" s="1"/>
  <c r="I45"/>
  <c r="I46"/>
  <c r="X46" s="1"/>
  <c r="AR46" s="1"/>
  <c r="AS46" s="1"/>
  <c r="I47"/>
  <c r="I48"/>
  <c r="I49"/>
  <c r="I50"/>
  <c r="X50" s="1"/>
  <c r="AR50" s="1"/>
  <c r="AS50" s="1"/>
  <c r="I51"/>
  <c r="I52"/>
  <c r="I53"/>
  <c r="I54"/>
  <c r="I55"/>
  <c r="I56"/>
  <c r="X56" s="1"/>
  <c r="AR56" s="1"/>
  <c r="AS56" s="1"/>
  <c r="I57"/>
  <c r="I58"/>
  <c r="I59"/>
  <c r="I60"/>
  <c r="I61"/>
  <c r="I62"/>
  <c r="X62" s="1"/>
  <c r="AR62" s="1"/>
  <c r="AS62" s="1"/>
  <c r="I63"/>
  <c r="I64"/>
  <c r="X64" s="1"/>
  <c r="AR64" s="1"/>
  <c r="AS64" s="1"/>
  <c r="I65"/>
  <c r="X37" l="1"/>
  <c r="X36"/>
  <c r="AR36" s="1"/>
  <c r="AS36" s="1"/>
  <c r="X63"/>
  <c r="AR63" s="1"/>
  <c r="AS63" s="1"/>
  <c r="X61"/>
  <c r="AR61" s="1"/>
  <c r="AS61" s="1"/>
  <c r="X59"/>
  <c r="AR59" s="1"/>
  <c r="AS59" s="1"/>
  <c r="X57"/>
  <c r="AR57" s="1"/>
  <c r="AS57" s="1"/>
  <c r="X53"/>
  <c r="AR53" s="1"/>
  <c r="AS53" s="1"/>
  <c r="X51"/>
  <c r="AR51" s="1"/>
  <c r="AS51" s="1"/>
  <c r="X49"/>
  <c r="AR49" s="1"/>
  <c r="AS49" s="1"/>
  <c r="X48"/>
  <c r="AR48" s="1"/>
  <c r="AS48" s="1"/>
  <c r="X47"/>
  <c r="AR47" s="1"/>
  <c r="AS47" s="1"/>
  <c r="X45"/>
  <c r="AR45" s="1"/>
  <c r="AS45" s="1"/>
  <c r="X41"/>
  <c r="AR41" s="1"/>
  <c r="AS41" s="1"/>
  <c r="X39"/>
  <c r="AR39" s="1"/>
  <c r="AS39" s="1"/>
  <c r="X65"/>
  <c r="AR65" s="1"/>
  <c r="AS65" s="1"/>
  <c r="X52"/>
  <c r="X21"/>
  <c r="Y21" s="1"/>
  <c r="X24"/>
  <c r="AR24" s="1"/>
  <c r="AS24" s="1"/>
  <c r="X43"/>
  <c r="AR43" s="1"/>
  <c r="AS43" s="1"/>
  <c r="X35"/>
  <c r="AR35" s="1"/>
  <c r="AS35" s="1"/>
  <c r="X33"/>
  <c r="AR33" s="1"/>
  <c r="AS33" s="1"/>
  <c r="X31"/>
  <c r="AR31" s="1"/>
  <c r="AS31" s="1"/>
  <c r="X29"/>
  <c r="AR29" s="1"/>
  <c r="AS29" s="1"/>
  <c r="X27"/>
  <c r="AR27" s="1"/>
  <c r="AS27" s="1"/>
  <c r="X25"/>
  <c r="AR25" s="1"/>
  <c r="AS25" s="1"/>
  <c r="X22"/>
  <c r="Y22" s="1"/>
  <c r="X34"/>
  <c r="X32"/>
  <c r="AR32" s="1"/>
  <c r="AS32" s="1"/>
  <c r="X30"/>
  <c r="AR30" s="1"/>
  <c r="AS30" s="1"/>
  <c r="X28"/>
  <c r="AR28" s="1"/>
  <c r="AS28" s="1"/>
  <c r="X26"/>
  <c r="AR26" s="1"/>
  <c r="AS26" s="1"/>
  <c r="X19"/>
  <c r="AR19" s="1"/>
  <c r="AS19" s="1"/>
  <c r="X15"/>
  <c r="AR15" s="1"/>
  <c r="AS15" s="1"/>
  <c r="X60"/>
  <c r="AR60" s="1"/>
  <c r="AS60" s="1"/>
  <c r="X55"/>
  <c r="AR55" s="1"/>
  <c r="AS55" s="1"/>
  <c r="X54"/>
  <c r="AR54" s="1"/>
  <c r="AS54" s="1"/>
  <c r="AR34"/>
  <c r="AS34" s="1"/>
  <c r="X17"/>
  <c r="Y17" s="1"/>
  <c r="AR16"/>
  <c r="AS16" s="1"/>
  <c r="AQ38"/>
  <c r="AQ17"/>
  <c r="AR21"/>
  <c r="AS21" s="1"/>
  <c r="AR37"/>
  <c r="AS37" s="1"/>
  <c r="AR23"/>
  <c r="AS23" s="1"/>
  <c r="AR38"/>
  <c r="AS38" s="1"/>
  <c r="AR52"/>
  <c r="AS52" s="1"/>
  <c r="AO9"/>
  <c r="AJ9"/>
  <c r="AG9"/>
  <c r="AB9"/>
  <c r="AQ9" s="1"/>
  <c r="V9"/>
  <c r="Q9"/>
  <c r="N9"/>
  <c r="I9"/>
  <c r="AR17" l="1"/>
  <c r="AS17" s="1"/>
  <c r="X9"/>
  <c r="AR9" s="1"/>
  <c r="AS9" s="1"/>
  <c r="AT17"/>
  <c r="Y34"/>
  <c r="AT34" s="1"/>
  <c r="Y11"/>
  <c r="AT11" s="1"/>
  <c r="Y44"/>
  <c r="AT44" s="1"/>
  <c r="Y15"/>
  <c r="AT15" s="1"/>
  <c r="Y40"/>
  <c r="AT40" s="1"/>
  <c r="Y61"/>
  <c r="AT61" s="1"/>
  <c r="Y57"/>
  <c r="AT57" s="1"/>
  <c r="Y53"/>
  <c r="AT53" s="1"/>
  <c r="Y49"/>
  <c r="AT49" s="1"/>
  <c r="Y45"/>
  <c r="AT45" s="1"/>
  <c r="Y43"/>
  <c r="AT43" s="1"/>
  <c r="Y41"/>
  <c r="AT41" s="1"/>
  <c r="Y39"/>
  <c r="AT39" s="1"/>
  <c r="Y35"/>
  <c r="AT35" s="1"/>
  <c r="Y31"/>
  <c r="AT31" s="1"/>
  <c r="Y27"/>
  <c r="AT27" s="1"/>
  <c r="Y25"/>
  <c r="AT25" s="1"/>
  <c r="AT23"/>
  <c r="Y20"/>
  <c r="AT20" s="1"/>
  <c r="Y18"/>
  <c r="AT18" s="1"/>
  <c r="Y16"/>
  <c r="AT16" s="1"/>
  <c r="Y14"/>
  <c r="AT14" s="1"/>
  <c r="Y13"/>
  <c r="AT13" s="1"/>
  <c r="Y19"/>
  <c r="AT19" s="1"/>
  <c r="Y26"/>
  <c r="AT26" s="1"/>
  <c r="Y36"/>
  <c r="AT36" s="1"/>
  <c r="Y9"/>
  <c r="AT9" s="1"/>
  <c r="AT21"/>
  <c r="Y30"/>
  <c r="AT30" s="1"/>
  <c r="Y32"/>
  <c r="AT32" s="1"/>
  <c r="AT38"/>
  <c r="Y42"/>
  <c r="AT42" s="1"/>
  <c r="Y46"/>
  <c r="AT46" s="1"/>
  <c r="Y47"/>
  <c r="AT47" s="1"/>
  <c r="Y48"/>
  <c r="AT48" s="1"/>
  <c r="Y50"/>
  <c r="AT50" s="1"/>
  <c r="Y51"/>
  <c r="AT51" s="1"/>
  <c r="Y52"/>
  <c r="AT52" s="1"/>
  <c r="Y54"/>
  <c r="AT54" s="1"/>
  <c r="Y55"/>
  <c r="AT55" s="1"/>
  <c r="Y58"/>
  <c r="AT58" s="1"/>
  <c r="Y59"/>
  <c r="AT59" s="1"/>
  <c r="Y60"/>
  <c r="AT60" s="1"/>
  <c r="Y62"/>
  <c r="AT62" s="1"/>
  <c r="Y63"/>
  <c r="AT63" s="1"/>
  <c r="Y56" l="1"/>
  <c r="AT56" s="1"/>
  <c r="Y28"/>
  <c r="AT28" s="1"/>
  <c r="Y24"/>
  <c r="AT24" s="1"/>
  <c r="Y33"/>
  <c r="AT33" s="1"/>
  <c r="Y10"/>
  <c r="AT10" s="1"/>
  <c r="Y37"/>
  <c r="AT37" s="1"/>
  <c r="Y29"/>
  <c r="AT29" s="1"/>
  <c r="Y12"/>
  <c r="AT12" s="1"/>
</calcChain>
</file>

<file path=xl/sharedStrings.xml><?xml version="1.0" encoding="utf-8"?>
<sst xmlns="http://schemas.openxmlformats.org/spreadsheetml/2006/main" count="448" uniqueCount="354">
  <si>
    <t>UNIVERSITE ABDERRAHMANE MIRA DE BEJAIA</t>
  </si>
  <si>
    <t>FACULTE DES SCIENCES HUMAINES ET SOCIALES</t>
  </si>
  <si>
    <t>DEPARTEMENT DES Sciences Sociales</t>
  </si>
  <si>
    <t>PROCES VERBAL  PROVISOIRE DE DELIBERATION</t>
  </si>
  <si>
    <t>COEF</t>
  </si>
  <si>
    <t>Credit S 1</t>
  </si>
  <si>
    <t>Resultat</t>
  </si>
  <si>
    <t>Credit</t>
  </si>
  <si>
    <t>N°</t>
  </si>
  <si>
    <t>N° d'inscription</t>
  </si>
  <si>
    <t>Nom</t>
  </si>
  <si>
    <t>Prenom</t>
  </si>
  <si>
    <t>Date-N</t>
  </si>
  <si>
    <t>Lieu-N</t>
  </si>
  <si>
    <t>U.E.F 2.1</t>
  </si>
  <si>
    <t>U.E.M 2.1</t>
  </si>
  <si>
    <t>U.E.D 2.1</t>
  </si>
  <si>
    <t>EPIS</t>
  </si>
  <si>
    <t>H.A.C</t>
  </si>
  <si>
    <t>U.E.T 2.1</t>
  </si>
  <si>
    <t>FR</t>
  </si>
  <si>
    <t>Moy_S1</t>
  </si>
  <si>
    <t>U.E.F 2.2</t>
  </si>
  <si>
    <t>U.E.D 2.2</t>
  </si>
  <si>
    <t>FR 2</t>
  </si>
  <si>
    <t>Moy_S2</t>
  </si>
  <si>
    <t>Moy-Gle</t>
  </si>
  <si>
    <t>Nassima</t>
  </si>
  <si>
    <t>11/11/1991</t>
  </si>
  <si>
    <t>Bejaia</t>
  </si>
  <si>
    <t>Celia</t>
  </si>
  <si>
    <t>04/03/1995</t>
  </si>
  <si>
    <t>Béjaia</t>
  </si>
  <si>
    <t>29/03/1991</t>
  </si>
  <si>
    <t>Bougaa</t>
  </si>
  <si>
    <t>02/08/1992</t>
  </si>
  <si>
    <t>Aokas</t>
  </si>
  <si>
    <t>20/06/1995</t>
  </si>
  <si>
    <t>10/03/1991</t>
  </si>
  <si>
    <t>16/12/1991</t>
  </si>
  <si>
    <t>El Kseur</t>
  </si>
  <si>
    <t>ADRAR</t>
  </si>
  <si>
    <t>Lynda</t>
  </si>
  <si>
    <t>04/07/1994</t>
  </si>
  <si>
    <t>12/06/1994</t>
  </si>
  <si>
    <t>Zineb</t>
  </si>
  <si>
    <t>18/11/1993</t>
  </si>
  <si>
    <t>Bir Kaced Ali</t>
  </si>
  <si>
    <t>04/02/1994</t>
  </si>
  <si>
    <t>20/03/1994</t>
  </si>
  <si>
    <t>Baraki</t>
  </si>
  <si>
    <t>13/09/1993</t>
  </si>
  <si>
    <t>Akbou</t>
  </si>
  <si>
    <t>17/09/1994</t>
  </si>
  <si>
    <t>Sidi Aich</t>
  </si>
  <si>
    <t>Lydia</t>
  </si>
  <si>
    <t>02/11/1990</t>
  </si>
  <si>
    <t>04/04/1990</t>
  </si>
  <si>
    <t>Sidi aich</t>
  </si>
  <si>
    <t>13/10/1995</t>
  </si>
  <si>
    <t>Sidi M'hamed</t>
  </si>
  <si>
    <t>19/12/1993</t>
  </si>
  <si>
    <t>20/07/1995</t>
  </si>
  <si>
    <t>20/04/1992</t>
  </si>
  <si>
    <t>AOUCHICHE</t>
  </si>
  <si>
    <t>15/02/1994</t>
  </si>
  <si>
    <t>El Hammamet</t>
  </si>
  <si>
    <t>07/10/1991</t>
  </si>
  <si>
    <t>21/07/1995</t>
  </si>
  <si>
    <t>04/09/1993</t>
  </si>
  <si>
    <t>19/11/1995</t>
  </si>
  <si>
    <t>21/07/1993</t>
  </si>
  <si>
    <t>Hussein dey</t>
  </si>
  <si>
    <t>10/07/1989</t>
  </si>
  <si>
    <t>18/09/1994</t>
  </si>
  <si>
    <t>26/01/1990</t>
  </si>
  <si>
    <t>Feraoun</t>
  </si>
  <si>
    <t>Chahrazed</t>
  </si>
  <si>
    <t>02/07/1993</t>
  </si>
  <si>
    <t>10/01/1994</t>
  </si>
  <si>
    <t>Beni Chebana</t>
  </si>
  <si>
    <t>Siham</t>
  </si>
  <si>
    <t>12/06/1993</t>
  </si>
  <si>
    <t>05/08/1992</t>
  </si>
  <si>
    <t>Souad</t>
  </si>
  <si>
    <t>22/07/1992</t>
  </si>
  <si>
    <t>01/01/1994</t>
  </si>
  <si>
    <t>Barbacha</t>
  </si>
  <si>
    <t>22/02/1992</t>
  </si>
  <si>
    <t>30/06/1991</t>
  </si>
  <si>
    <t>Tazmalt</t>
  </si>
  <si>
    <t>11/08/1995</t>
  </si>
  <si>
    <t>Sara</t>
  </si>
  <si>
    <t>17/07/1993</t>
  </si>
  <si>
    <t>Amel</t>
  </si>
  <si>
    <t>19/06/1993</t>
  </si>
  <si>
    <t>Aderaan</t>
  </si>
  <si>
    <t>03/08/1994</t>
  </si>
  <si>
    <t>01/11/1993</t>
  </si>
  <si>
    <t>05/08/1994</t>
  </si>
  <si>
    <t>31/07/1994</t>
  </si>
  <si>
    <t>08/01/1995</t>
  </si>
  <si>
    <t>Seddouk</t>
  </si>
  <si>
    <t>03/06/1977</t>
  </si>
  <si>
    <t>Chemini</t>
  </si>
  <si>
    <t>Samia</t>
  </si>
  <si>
    <t>24/12/1992</t>
  </si>
  <si>
    <t>Ouzellaguene</t>
  </si>
  <si>
    <t>23/06/1993</t>
  </si>
  <si>
    <t>09/07/1993</t>
  </si>
  <si>
    <t>04/04/1992</t>
  </si>
  <si>
    <t>Zouina</t>
  </si>
  <si>
    <t>24/01/1993</t>
  </si>
  <si>
    <t>14/08/1991</t>
  </si>
  <si>
    <t>Hussein Dey</t>
  </si>
  <si>
    <t>19/04/1993</t>
  </si>
  <si>
    <t>Kenza</t>
  </si>
  <si>
    <t>30/10/1995</t>
  </si>
  <si>
    <t>01/10/1995</t>
  </si>
  <si>
    <t>Kahina</t>
  </si>
  <si>
    <t>Amizour</t>
  </si>
  <si>
    <t>Sylia</t>
  </si>
  <si>
    <t>20/07/1992</t>
  </si>
  <si>
    <t>30/03/1995</t>
  </si>
  <si>
    <t>Katia</t>
  </si>
  <si>
    <t>Kherrata</t>
  </si>
  <si>
    <t>11/09/1994</t>
  </si>
  <si>
    <t>Hanane</t>
  </si>
  <si>
    <t>Zahia</t>
  </si>
  <si>
    <t>El kseur</t>
  </si>
  <si>
    <t>OUAZAR</t>
  </si>
  <si>
    <t>Kendira</t>
  </si>
  <si>
    <t>30/12/1992</t>
  </si>
  <si>
    <t>04/10/1995</t>
  </si>
  <si>
    <t>TAFOUK</t>
  </si>
  <si>
    <t>Wahiba</t>
  </si>
  <si>
    <t>ZAIDI</t>
  </si>
  <si>
    <t>2ème Année LMD         Orthophonie</t>
  </si>
  <si>
    <t>Ling</t>
  </si>
  <si>
    <t>Phon</t>
  </si>
  <si>
    <t xml:space="preserve">A.Ph.A.R.Ph.Aud </t>
  </si>
  <si>
    <t>M.R-1</t>
  </si>
  <si>
    <t>Psychométrie</t>
  </si>
  <si>
    <t>Psych.Dev</t>
  </si>
  <si>
    <t>COMM</t>
  </si>
  <si>
    <t>Psych.Ling</t>
  </si>
  <si>
    <t>A.Ph.S.N-2</t>
  </si>
  <si>
    <t>Phonol</t>
  </si>
  <si>
    <t>A.Ph.S.N-1</t>
  </si>
  <si>
    <t>U.E.M 2.2</t>
  </si>
  <si>
    <t>M.R-2</t>
  </si>
  <si>
    <t>T.Ortho</t>
  </si>
  <si>
    <t>Dev-Lang</t>
  </si>
  <si>
    <t>Déontologie</t>
  </si>
  <si>
    <t>Audiométrie</t>
  </si>
  <si>
    <t>Pensée.Ibn.Kh</t>
  </si>
  <si>
    <t>U.E.T 2.2</t>
  </si>
  <si>
    <t>1433000310</t>
  </si>
  <si>
    <t xml:space="preserve">ABBOUD </t>
  </si>
  <si>
    <t>1433013555</t>
  </si>
  <si>
    <t xml:space="preserve">ABDELOUHAB </t>
  </si>
  <si>
    <t>Meriem</t>
  </si>
  <si>
    <t>1433008078</t>
  </si>
  <si>
    <t>Yasmina</t>
  </si>
  <si>
    <t>1433000759</t>
  </si>
  <si>
    <t>AGGOUN</t>
  </si>
  <si>
    <t>1433007466</t>
  </si>
  <si>
    <t>AIT MEDDOUR</t>
  </si>
  <si>
    <t>1433002279</t>
  </si>
  <si>
    <t>AKHRIB</t>
  </si>
  <si>
    <t>Saida</t>
  </si>
  <si>
    <t>1433005160</t>
  </si>
  <si>
    <t>Anis</t>
  </si>
  <si>
    <t>1433002917</t>
  </si>
  <si>
    <t>AOUMER</t>
  </si>
  <si>
    <t>113011942</t>
  </si>
  <si>
    <t>AZI</t>
  </si>
  <si>
    <t>Hanafi</t>
  </si>
  <si>
    <t>1433001986</t>
  </si>
  <si>
    <t>BELAIDENE</t>
  </si>
  <si>
    <t>1433013402</t>
  </si>
  <si>
    <t>BELLILI</t>
  </si>
  <si>
    <t>123001852</t>
  </si>
  <si>
    <t>BEN AHMED</t>
  </si>
  <si>
    <t>123006426</t>
  </si>
  <si>
    <t>BENABBAS</t>
  </si>
  <si>
    <t>Nouara</t>
  </si>
  <si>
    <t>1333014404</t>
  </si>
  <si>
    <t>BENAMIROUCHE</t>
  </si>
  <si>
    <t>1433015257</t>
  </si>
  <si>
    <t>BENAOUDIA</t>
  </si>
  <si>
    <t>1433005030</t>
  </si>
  <si>
    <t>BENHADDAD</t>
  </si>
  <si>
    <t>Taous</t>
  </si>
  <si>
    <t>1433000324</t>
  </si>
  <si>
    <t>BENLAKEHAL</t>
  </si>
  <si>
    <t>1433004273</t>
  </si>
  <si>
    <t>BENMERAD</t>
  </si>
  <si>
    <t>Sarah</t>
  </si>
  <si>
    <t>1433004193</t>
  </si>
  <si>
    <t xml:space="preserve">BERRI </t>
  </si>
  <si>
    <t xml:space="preserve">Wissam </t>
  </si>
  <si>
    <t>1433011999</t>
  </si>
  <si>
    <t>BOUALILI</t>
  </si>
  <si>
    <t>1433012055</t>
  </si>
  <si>
    <t>BOUDJEMA</t>
  </si>
  <si>
    <t>Farah</t>
  </si>
  <si>
    <t>1433012080</t>
  </si>
  <si>
    <t>BOUKLILA</t>
  </si>
  <si>
    <t>1433017314</t>
  </si>
  <si>
    <t>BOURDACHE</t>
  </si>
  <si>
    <t>Sabrina</t>
  </si>
  <si>
    <t>1433015746</t>
  </si>
  <si>
    <t>BRINIS</t>
  </si>
  <si>
    <t>Issam</t>
  </si>
  <si>
    <t>1433013549</t>
  </si>
  <si>
    <t>CHABI</t>
  </si>
  <si>
    <t>1333010836</t>
  </si>
  <si>
    <t>DAHOUMANE</t>
  </si>
  <si>
    <t>1333004557</t>
  </si>
  <si>
    <t>DJABALLAH</t>
  </si>
  <si>
    <t>1333010941</t>
  </si>
  <si>
    <t>DJAKER</t>
  </si>
  <si>
    <t>1333004475</t>
  </si>
  <si>
    <t>DJENADI</t>
  </si>
  <si>
    <t>1433013621</t>
  </si>
  <si>
    <t>GHINDRI</t>
  </si>
  <si>
    <t>1433015559</t>
  </si>
  <si>
    <t>GUILEF</t>
  </si>
  <si>
    <t>1433001511</t>
  </si>
  <si>
    <t>HAIDER</t>
  </si>
  <si>
    <t>1333001725</t>
  </si>
  <si>
    <t>HAMLAOUI</t>
  </si>
  <si>
    <t>Nardjes</t>
  </si>
  <si>
    <t>1433007855</t>
  </si>
  <si>
    <t>HAMMA</t>
  </si>
  <si>
    <t>Souhila</t>
  </si>
  <si>
    <t>1333004547</t>
  </si>
  <si>
    <t>HAMMICHE</t>
  </si>
  <si>
    <t>Fawzi</t>
  </si>
  <si>
    <t>1433008129</t>
  </si>
  <si>
    <t>HAMOUDI</t>
  </si>
  <si>
    <t>Nadjette</t>
  </si>
  <si>
    <t>1433003908</t>
  </si>
  <si>
    <t>HARA</t>
  </si>
  <si>
    <t>Khellaf</t>
  </si>
  <si>
    <t>1433015566</t>
  </si>
  <si>
    <t>HARGOUSSI</t>
  </si>
  <si>
    <t>1433015247</t>
  </si>
  <si>
    <t>HARZOUNE</t>
  </si>
  <si>
    <t>Ferroudja</t>
  </si>
  <si>
    <t>1433011937</t>
  </si>
  <si>
    <t>HOUADI</t>
  </si>
  <si>
    <t>Randja</t>
  </si>
  <si>
    <t>1333001851</t>
  </si>
  <si>
    <t>HOUARI</t>
  </si>
  <si>
    <t>Merieme</t>
  </si>
  <si>
    <t>1333012565</t>
  </si>
  <si>
    <t>IABBASSEN</t>
  </si>
  <si>
    <t>1333006333</t>
  </si>
  <si>
    <t>KHEBAT</t>
  </si>
  <si>
    <t>1333005829</t>
  </si>
  <si>
    <t>KINZI</t>
  </si>
  <si>
    <t>1333001878</t>
  </si>
  <si>
    <t>KRIA</t>
  </si>
  <si>
    <t>Yousra</t>
  </si>
  <si>
    <t>1433005239</t>
  </si>
  <si>
    <t>MESSAOUDI</t>
  </si>
  <si>
    <t>Wafa</t>
  </si>
  <si>
    <t>1433015609</t>
  </si>
  <si>
    <t>1433011936</t>
  </si>
  <si>
    <t>OUSSADI</t>
  </si>
  <si>
    <t>Doria</t>
  </si>
  <si>
    <t>1333014080</t>
  </si>
  <si>
    <t>SELLAM</t>
  </si>
  <si>
    <t>Mouna</t>
  </si>
  <si>
    <t>1433001748</t>
  </si>
  <si>
    <t>123000152</t>
  </si>
  <si>
    <t>TAGUELMIMT</t>
  </si>
  <si>
    <t>Nedjma</t>
  </si>
  <si>
    <t>1433002079</t>
  </si>
  <si>
    <t>TAOUACHE</t>
  </si>
  <si>
    <t>1433001204</t>
  </si>
  <si>
    <t>TEBRI</t>
  </si>
  <si>
    <t>1433000164</t>
  </si>
  <si>
    <t>TOUATI</t>
  </si>
  <si>
    <t>Goultem</t>
  </si>
  <si>
    <t>1433001732</t>
  </si>
  <si>
    <t>TOULOUM</t>
  </si>
  <si>
    <t>1433001937</t>
  </si>
  <si>
    <t>SONIA</t>
  </si>
  <si>
    <t>15/03/1994</t>
  </si>
  <si>
    <t>14/10/1995</t>
  </si>
  <si>
    <t>27/09/1995</t>
  </si>
  <si>
    <t>23/09/1994</t>
  </si>
  <si>
    <t>10/07/1993</t>
  </si>
  <si>
    <t>29/08/1993</t>
  </si>
  <si>
    <t>02/07/1994</t>
  </si>
  <si>
    <t>10/06/1990</t>
  </si>
  <si>
    <t>16/12/1995</t>
  </si>
  <si>
    <t>08/06/1993</t>
  </si>
  <si>
    <t>04/01/1991</t>
  </si>
  <si>
    <t>23/03/1991</t>
  </si>
  <si>
    <t>22/03/1992</t>
  </si>
  <si>
    <t>28/08/1993</t>
  </si>
  <si>
    <t>21/01/1992</t>
  </si>
  <si>
    <t>27/11/1992</t>
  </si>
  <si>
    <t>25/02/1994</t>
  </si>
  <si>
    <t>19/09/1993</t>
  </si>
  <si>
    <t>28/10/1994</t>
  </si>
  <si>
    <t>20/05/1993</t>
  </si>
  <si>
    <t>19/08/1994</t>
  </si>
  <si>
    <t>31/03/1992</t>
  </si>
  <si>
    <t>29/12/1996</t>
  </si>
  <si>
    <t>15/11/1993</t>
  </si>
  <si>
    <t>30/08/1991</t>
  </si>
  <si>
    <t>21/12/1993</t>
  </si>
  <si>
    <t>23/10/1992</t>
  </si>
  <si>
    <t>17/11/1995</t>
  </si>
  <si>
    <t>07/12/1994</t>
  </si>
  <si>
    <t>11/02/1994</t>
  </si>
  <si>
    <t>15/06/1992</t>
  </si>
  <si>
    <t>21/10/1994</t>
  </si>
  <si>
    <t>09/01/1990</t>
  </si>
  <si>
    <t>29/10/1993</t>
  </si>
  <si>
    <t>05/10/1994</t>
  </si>
  <si>
    <t>21/02/1993</t>
  </si>
  <si>
    <t>03/06/1993</t>
  </si>
  <si>
    <t>30/10/1994</t>
  </si>
  <si>
    <t>05/05/1993</t>
  </si>
  <si>
    <t>14/03/1992</t>
  </si>
  <si>
    <t>29/11/1994</t>
  </si>
  <si>
    <t>11/01/1995</t>
  </si>
  <si>
    <t>10/05/1995</t>
  </si>
  <si>
    <t>06/07/1994</t>
  </si>
  <si>
    <t>03/05/1993</t>
  </si>
  <si>
    <t>18/08/1995</t>
  </si>
  <si>
    <t>12/12/1992</t>
  </si>
  <si>
    <t>15/09/1995</t>
  </si>
  <si>
    <t>29/09/1992</t>
  </si>
  <si>
    <t>12/08/1995</t>
  </si>
  <si>
    <t>el kseur</t>
  </si>
  <si>
    <t>Elkseur</t>
  </si>
  <si>
    <t>Mcisna</t>
  </si>
  <si>
    <t>El Biar</t>
  </si>
  <si>
    <t>Thenia El Nasr</t>
  </si>
  <si>
    <t>Feraoune</t>
  </si>
  <si>
    <t>Alger</t>
  </si>
  <si>
    <t>1333000234</t>
  </si>
  <si>
    <t>BENAISSA</t>
  </si>
  <si>
    <t>Salima</t>
  </si>
  <si>
    <t xml:space="preserve">14. 25 </t>
  </si>
  <si>
    <t>Observation</t>
  </si>
  <si>
    <t>SESSION NORMALE (Semestre 1)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</si>
</sst>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4"/>
      <color indexed="8"/>
      <name val="Times New Roman"/>
      <family val="1"/>
    </font>
    <font>
      <sz val="14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080000"/>
      <name val="Calibri"/>
      <family val="2"/>
      <scheme val="minor"/>
    </font>
    <font>
      <sz val="11"/>
      <color rgb="FF000000"/>
      <name val="Times New Roman"/>
      <family val="1"/>
    </font>
    <font>
      <sz val="20"/>
      <color rgb="FF000000"/>
      <name val="Times New Roman"/>
      <family val="1"/>
    </font>
    <font>
      <sz val="20"/>
      <color rgb="FFFF0000"/>
      <name val="Times New Roman"/>
      <family val="1"/>
    </font>
    <font>
      <sz val="12"/>
      <color rgb="FF080000"/>
      <name val="Times New Roman"/>
      <family val="1"/>
    </font>
    <font>
      <b/>
      <sz val="18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textRotation="90"/>
    </xf>
    <xf numFmtId="0" fontId="8" fillId="3" borderId="3" xfId="0" applyFont="1" applyFill="1" applyBorder="1" applyAlignment="1">
      <alignment horizontal="center"/>
    </xf>
    <xf numFmtId="1" fontId="7" fillId="0" borderId="0" xfId="0" applyNumberFormat="1" applyFont="1" applyBorder="1"/>
    <xf numFmtId="0" fontId="9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textRotation="90"/>
    </xf>
    <xf numFmtId="0" fontId="8" fillId="3" borderId="1" xfId="0" applyFont="1" applyFill="1" applyBorder="1" applyAlignment="1">
      <alignment horizontal="center" textRotation="90"/>
    </xf>
    <xf numFmtId="0" fontId="8" fillId="2" borderId="5" xfId="0" applyFont="1" applyFill="1" applyBorder="1" applyAlignment="1">
      <alignment textRotation="90"/>
    </xf>
    <xf numFmtId="0" fontId="8" fillId="3" borderId="3" xfId="0" applyFont="1" applyFill="1" applyBorder="1" applyAlignment="1">
      <alignment horizontal="center" textRotation="90"/>
    </xf>
    <xf numFmtId="1" fontId="6" fillId="3" borderId="1" xfId="0" applyNumberFormat="1" applyFont="1" applyFill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/>
    <xf numFmtId="2" fontId="12" fillId="0" borderId="1" xfId="0" applyNumberFormat="1" applyFont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1" fontId="10" fillId="0" borderId="4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textRotation="90"/>
    </xf>
    <xf numFmtId="0" fontId="7" fillId="0" borderId="0" xfId="0" applyFont="1"/>
    <xf numFmtId="2" fontId="12" fillId="5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2" fontId="14" fillId="2" borderId="3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Border="1"/>
    <xf numFmtId="0" fontId="0" fillId="5" borderId="0" xfId="0" applyFill="1"/>
    <xf numFmtId="49" fontId="15" fillId="0" borderId="1" xfId="0" applyNumberFormat="1" applyFont="1" applyBorder="1" applyAlignment="1"/>
    <xf numFmtId="0" fontId="1" fillId="2" borderId="0" xfId="0" applyFont="1" applyFill="1"/>
    <xf numFmtId="0" fontId="3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2" fontId="1" fillId="2" borderId="0" xfId="0" applyNumberFormat="1" applyFont="1" applyFill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 textRotation="90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10" fillId="5" borderId="1" xfId="0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/>
    <xf numFmtId="49" fontId="11" fillId="5" borderId="1" xfId="0" applyNumberFormat="1" applyFont="1" applyFill="1" applyBorder="1" applyAlignment="1"/>
    <xf numFmtId="1" fontId="10" fillId="5" borderId="1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textRotation="90"/>
    </xf>
    <xf numFmtId="0" fontId="10" fillId="5" borderId="1" xfId="0" applyFont="1" applyFill="1" applyBorder="1" applyAlignment="1">
      <alignment vertical="center"/>
    </xf>
    <xf numFmtId="0" fontId="10" fillId="5" borderId="0" xfId="0" applyFont="1" applyFill="1"/>
    <xf numFmtId="0" fontId="8" fillId="5" borderId="3" xfId="0" applyFont="1" applyFill="1" applyBorder="1" applyAlignment="1">
      <alignment textRotation="90"/>
    </xf>
    <xf numFmtId="2" fontId="10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/>
    <xf numFmtId="2" fontId="1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vertical="center"/>
    </xf>
    <xf numFmtId="2" fontId="13" fillId="3" borderId="1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2" fontId="10" fillId="3" borderId="3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0" fontId="8" fillId="3" borderId="1" xfId="0" applyFont="1" applyFill="1" applyBorder="1" applyAlignment="1">
      <alignment horizontal="center" textRotation="90"/>
    </xf>
    <xf numFmtId="0" fontId="16" fillId="0" borderId="0" xfId="0" applyFont="1" applyFill="1"/>
    <xf numFmtId="2" fontId="16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0" fillId="3" borderId="1" xfId="0" applyFill="1" applyBorder="1"/>
    <xf numFmtId="0" fontId="16" fillId="0" borderId="0" xfId="0" applyFont="1" applyAlignment="1"/>
    <xf numFmtId="1" fontId="7" fillId="4" borderId="4" xfId="0" applyNumberFormat="1" applyFont="1" applyFill="1" applyBorder="1" applyAlignment="1">
      <alignment horizontal="center" textRotation="90"/>
    </xf>
    <xf numFmtId="1" fontId="7" fillId="4" borderId="6" xfId="0" applyNumberFormat="1" applyFont="1" applyFill="1" applyBorder="1" applyAlignment="1">
      <alignment horizontal="center" textRotation="9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textRotation="90"/>
    </xf>
    <xf numFmtId="2" fontId="1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2" fontId="16" fillId="5" borderId="0" xfId="0" applyNumberFormat="1" applyFont="1" applyFill="1" applyAlignment="1">
      <alignment horizontal="center"/>
    </xf>
    <xf numFmtId="0" fontId="16" fillId="5" borderId="0" xfId="0" applyFont="1" applyFill="1" applyAlignment="1"/>
    <xf numFmtId="0" fontId="1" fillId="5" borderId="0" xfId="0" applyFont="1" applyFill="1"/>
    <xf numFmtId="1" fontId="7" fillId="5" borderId="1" xfId="0" applyNumberFormat="1" applyFont="1" applyFill="1" applyBorder="1" applyAlignment="1">
      <alignment horizontal="center"/>
    </xf>
    <xf numFmtId="2" fontId="8" fillId="5" borderId="1" xfId="0" applyNumberFormat="1" applyFont="1" applyFill="1" applyBorder="1" applyAlignment="1">
      <alignment horizontal="center" textRotation="90"/>
    </xf>
    <xf numFmtId="2" fontId="12" fillId="5" borderId="4" xfId="0" applyNumberFormat="1" applyFont="1" applyFill="1" applyBorder="1" applyAlignment="1">
      <alignment horizontal="center" vertical="center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65"/>
  <sheetViews>
    <sheetView tabSelected="1" topLeftCell="A6" workbookViewId="0">
      <selection activeCell="R6" sqref="R1:U1048576"/>
    </sheetView>
  </sheetViews>
  <sheetFormatPr baseColWidth="10" defaultRowHeight="15"/>
  <cols>
    <col min="1" max="1" width="5.85546875" customWidth="1"/>
    <col min="2" max="2" width="14.140625" customWidth="1"/>
    <col min="3" max="3" width="19" customWidth="1"/>
    <col min="4" max="4" width="15.140625" customWidth="1"/>
    <col min="5" max="8" width="13" hidden="1" customWidth="1"/>
    <col min="9" max="9" width="6.7109375" style="64" customWidth="1"/>
    <col min="10" max="13" width="6.7109375" customWidth="1"/>
    <col min="14" max="14" width="6.7109375" style="64" customWidth="1"/>
    <col min="15" max="16" width="6.7109375" customWidth="1"/>
    <col min="17" max="17" width="6.7109375" style="64" customWidth="1"/>
    <col min="18" max="21" width="6.7109375" style="43" customWidth="1"/>
    <col min="22" max="22" width="6.7109375" style="64" customWidth="1"/>
    <col min="23" max="23" width="6.7109375" customWidth="1"/>
    <col min="24" max="24" width="6.7109375" style="64" customWidth="1"/>
    <col min="25" max="25" width="3.7109375" style="64" customWidth="1"/>
    <col min="26" max="26" width="13.7109375" style="64" customWidth="1"/>
    <col min="27" max="27" width="0.85546875" customWidth="1"/>
    <col min="28" max="28" width="6.7109375" style="64" customWidth="1"/>
    <col min="29" max="29" width="6.140625" customWidth="1"/>
    <col min="30" max="32" width="6.7109375" customWidth="1"/>
    <col min="33" max="33" width="6" style="64" customWidth="1"/>
    <col min="34" max="35" width="6.7109375" customWidth="1"/>
    <col min="36" max="36" width="6.7109375" style="64" customWidth="1"/>
    <col min="37" max="37" width="5.42578125" style="54" customWidth="1"/>
    <col min="38" max="40" width="6.7109375" style="54" customWidth="1"/>
    <col min="41" max="41" width="6.7109375" style="64" customWidth="1"/>
    <col min="42" max="42" width="6.7109375" customWidth="1"/>
    <col min="43" max="43" width="6.7109375" style="64" customWidth="1"/>
    <col min="44" max="44" width="7.85546875" style="64" customWidth="1"/>
    <col min="45" max="45" width="13.140625" customWidth="1"/>
    <col min="46" max="46" width="3.7109375" customWidth="1"/>
    <col min="201" max="201" width="5.85546875" customWidth="1"/>
    <col min="202" max="204" width="25.7109375" customWidth="1"/>
    <col min="205" max="206" width="8.28515625" customWidth="1"/>
    <col min="207" max="209" width="7.28515625" customWidth="1"/>
    <col min="210" max="211" width="8.28515625" customWidth="1"/>
    <col min="212" max="214" width="7.28515625" customWidth="1"/>
    <col min="215" max="216" width="8.28515625" customWidth="1"/>
    <col min="217" max="218" width="7.28515625" customWidth="1"/>
    <col min="219" max="220" width="8.28515625" customWidth="1"/>
    <col min="221" max="221" width="7.28515625" customWidth="1"/>
    <col min="222" max="223" width="8.28515625" customWidth="1"/>
    <col min="224" max="224" width="4.42578125" customWidth="1"/>
    <col min="225" max="226" width="8.28515625" customWidth="1"/>
    <col min="227" max="229" width="7.28515625" customWidth="1"/>
    <col min="230" max="231" width="8.28515625" customWidth="1"/>
    <col min="232" max="233" width="7.28515625" customWidth="1"/>
    <col min="234" max="235" width="8.28515625" customWidth="1"/>
    <col min="236" max="236" width="7.28515625" customWidth="1"/>
    <col min="237" max="238" width="8.28515625" customWidth="1"/>
    <col min="239" max="240" width="7.28515625" customWidth="1"/>
    <col min="241" max="242" width="8.28515625" customWidth="1"/>
    <col min="243" max="243" width="3.85546875" customWidth="1"/>
    <col min="244" max="244" width="10" customWidth="1"/>
    <col min="245" max="245" width="20.7109375" customWidth="1"/>
    <col min="457" max="457" width="5.85546875" customWidth="1"/>
    <col min="458" max="460" width="25.7109375" customWidth="1"/>
    <col min="461" max="462" width="8.28515625" customWidth="1"/>
    <col min="463" max="465" width="7.28515625" customWidth="1"/>
    <col min="466" max="467" width="8.28515625" customWidth="1"/>
    <col min="468" max="470" width="7.28515625" customWidth="1"/>
    <col min="471" max="472" width="8.28515625" customWidth="1"/>
    <col min="473" max="474" width="7.28515625" customWidth="1"/>
    <col min="475" max="476" width="8.28515625" customWidth="1"/>
    <col min="477" max="477" width="7.28515625" customWidth="1"/>
    <col min="478" max="479" width="8.28515625" customWidth="1"/>
    <col min="480" max="480" width="4.42578125" customWidth="1"/>
    <col min="481" max="482" width="8.28515625" customWidth="1"/>
    <col min="483" max="485" width="7.28515625" customWidth="1"/>
    <col min="486" max="487" width="8.28515625" customWidth="1"/>
    <col min="488" max="489" width="7.28515625" customWidth="1"/>
    <col min="490" max="491" width="8.28515625" customWidth="1"/>
    <col min="492" max="492" width="7.28515625" customWidth="1"/>
    <col min="493" max="494" width="8.28515625" customWidth="1"/>
    <col min="495" max="496" width="7.28515625" customWidth="1"/>
    <col min="497" max="498" width="8.28515625" customWidth="1"/>
    <col min="499" max="499" width="3.85546875" customWidth="1"/>
    <col min="500" max="500" width="10" customWidth="1"/>
    <col min="501" max="501" width="20.7109375" customWidth="1"/>
    <col min="713" max="713" width="5.85546875" customWidth="1"/>
    <col min="714" max="716" width="25.7109375" customWidth="1"/>
    <col min="717" max="718" width="8.28515625" customWidth="1"/>
    <col min="719" max="721" width="7.28515625" customWidth="1"/>
    <col min="722" max="723" width="8.28515625" customWidth="1"/>
    <col min="724" max="726" width="7.28515625" customWidth="1"/>
    <col min="727" max="728" width="8.28515625" customWidth="1"/>
    <col min="729" max="730" width="7.28515625" customWidth="1"/>
    <col min="731" max="732" width="8.28515625" customWidth="1"/>
    <col min="733" max="733" width="7.28515625" customWidth="1"/>
    <col min="734" max="735" width="8.28515625" customWidth="1"/>
    <col min="736" max="736" width="4.42578125" customWidth="1"/>
    <col min="737" max="738" width="8.28515625" customWidth="1"/>
    <col min="739" max="741" width="7.28515625" customWidth="1"/>
    <col min="742" max="743" width="8.28515625" customWidth="1"/>
    <col min="744" max="745" width="7.28515625" customWidth="1"/>
    <col min="746" max="747" width="8.28515625" customWidth="1"/>
    <col min="748" max="748" width="7.28515625" customWidth="1"/>
    <col min="749" max="750" width="8.28515625" customWidth="1"/>
    <col min="751" max="752" width="7.28515625" customWidth="1"/>
    <col min="753" max="754" width="8.28515625" customWidth="1"/>
    <col min="755" max="755" width="3.85546875" customWidth="1"/>
    <col min="756" max="756" width="10" customWidth="1"/>
    <col min="757" max="757" width="20.7109375" customWidth="1"/>
    <col min="969" max="969" width="5.85546875" customWidth="1"/>
    <col min="970" max="972" width="25.7109375" customWidth="1"/>
    <col min="973" max="974" width="8.28515625" customWidth="1"/>
    <col min="975" max="977" width="7.28515625" customWidth="1"/>
    <col min="978" max="979" width="8.28515625" customWidth="1"/>
    <col min="980" max="982" width="7.28515625" customWidth="1"/>
    <col min="983" max="984" width="8.28515625" customWidth="1"/>
    <col min="985" max="986" width="7.28515625" customWidth="1"/>
    <col min="987" max="988" width="8.28515625" customWidth="1"/>
    <col min="989" max="989" width="7.28515625" customWidth="1"/>
    <col min="990" max="991" width="8.28515625" customWidth="1"/>
    <col min="992" max="992" width="4.42578125" customWidth="1"/>
    <col min="993" max="994" width="8.28515625" customWidth="1"/>
    <col min="995" max="997" width="7.28515625" customWidth="1"/>
    <col min="998" max="999" width="8.28515625" customWidth="1"/>
    <col min="1000" max="1001" width="7.28515625" customWidth="1"/>
    <col min="1002" max="1003" width="8.28515625" customWidth="1"/>
    <col min="1004" max="1004" width="7.28515625" customWidth="1"/>
    <col min="1005" max="1006" width="8.28515625" customWidth="1"/>
    <col min="1007" max="1008" width="7.28515625" customWidth="1"/>
    <col min="1009" max="1010" width="8.28515625" customWidth="1"/>
    <col min="1011" max="1011" width="3.85546875" customWidth="1"/>
    <col min="1012" max="1012" width="10" customWidth="1"/>
    <col min="1013" max="1013" width="20.7109375" customWidth="1"/>
    <col min="1225" max="1225" width="5.85546875" customWidth="1"/>
    <col min="1226" max="1228" width="25.7109375" customWidth="1"/>
    <col min="1229" max="1230" width="8.28515625" customWidth="1"/>
    <col min="1231" max="1233" width="7.28515625" customWidth="1"/>
    <col min="1234" max="1235" width="8.28515625" customWidth="1"/>
    <col min="1236" max="1238" width="7.28515625" customWidth="1"/>
    <col min="1239" max="1240" width="8.28515625" customWidth="1"/>
    <col min="1241" max="1242" width="7.28515625" customWidth="1"/>
    <col min="1243" max="1244" width="8.28515625" customWidth="1"/>
    <col min="1245" max="1245" width="7.28515625" customWidth="1"/>
    <col min="1246" max="1247" width="8.28515625" customWidth="1"/>
    <col min="1248" max="1248" width="4.42578125" customWidth="1"/>
    <col min="1249" max="1250" width="8.28515625" customWidth="1"/>
    <col min="1251" max="1253" width="7.28515625" customWidth="1"/>
    <col min="1254" max="1255" width="8.28515625" customWidth="1"/>
    <col min="1256" max="1257" width="7.28515625" customWidth="1"/>
    <col min="1258" max="1259" width="8.28515625" customWidth="1"/>
    <col min="1260" max="1260" width="7.28515625" customWidth="1"/>
    <col min="1261" max="1262" width="8.28515625" customWidth="1"/>
    <col min="1263" max="1264" width="7.28515625" customWidth="1"/>
    <col min="1265" max="1266" width="8.28515625" customWidth="1"/>
    <col min="1267" max="1267" width="3.85546875" customWidth="1"/>
    <col min="1268" max="1268" width="10" customWidth="1"/>
    <col min="1269" max="1269" width="20.7109375" customWidth="1"/>
    <col min="1481" max="1481" width="5.85546875" customWidth="1"/>
    <col min="1482" max="1484" width="25.7109375" customWidth="1"/>
    <col min="1485" max="1486" width="8.28515625" customWidth="1"/>
    <col min="1487" max="1489" width="7.28515625" customWidth="1"/>
    <col min="1490" max="1491" width="8.28515625" customWidth="1"/>
    <col min="1492" max="1494" width="7.28515625" customWidth="1"/>
    <col min="1495" max="1496" width="8.28515625" customWidth="1"/>
    <col min="1497" max="1498" width="7.28515625" customWidth="1"/>
    <col min="1499" max="1500" width="8.28515625" customWidth="1"/>
    <col min="1501" max="1501" width="7.28515625" customWidth="1"/>
    <col min="1502" max="1503" width="8.28515625" customWidth="1"/>
    <col min="1504" max="1504" width="4.42578125" customWidth="1"/>
    <col min="1505" max="1506" width="8.28515625" customWidth="1"/>
    <col min="1507" max="1509" width="7.28515625" customWidth="1"/>
    <col min="1510" max="1511" width="8.28515625" customWidth="1"/>
    <col min="1512" max="1513" width="7.28515625" customWidth="1"/>
    <col min="1514" max="1515" width="8.28515625" customWidth="1"/>
    <col min="1516" max="1516" width="7.28515625" customWidth="1"/>
    <col min="1517" max="1518" width="8.28515625" customWidth="1"/>
    <col min="1519" max="1520" width="7.28515625" customWidth="1"/>
    <col min="1521" max="1522" width="8.28515625" customWidth="1"/>
    <col min="1523" max="1523" width="3.85546875" customWidth="1"/>
    <col min="1524" max="1524" width="10" customWidth="1"/>
    <col min="1525" max="1525" width="20.7109375" customWidth="1"/>
    <col min="1737" max="1737" width="5.85546875" customWidth="1"/>
    <col min="1738" max="1740" width="25.7109375" customWidth="1"/>
    <col min="1741" max="1742" width="8.28515625" customWidth="1"/>
    <col min="1743" max="1745" width="7.28515625" customWidth="1"/>
    <col min="1746" max="1747" width="8.28515625" customWidth="1"/>
    <col min="1748" max="1750" width="7.28515625" customWidth="1"/>
    <col min="1751" max="1752" width="8.28515625" customWidth="1"/>
    <col min="1753" max="1754" width="7.28515625" customWidth="1"/>
    <col min="1755" max="1756" width="8.28515625" customWidth="1"/>
    <col min="1757" max="1757" width="7.28515625" customWidth="1"/>
    <col min="1758" max="1759" width="8.28515625" customWidth="1"/>
    <col min="1760" max="1760" width="4.42578125" customWidth="1"/>
    <col min="1761" max="1762" width="8.28515625" customWidth="1"/>
    <col min="1763" max="1765" width="7.28515625" customWidth="1"/>
    <col min="1766" max="1767" width="8.28515625" customWidth="1"/>
    <col min="1768" max="1769" width="7.28515625" customWidth="1"/>
    <col min="1770" max="1771" width="8.28515625" customWidth="1"/>
    <col min="1772" max="1772" width="7.28515625" customWidth="1"/>
    <col min="1773" max="1774" width="8.28515625" customWidth="1"/>
    <col min="1775" max="1776" width="7.28515625" customWidth="1"/>
    <col min="1777" max="1778" width="8.28515625" customWidth="1"/>
    <col min="1779" max="1779" width="3.85546875" customWidth="1"/>
    <col min="1780" max="1780" width="10" customWidth="1"/>
    <col min="1781" max="1781" width="20.7109375" customWidth="1"/>
    <col min="1993" max="1993" width="5.85546875" customWidth="1"/>
    <col min="1994" max="1996" width="25.7109375" customWidth="1"/>
    <col min="1997" max="1998" width="8.28515625" customWidth="1"/>
    <col min="1999" max="2001" width="7.28515625" customWidth="1"/>
    <col min="2002" max="2003" width="8.28515625" customWidth="1"/>
    <col min="2004" max="2006" width="7.28515625" customWidth="1"/>
    <col min="2007" max="2008" width="8.28515625" customWidth="1"/>
    <col min="2009" max="2010" width="7.28515625" customWidth="1"/>
    <col min="2011" max="2012" width="8.28515625" customWidth="1"/>
    <col min="2013" max="2013" width="7.28515625" customWidth="1"/>
    <col min="2014" max="2015" width="8.28515625" customWidth="1"/>
    <col min="2016" max="2016" width="4.42578125" customWidth="1"/>
    <col min="2017" max="2018" width="8.28515625" customWidth="1"/>
    <col min="2019" max="2021" width="7.28515625" customWidth="1"/>
    <col min="2022" max="2023" width="8.28515625" customWidth="1"/>
    <col min="2024" max="2025" width="7.28515625" customWidth="1"/>
    <col min="2026" max="2027" width="8.28515625" customWidth="1"/>
    <col min="2028" max="2028" width="7.28515625" customWidth="1"/>
    <col min="2029" max="2030" width="8.28515625" customWidth="1"/>
    <col min="2031" max="2032" width="7.28515625" customWidth="1"/>
    <col min="2033" max="2034" width="8.28515625" customWidth="1"/>
    <col min="2035" max="2035" width="3.85546875" customWidth="1"/>
    <col min="2036" max="2036" width="10" customWidth="1"/>
    <col min="2037" max="2037" width="20.7109375" customWidth="1"/>
    <col min="2249" max="2249" width="5.85546875" customWidth="1"/>
    <col min="2250" max="2252" width="25.7109375" customWidth="1"/>
    <col min="2253" max="2254" width="8.28515625" customWidth="1"/>
    <col min="2255" max="2257" width="7.28515625" customWidth="1"/>
    <col min="2258" max="2259" width="8.28515625" customWidth="1"/>
    <col min="2260" max="2262" width="7.28515625" customWidth="1"/>
    <col min="2263" max="2264" width="8.28515625" customWidth="1"/>
    <col min="2265" max="2266" width="7.28515625" customWidth="1"/>
    <col min="2267" max="2268" width="8.28515625" customWidth="1"/>
    <col min="2269" max="2269" width="7.28515625" customWidth="1"/>
    <col min="2270" max="2271" width="8.28515625" customWidth="1"/>
    <col min="2272" max="2272" width="4.42578125" customWidth="1"/>
    <col min="2273" max="2274" width="8.28515625" customWidth="1"/>
    <col min="2275" max="2277" width="7.28515625" customWidth="1"/>
    <col min="2278" max="2279" width="8.28515625" customWidth="1"/>
    <col min="2280" max="2281" width="7.28515625" customWidth="1"/>
    <col min="2282" max="2283" width="8.28515625" customWidth="1"/>
    <col min="2284" max="2284" width="7.28515625" customWidth="1"/>
    <col min="2285" max="2286" width="8.28515625" customWidth="1"/>
    <col min="2287" max="2288" width="7.28515625" customWidth="1"/>
    <col min="2289" max="2290" width="8.28515625" customWidth="1"/>
    <col min="2291" max="2291" width="3.85546875" customWidth="1"/>
    <col min="2292" max="2292" width="10" customWidth="1"/>
    <col min="2293" max="2293" width="20.7109375" customWidth="1"/>
    <col min="2505" max="2505" width="5.85546875" customWidth="1"/>
    <col min="2506" max="2508" width="25.7109375" customWidth="1"/>
    <col min="2509" max="2510" width="8.28515625" customWidth="1"/>
    <col min="2511" max="2513" width="7.28515625" customWidth="1"/>
    <col min="2514" max="2515" width="8.28515625" customWidth="1"/>
    <col min="2516" max="2518" width="7.28515625" customWidth="1"/>
    <col min="2519" max="2520" width="8.28515625" customWidth="1"/>
    <col min="2521" max="2522" width="7.28515625" customWidth="1"/>
    <col min="2523" max="2524" width="8.28515625" customWidth="1"/>
    <col min="2525" max="2525" width="7.28515625" customWidth="1"/>
    <col min="2526" max="2527" width="8.28515625" customWidth="1"/>
    <col min="2528" max="2528" width="4.42578125" customWidth="1"/>
    <col min="2529" max="2530" width="8.28515625" customWidth="1"/>
    <col min="2531" max="2533" width="7.28515625" customWidth="1"/>
    <col min="2534" max="2535" width="8.28515625" customWidth="1"/>
    <col min="2536" max="2537" width="7.28515625" customWidth="1"/>
    <col min="2538" max="2539" width="8.28515625" customWidth="1"/>
    <col min="2540" max="2540" width="7.28515625" customWidth="1"/>
    <col min="2541" max="2542" width="8.28515625" customWidth="1"/>
    <col min="2543" max="2544" width="7.28515625" customWidth="1"/>
    <col min="2545" max="2546" width="8.28515625" customWidth="1"/>
    <col min="2547" max="2547" width="3.85546875" customWidth="1"/>
    <col min="2548" max="2548" width="10" customWidth="1"/>
    <col min="2549" max="2549" width="20.7109375" customWidth="1"/>
    <col min="2761" max="2761" width="5.85546875" customWidth="1"/>
    <col min="2762" max="2764" width="25.7109375" customWidth="1"/>
    <col min="2765" max="2766" width="8.28515625" customWidth="1"/>
    <col min="2767" max="2769" width="7.28515625" customWidth="1"/>
    <col min="2770" max="2771" width="8.28515625" customWidth="1"/>
    <col min="2772" max="2774" width="7.28515625" customWidth="1"/>
    <col min="2775" max="2776" width="8.28515625" customWidth="1"/>
    <col min="2777" max="2778" width="7.28515625" customWidth="1"/>
    <col min="2779" max="2780" width="8.28515625" customWidth="1"/>
    <col min="2781" max="2781" width="7.28515625" customWidth="1"/>
    <col min="2782" max="2783" width="8.28515625" customWidth="1"/>
    <col min="2784" max="2784" width="4.42578125" customWidth="1"/>
    <col min="2785" max="2786" width="8.28515625" customWidth="1"/>
    <col min="2787" max="2789" width="7.28515625" customWidth="1"/>
    <col min="2790" max="2791" width="8.28515625" customWidth="1"/>
    <col min="2792" max="2793" width="7.28515625" customWidth="1"/>
    <col min="2794" max="2795" width="8.28515625" customWidth="1"/>
    <col min="2796" max="2796" width="7.28515625" customWidth="1"/>
    <col min="2797" max="2798" width="8.28515625" customWidth="1"/>
    <col min="2799" max="2800" width="7.28515625" customWidth="1"/>
    <col min="2801" max="2802" width="8.28515625" customWidth="1"/>
    <col min="2803" max="2803" width="3.85546875" customWidth="1"/>
    <col min="2804" max="2804" width="10" customWidth="1"/>
    <col min="2805" max="2805" width="20.7109375" customWidth="1"/>
    <col min="3017" max="3017" width="5.85546875" customWidth="1"/>
    <col min="3018" max="3020" width="25.7109375" customWidth="1"/>
    <col min="3021" max="3022" width="8.28515625" customWidth="1"/>
    <col min="3023" max="3025" width="7.28515625" customWidth="1"/>
    <col min="3026" max="3027" width="8.28515625" customWidth="1"/>
    <col min="3028" max="3030" width="7.28515625" customWidth="1"/>
    <col min="3031" max="3032" width="8.28515625" customWidth="1"/>
    <col min="3033" max="3034" width="7.28515625" customWidth="1"/>
    <col min="3035" max="3036" width="8.28515625" customWidth="1"/>
    <col min="3037" max="3037" width="7.28515625" customWidth="1"/>
    <col min="3038" max="3039" width="8.28515625" customWidth="1"/>
    <col min="3040" max="3040" width="4.42578125" customWidth="1"/>
    <col min="3041" max="3042" width="8.28515625" customWidth="1"/>
    <col min="3043" max="3045" width="7.28515625" customWidth="1"/>
    <col min="3046" max="3047" width="8.28515625" customWidth="1"/>
    <col min="3048" max="3049" width="7.28515625" customWidth="1"/>
    <col min="3050" max="3051" width="8.28515625" customWidth="1"/>
    <col min="3052" max="3052" width="7.28515625" customWidth="1"/>
    <col min="3053" max="3054" width="8.28515625" customWidth="1"/>
    <col min="3055" max="3056" width="7.28515625" customWidth="1"/>
    <col min="3057" max="3058" width="8.28515625" customWidth="1"/>
    <col min="3059" max="3059" width="3.85546875" customWidth="1"/>
    <col min="3060" max="3060" width="10" customWidth="1"/>
    <col min="3061" max="3061" width="20.7109375" customWidth="1"/>
    <col min="3273" max="3273" width="5.85546875" customWidth="1"/>
    <col min="3274" max="3276" width="25.7109375" customWidth="1"/>
    <col min="3277" max="3278" width="8.28515625" customWidth="1"/>
    <col min="3279" max="3281" width="7.28515625" customWidth="1"/>
    <col min="3282" max="3283" width="8.28515625" customWidth="1"/>
    <col min="3284" max="3286" width="7.28515625" customWidth="1"/>
    <col min="3287" max="3288" width="8.28515625" customWidth="1"/>
    <col min="3289" max="3290" width="7.28515625" customWidth="1"/>
    <col min="3291" max="3292" width="8.28515625" customWidth="1"/>
    <col min="3293" max="3293" width="7.28515625" customWidth="1"/>
    <col min="3294" max="3295" width="8.28515625" customWidth="1"/>
    <col min="3296" max="3296" width="4.42578125" customWidth="1"/>
    <col min="3297" max="3298" width="8.28515625" customWidth="1"/>
    <col min="3299" max="3301" width="7.28515625" customWidth="1"/>
    <col min="3302" max="3303" width="8.28515625" customWidth="1"/>
    <col min="3304" max="3305" width="7.28515625" customWidth="1"/>
    <col min="3306" max="3307" width="8.28515625" customWidth="1"/>
    <col min="3308" max="3308" width="7.28515625" customWidth="1"/>
    <col min="3309" max="3310" width="8.28515625" customWidth="1"/>
    <col min="3311" max="3312" width="7.28515625" customWidth="1"/>
    <col min="3313" max="3314" width="8.28515625" customWidth="1"/>
    <col min="3315" max="3315" width="3.85546875" customWidth="1"/>
    <col min="3316" max="3316" width="10" customWidth="1"/>
    <col min="3317" max="3317" width="20.7109375" customWidth="1"/>
    <col min="3529" max="3529" width="5.85546875" customWidth="1"/>
    <col min="3530" max="3532" width="25.7109375" customWidth="1"/>
    <col min="3533" max="3534" width="8.28515625" customWidth="1"/>
    <col min="3535" max="3537" width="7.28515625" customWidth="1"/>
    <col min="3538" max="3539" width="8.28515625" customWidth="1"/>
    <col min="3540" max="3542" width="7.28515625" customWidth="1"/>
    <col min="3543" max="3544" width="8.28515625" customWidth="1"/>
    <col min="3545" max="3546" width="7.28515625" customWidth="1"/>
    <col min="3547" max="3548" width="8.28515625" customWidth="1"/>
    <col min="3549" max="3549" width="7.28515625" customWidth="1"/>
    <col min="3550" max="3551" width="8.28515625" customWidth="1"/>
    <col min="3552" max="3552" width="4.42578125" customWidth="1"/>
    <col min="3553" max="3554" width="8.28515625" customWidth="1"/>
    <col min="3555" max="3557" width="7.28515625" customWidth="1"/>
    <col min="3558" max="3559" width="8.28515625" customWidth="1"/>
    <col min="3560" max="3561" width="7.28515625" customWidth="1"/>
    <col min="3562" max="3563" width="8.28515625" customWidth="1"/>
    <col min="3564" max="3564" width="7.28515625" customWidth="1"/>
    <col min="3565" max="3566" width="8.28515625" customWidth="1"/>
    <col min="3567" max="3568" width="7.28515625" customWidth="1"/>
    <col min="3569" max="3570" width="8.28515625" customWidth="1"/>
    <col min="3571" max="3571" width="3.85546875" customWidth="1"/>
    <col min="3572" max="3572" width="10" customWidth="1"/>
    <col min="3573" max="3573" width="20.7109375" customWidth="1"/>
    <col min="3785" max="3785" width="5.85546875" customWidth="1"/>
    <col min="3786" max="3788" width="25.7109375" customWidth="1"/>
    <col min="3789" max="3790" width="8.28515625" customWidth="1"/>
    <col min="3791" max="3793" width="7.28515625" customWidth="1"/>
    <col min="3794" max="3795" width="8.28515625" customWidth="1"/>
    <col min="3796" max="3798" width="7.28515625" customWidth="1"/>
    <col min="3799" max="3800" width="8.28515625" customWidth="1"/>
    <col min="3801" max="3802" width="7.28515625" customWidth="1"/>
    <col min="3803" max="3804" width="8.28515625" customWidth="1"/>
    <col min="3805" max="3805" width="7.28515625" customWidth="1"/>
    <col min="3806" max="3807" width="8.28515625" customWidth="1"/>
    <col min="3808" max="3808" width="4.42578125" customWidth="1"/>
    <col min="3809" max="3810" width="8.28515625" customWidth="1"/>
    <col min="3811" max="3813" width="7.28515625" customWidth="1"/>
    <col min="3814" max="3815" width="8.28515625" customWidth="1"/>
    <col min="3816" max="3817" width="7.28515625" customWidth="1"/>
    <col min="3818" max="3819" width="8.28515625" customWidth="1"/>
    <col min="3820" max="3820" width="7.28515625" customWidth="1"/>
    <col min="3821" max="3822" width="8.28515625" customWidth="1"/>
    <col min="3823" max="3824" width="7.28515625" customWidth="1"/>
    <col min="3825" max="3826" width="8.28515625" customWidth="1"/>
    <col min="3827" max="3827" width="3.85546875" customWidth="1"/>
    <col min="3828" max="3828" width="10" customWidth="1"/>
    <col min="3829" max="3829" width="20.7109375" customWidth="1"/>
    <col min="4041" max="4041" width="5.85546875" customWidth="1"/>
    <col min="4042" max="4044" width="25.7109375" customWidth="1"/>
    <col min="4045" max="4046" width="8.28515625" customWidth="1"/>
    <col min="4047" max="4049" width="7.28515625" customWidth="1"/>
    <col min="4050" max="4051" width="8.28515625" customWidth="1"/>
    <col min="4052" max="4054" width="7.28515625" customWidth="1"/>
    <col min="4055" max="4056" width="8.28515625" customWidth="1"/>
    <col min="4057" max="4058" width="7.28515625" customWidth="1"/>
    <col min="4059" max="4060" width="8.28515625" customWidth="1"/>
    <col min="4061" max="4061" width="7.28515625" customWidth="1"/>
    <col min="4062" max="4063" width="8.28515625" customWidth="1"/>
    <col min="4064" max="4064" width="4.42578125" customWidth="1"/>
    <col min="4065" max="4066" width="8.28515625" customWidth="1"/>
    <col min="4067" max="4069" width="7.28515625" customWidth="1"/>
    <col min="4070" max="4071" width="8.28515625" customWidth="1"/>
    <col min="4072" max="4073" width="7.28515625" customWidth="1"/>
    <col min="4074" max="4075" width="8.28515625" customWidth="1"/>
    <col min="4076" max="4076" width="7.28515625" customWidth="1"/>
    <col min="4077" max="4078" width="8.28515625" customWidth="1"/>
    <col min="4079" max="4080" width="7.28515625" customWidth="1"/>
    <col min="4081" max="4082" width="8.28515625" customWidth="1"/>
    <col min="4083" max="4083" width="3.85546875" customWidth="1"/>
    <col min="4084" max="4084" width="10" customWidth="1"/>
    <col min="4085" max="4085" width="20.7109375" customWidth="1"/>
    <col min="4297" max="4297" width="5.85546875" customWidth="1"/>
    <col min="4298" max="4300" width="25.7109375" customWidth="1"/>
    <col min="4301" max="4302" width="8.28515625" customWidth="1"/>
    <col min="4303" max="4305" width="7.28515625" customWidth="1"/>
    <col min="4306" max="4307" width="8.28515625" customWidth="1"/>
    <col min="4308" max="4310" width="7.28515625" customWidth="1"/>
    <col min="4311" max="4312" width="8.28515625" customWidth="1"/>
    <col min="4313" max="4314" width="7.28515625" customWidth="1"/>
    <col min="4315" max="4316" width="8.28515625" customWidth="1"/>
    <col min="4317" max="4317" width="7.28515625" customWidth="1"/>
    <col min="4318" max="4319" width="8.28515625" customWidth="1"/>
    <col min="4320" max="4320" width="4.42578125" customWidth="1"/>
    <col min="4321" max="4322" width="8.28515625" customWidth="1"/>
    <col min="4323" max="4325" width="7.28515625" customWidth="1"/>
    <col min="4326" max="4327" width="8.28515625" customWidth="1"/>
    <col min="4328" max="4329" width="7.28515625" customWidth="1"/>
    <col min="4330" max="4331" width="8.28515625" customWidth="1"/>
    <col min="4332" max="4332" width="7.28515625" customWidth="1"/>
    <col min="4333" max="4334" width="8.28515625" customWidth="1"/>
    <col min="4335" max="4336" width="7.28515625" customWidth="1"/>
    <col min="4337" max="4338" width="8.28515625" customWidth="1"/>
    <col min="4339" max="4339" width="3.85546875" customWidth="1"/>
    <col min="4340" max="4340" width="10" customWidth="1"/>
    <col min="4341" max="4341" width="20.7109375" customWidth="1"/>
    <col min="4553" max="4553" width="5.85546875" customWidth="1"/>
    <col min="4554" max="4556" width="25.7109375" customWidth="1"/>
    <col min="4557" max="4558" width="8.28515625" customWidth="1"/>
    <col min="4559" max="4561" width="7.28515625" customWidth="1"/>
    <col min="4562" max="4563" width="8.28515625" customWidth="1"/>
    <col min="4564" max="4566" width="7.28515625" customWidth="1"/>
    <col min="4567" max="4568" width="8.28515625" customWidth="1"/>
    <col min="4569" max="4570" width="7.28515625" customWidth="1"/>
    <col min="4571" max="4572" width="8.28515625" customWidth="1"/>
    <col min="4573" max="4573" width="7.28515625" customWidth="1"/>
    <col min="4574" max="4575" width="8.28515625" customWidth="1"/>
    <col min="4576" max="4576" width="4.42578125" customWidth="1"/>
    <col min="4577" max="4578" width="8.28515625" customWidth="1"/>
    <col min="4579" max="4581" width="7.28515625" customWidth="1"/>
    <col min="4582" max="4583" width="8.28515625" customWidth="1"/>
    <col min="4584" max="4585" width="7.28515625" customWidth="1"/>
    <col min="4586" max="4587" width="8.28515625" customWidth="1"/>
    <col min="4588" max="4588" width="7.28515625" customWidth="1"/>
    <col min="4589" max="4590" width="8.28515625" customWidth="1"/>
    <col min="4591" max="4592" width="7.28515625" customWidth="1"/>
    <col min="4593" max="4594" width="8.28515625" customWidth="1"/>
    <col min="4595" max="4595" width="3.85546875" customWidth="1"/>
    <col min="4596" max="4596" width="10" customWidth="1"/>
    <col min="4597" max="4597" width="20.7109375" customWidth="1"/>
    <col min="4809" max="4809" width="5.85546875" customWidth="1"/>
    <col min="4810" max="4812" width="25.7109375" customWidth="1"/>
    <col min="4813" max="4814" width="8.28515625" customWidth="1"/>
    <col min="4815" max="4817" width="7.28515625" customWidth="1"/>
    <col min="4818" max="4819" width="8.28515625" customWidth="1"/>
    <col min="4820" max="4822" width="7.28515625" customWidth="1"/>
    <col min="4823" max="4824" width="8.28515625" customWidth="1"/>
    <col min="4825" max="4826" width="7.28515625" customWidth="1"/>
    <col min="4827" max="4828" width="8.28515625" customWidth="1"/>
    <col min="4829" max="4829" width="7.28515625" customWidth="1"/>
    <col min="4830" max="4831" width="8.28515625" customWidth="1"/>
    <col min="4832" max="4832" width="4.42578125" customWidth="1"/>
    <col min="4833" max="4834" width="8.28515625" customWidth="1"/>
    <col min="4835" max="4837" width="7.28515625" customWidth="1"/>
    <col min="4838" max="4839" width="8.28515625" customWidth="1"/>
    <col min="4840" max="4841" width="7.28515625" customWidth="1"/>
    <col min="4842" max="4843" width="8.28515625" customWidth="1"/>
    <col min="4844" max="4844" width="7.28515625" customWidth="1"/>
    <col min="4845" max="4846" width="8.28515625" customWidth="1"/>
    <col min="4847" max="4848" width="7.28515625" customWidth="1"/>
    <col min="4849" max="4850" width="8.28515625" customWidth="1"/>
    <col min="4851" max="4851" width="3.85546875" customWidth="1"/>
    <col min="4852" max="4852" width="10" customWidth="1"/>
    <col min="4853" max="4853" width="20.7109375" customWidth="1"/>
    <col min="5065" max="5065" width="5.85546875" customWidth="1"/>
    <col min="5066" max="5068" width="25.7109375" customWidth="1"/>
    <col min="5069" max="5070" width="8.28515625" customWidth="1"/>
    <col min="5071" max="5073" width="7.28515625" customWidth="1"/>
    <col min="5074" max="5075" width="8.28515625" customWidth="1"/>
    <col min="5076" max="5078" width="7.28515625" customWidth="1"/>
    <col min="5079" max="5080" width="8.28515625" customWidth="1"/>
    <col min="5081" max="5082" width="7.28515625" customWidth="1"/>
    <col min="5083" max="5084" width="8.28515625" customWidth="1"/>
    <col min="5085" max="5085" width="7.28515625" customWidth="1"/>
    <col min="5086" max="5087" width="8.28515625" customWidth="1"/>
    <col min="5088" max="5088" width="4.42578125" customWidth="1"/>
    <col min="5089" max="5090" width="8.28515625" customWidth="1"/>
    <col min="5091" max="5093" width="7.28515625" customWidth="1"/>
    <col min="5094" max="5095" width="8.28515625" customWidth="1"/>
    <col min="5096" max="5097" width="7.28515625" customWidth="1"/>
    <col min="5098" max="5099" width="8.28515625" customWidth="1"/>
    <col min="5100" max="5100" width="7.28515625" customWidth="1"/>
    <col min="5101" max="5102" width="8.28515625" customWidth="1"/>
    <col min="5103" max="5104" width="7.28515625" customWidth="1"/>
    <col min="5105" max="5106" width="8.28515625" customWidth="1"/>
    <col min="5107" max="5107" width="3.85546875" customWidth="1"/>
    <col min="5108" max="5108" width="10" customWidth="1"/>
    <col min="5109" max="5109" width="20.7109375" customWidth="1"/>
    <col min="5321" max="5321" width="5.85546875" customWidth="1"/>
    <col min="5322" max="5324" width="25.7109375" customWidth="1"/>
    <col min="5325" max="5326" width="8.28515625" customWidth="1"/>
    <col min="5327" max="5329" width="7.28515625" customWidth="1"/>
    <col min="5330" max="5331" width="8.28515625" customWidth="1"/>
    <col min="5332" max="5334" width="7.28515625" customWidth="1"/>
    <col min="5335" max="5336" width="8.28515625" customWidth="1"/>
    <col min="5337" max="5338" width="7.28515625" customWidth="1"/>
    <col min="5339" max="5340" width="8.28515625" customWidth="1"/>
    <col min="5341" max="5341" width="7.28515625" customWidth="1"/>
    <col min="5342" max="5343" width="8.28515625" customWidth="1"/>
    <col min="5344" max="5344" width="4.42578125" customWidth="1"/>
    <col min="5345" max="5346" width="8.28515625" customWidth="1"/>
    <col min="5347" max="5349" width="7.28515625" customWidth="1"/>
    <col min="5350" max="5351" width="8.28515625" customWidth="1"/>
    <col min="5352" max="5353" width="7.28515625" customWidth="1"/>
    <col min="5354" max="5355" width="8.28515625" customWidth="1"/>
    <col min="5356" max="5356" width="7.28515625" customWidth="1"/>
    <col min="5357" max="5358" width="8.28515625" customWidth="1"/>
    <col min="5359" max="5360" width="7.28515625" customWidth="1"/>
    <col min="5361" max="5362" width="8.28515625" customWidth="1"/>
    <col min="5363" max="5363" width="3.85546875" customWidth="1"/>
    <col min="5364" max="5364" width="10" customWidth="1"/>
    <col min="5365" max="5365" width="20.7109375" customWidth="1"/>
    <col min="5577" max="5577" width="5.85546875" customWidth="1"/>
    <col min="5578" max="5580" width="25.7109375" customWidth="1"/>
    <col min="5581" max="5582" width="8.28515625" customWidth="1"/>
    <col min="5583" max="5585" width="7.28515625" customWidth="1"/>
    <col min="5586" max="5587" width="8.28515625" customWidth="1"/>
    <col min="5588" max="5590" width="7.28515625" customWidth="1"/>
    <col min="5591" max="5592" width="8.28515625" customWidth="1"/>
    <col min="5593" max="5594" width="7.28515625" customWidth="1"/>
    <col min="5595" max="5596" width="8.28515625" customWidth="1"/>
    <col min="5597" max="5597" width="7.28515625" customWidth="1"/>
    <col min="5598" max="5599" width="8.28515625" customWidth="1"/>
    <col min="5600" max="5600" width="4.42578125" customWidth="1"/>
    <col min="5601" max="5602" width="8.28515625" customWidth="1"/>
    <col min="5603" max="5605" width="7.28515625" customWidth="1"/>
    <col min="5606" max="5607" width="8.28515625" customWidth="1"/>
    <col min="5608" max="5609" width="7.28515625" customWidth="1"/>
    <col min="5610" max="5611" width="8.28515625" customWidth="1"/>
    <col min="5612" max="5612" width="7.28515625" customWidth="1"/>
    <col min="5613" max="5614" width="8.28515625" customWidth="1"/>
    <col min="5615" max="5616" width="7.28515625" customWidth="1"/>
    <col min="5617" max="5618" width="8.28515625" customWidth="1"/>
    <col min="5619" max="5619" width="3.85546875" customWidth="1"/>
    <col min="5620" max="5620" width="10" customWidth="1"/>
    <col min="5621" max="5621" width="20.7109375" customWidth="1"/>
    <col min="5833" max="5833" width="5.85546875" customWidth="1"/>
    <col min="5834" max="5836" width="25.7109375" customWidth="1"/>
    <col min="5837" max="5838" width="8.28515625" customWidth="1"/>
    <col min="5839" max="5841" width="7.28515625" customWidth="1"/>
    <col min="5842" max="5843" width="8.28515625" customWidth="1"/>
    <col min="5844" max="5846" width="7.28515625" customWidth="1"/>
    <col min="5847" max="5848" width="8.28515625" customWidth="1"/>
    <col min="5849" max="5850" width="7.28515625" customWidth="1"/>
    <col min="5851" max="5852" width="8.28515625" customWidth="1"/>
    <col min="5853" max="5853" width="7.28515625" customWidth="1"/>
    <col min="5854" max="5855" width="8.28515625" customWidth="1"/>
    <col min="5856" max="5856" width="4.42578125" customWidth="1"/>
    <col min="5857" max="5858" width="8.28515625" customWidth="1"/>
    <col min="5859" max="5861" width="7.28515625" customWidth="1"/>
    <col min="5862" max="5863" width="8.28515625" customWidth="1"/>
    <col min="5864" max="5865" width="7.28515625" customWidth="1"/>
    <col min="5866" max="5867" width="8.28515625" customWidth="1"/>
    <col min="5868" max="5868" width="7.28515625" customWidth="1"/>
    <col min="5869" max="5870" width="8.28515625" customWidth="1"/>
    <col min="5871" max="5872" width="7.28515625" customWidth="1"/>
    <col min="5873" max="5874" width="8.28515625" customWidth="1"/>
    <col min="5875" max="5875" width="3.85546875" customWidth="1"/>
    <col min="5876" max="5876" width="10" customWidth="1"/>
    <col min="5877" max="5877" width="20.7109375" customWidth="1"/>
    <col min="6089" max="6089" width="5.85546875" customWidth="1"/>
    <col min="6090" max="6092" width="25.7109375" customWidth="1"/>
    <col min="6093" max="6094" width="8.28515625" customWidth="1"/>
    <col min="6095" max="6097" width="7.28515625" customWidth="1"/>
    <col min="6098" max="6099" width="8.28515625" customWidth="1"/>
    <col min="6100" max="6102" width="7.28515625" customWidth="1"/>
    <col min="6103" max="6104" width="8.28515625" customWidth="1"/>
    <col min="6105" max="6106" width="7.28515625" customWidth="1"/>
    <col min="6107" max="6108" width="8.28515625" customWidth="1"/>
    <col min="6109" max="6109" width="7.28515625" customWidth="1"/>
    <col min="6110" max="6111" width="8.28515625" customWidth="1"/>
    <col min="6112" max="6112" width="4.42578125" customWidth="1"/>
    <col min="6113" max="6114" width="8.28515625" customWidth="1"/>
    <col min="6115" max="6117" width="7.28515625" customWidth="1"/>
    <col min="6118" max="6119" width="8.28515625" customWidth="1"/>
    <col min="6120" max="6121" width="7.28515625" customWidth="1"/>
    <col min="6122" max="6123" width="8.28515625" customWidth="1"/>
    <col min="6124" max="6124" width="7.28515625" customWidth="1"/>
    <col min="6125" max="6126" width="8.28515625" customWidth="1"/>
    <col min="6127" max="6128" width="7.28515625" customWidth="1"/>
    <col min="6129" max="6130" width="8.28515625" customWidth="1"/>
    <col min="6131" max="6131" width="3.85546875" customWidth="1"/>
    <col min="6132" max="6132" width="10" customWidth="1"/>
    <col min="6133" max="6133" width="20.7109375" customWidth="1"/>
    <col min="6345" max="6345" width="5.85546875" customWidth="1"/>
    <col min="6346" max="6348" width="25.7109375" customWidth="1"/>
    <col min="6349" max="6350" width="8.28515625" customWidth="1"/>
    <col min="6351" max="6353" width="7.28515625" customWidth="1"/>
    <col min="6354" max="6355" width="8.28515625" customWidth="1"/>
    <col min="6356" max="6358" width="7.28515625" customWidth="1"/>
    <col min="6359" max="6360" width="8.28515625" customWidth="1"/>
    <col min="6361" max="6362" width="7.28515625" customWidth="1"/>
    <col min="6363" max="6364" width="8.28515625" customWidth="1"/>
    <col min="6365" max="6365" width="7.28515625" customWidth="1"/>
    <col min="6366" max="6367" width="8.28515625" customWidth="1"/>
    <col min="6368" max="6368" width="4.42578125" customWidth="1"/>
    <col min="6369" max="6370" width="8.28515625" customWidth="1"/>
    <col min="6371" max="6373" width="7.28515625" customWidth="1"/>
    <col min="6374" max="6375" width="8.28515625" customWidth="1"/>
    <col min="6376" max="6377" width="7.28515625" customWidth="1"/>
    <col min="6378" max="6379" width="8.28515625" customWidth="1"/>
    <col min="6380" max="6380" width="7.28515625" customWidth="1"/>
    <col min="6381" max="6382" width="8.28515625" customWidth="1"/>
    <col min="6383" max="6384" width="7.28515625" customWidth="1"/>
    <col min="6385" max="6386" width="8.28515625" customWidth="1"/>
    <col min="6387" max="6387" width="3.85546875" customWidth="1"/>
    <col min="6388" max="6388" width="10" customWidth="1"/>
    <col min="6389" max="6389" width="20.7109375" customWidth="1"/>
    <col min="6601" max="6601" width="5.85546875" customWidth="1"/>
    <col min="6602" max="6604" width="25.7109375" customWidth="1"/>
    <col min="6605" max="6606" width="8.28515625" customWidth="1"/>
    <col min="6607" max="6609" width="7.28515625" customWidth="1"/>
    <col min="6610" max="6611" width="8.28515625" customWidth="1"/>
    <col min="6612" max="6614" width="7.28515625" customWidth="1"/>
    <col min="6615" max="6616" width="8.28515625" customWidth="1"/>
    <col min="6617" max="6618" width="7.28515625" customWidth="1"/>
    <col min="6619" max="6620" width="8.28515625" customWidth="1"/>
    <col min="6621" max="6621" width="7.28515625" customWidth="1"/>
    <col min="6622" max="6623" width="8.28515625" customWidth="1"/>
    <col min="6624" max="6624" width="4.42578125" customWidth="1"/>
    <col min="6625" max="6626" width="8.28515625" customWidth="1"/>
    <col min="6627" max="6629" width="7.28515625" customWidth="1"/>
    <col min="6630" max="6631" width="8.28515625" customWidth="1"/>
    <col min="6632" max="6633" width="7.28515625" customWidth="1"/>
    <col min="6634" max="6635" width="8.28515625" customWidth="1"/>
    <col min="6636" max="6636" width="7.28515625" customWidth="1"/>
    <col min="6637" max="6638" width="8.28515625" customWidth="1"/>
    <col min="6639" max="6640" width="7.28515625" customWidth="1"/>
    <col min="6641" max="6642" width="8.28515625" customWidth="1"/>
    <col min="6643" max="6643" width="3.85546875" customWidth="1"/>
    <col min="6644" max="6644" width="10" customWidth="1"/>
    <col min="6645" max="6645" width="20.7109375" customWidth="1"/>
    <col min="6857" max="6857" width="5.85546875" customWidth="1"/>
    <col min="6858" max="6860" width="25.7109375" customWidth="1"/>
    <col min="6861" max="6862" width="8.28515625" customWidth="1"/>
    <col min="6863" max="6865" width="7.28515625" customWidth="1"/>
    <col min="6866" max="6867" width="8.28515625" customWidth="1"/>
    <col min="6868" max="6870" width="7.28515625" customWidth="1"/>
    <col min="6871" max="6872" width="8.28515625" customWidth="1"/>
    <col min="6873" max="6874" width="7.28515625" customWidth="1"/>
    <col min="6875" max="6876" width="8.28515625" customWidth="1"/>
    <col min="6877" max="6877" width="7.28515625" customWidth="1"/>
    <col min="6878" max="6879" width="8.28515625" customWidth="1"/>
    <col min="6880" max="6880" width="4.42578125" customWidth="1"/>
    <col min="6881" max="6882" width="8.28515625" customWidth="1"/>
    <col min="6883" max="6885" width="7.28515625" customWidth="1"/>
    <col min="6886" max="6887" width="8.28515625" customWidth="1"/>
    <col min="6888" max="6889" width="7.28515625" customWidth="1"/>
    <col min="6890" max="6891" width="8.28515625" customWidth="1"/>
    <col min="6892" max="6892" width="7.28515625" customWidth="1"/>
    <col min="6893" max="6894" width="8.28515625" customWidth="1"/>
    <col min="6895" max="6896" width="7.28515625" customWidth="1"/>
    <col min="6897" max="6898" width="8.28515625" customWidth="1"/>
    <col min="6899" max="6899" width="3.85546875" customWidth="1"/>
    <col min="6900" max="6900" width="10" customWidth="1"/>
    <col min="6901" max="6901" width="20.7109375" customWidth="1"/>
    <col min="7113" max="7113" width="5.85546875" customWidth="1"/>
    <col min="7114" max="7116" width="25.7109375" customWidth="1"/>
    <col min="7117" max="7118" width="8.28515625" customWidth="1"/>
    <col min="7119" max="7121" width="7.28515625" customWidth="1"/>
    <col min="7122" max="7123" width="8.28515625" customWidth="1"/>
    <col min="7124" max="7126" width="7.28515625" customWidth="1"/>
    <col min="7127" max="7128" width="8.28515625" customWidth="1"/>
    <col min="7129" max="7130" width="7.28515625" customWidth="1"/>
    <col min="7131" max="7132" width="8.28515625" customWidth="1"/>
    <col min="7133" max="7133" width="7.28515625" customWidth="1"/>
    <col min="7134" max="7135" width="8.28515625" customWidth="1"/>
    <col min="7136" max="7136" width="4.42578125" customWidth="1"/>
    <col min="7137" max="7138" width="8.28515625" customWidth="1"/>
    <col min="7139" max="7141" width="7.28515625" customWidth="1"/>
    <col min="7142" max="7143" width="8.28515625" customWidth="1"/>
    <col min="7144" max="7145" width="7.28515625" customWidth="1"/>
    <col min="7146" max="7147" width="8.28515625" customWidth="1"/>
    <col min="7148" max="7148" width="7.28515625" customWidth="1"/>
    <col min="7149" max="7150" width="8.28515625" customWidth="1"/>
    <col min="7151" max="7152" width="7.28515625" customWidth="1"/>
    <col min="7153" max="7154" width="8.28515625" customWidth="1"/>
    <col min="7155" max="7155" width="3.85546875" customWidth="1"/>
    <col min="7156" max="7156" width="10" customWidth="1"/>
    <col min="7157" max="7157" width="20.7109375" customWidth="1"/>
    <col min="7369" max="7369" width="5.85546875" customWidth="1"/>
    <col min="7370" max="7372" width="25.7109375" customWidth="1"/>
    <col min="7373" max="7374" width="8.28515625" customWidth="1"/>
    <col min="7375" max="7377" width="7.28515625" customWidth="1"/>
    <col min="7378" max="7379" width="8.28515625" customWidth="1"/>
    <col min="7380" max="7382" width="7.28515625" customWidth="1"/>
    <col min="7383" max="7384" width="8.28515625" customWidth="1"/>
    <col min="7385" max="7386" width="7.28515625" customWidth="1"/>
    <col min="7387" max="7388" width="8.28515625" customWidth="1"/>
    <col min="7389" max="7389" width="7.28515625" customWidth="1"/>
    <col min="7390" max="7391" width="8.28515625" customWidth="1"/>
    <col min="7392" max="7392" width="4.42578125" customWidth="1"/>
    <col min="7393" max="7394" width="8.28515625" customWidth="1"/>
    <col min="7395" max="7397" width="7.28515625" customWidth="1"/>
    <col min="7398" max="7399" width="8.28515625" customWidth="1"/>
    <col min="7400" max="7401" width="7.28515625" customWidth="1"/>
    <col min="7402" max="7403" width="8.28515625" customWidth="1"/>
    <col min="7404" max="7404" width="7.28515625" customWidth="1"/>
    <col min="7405" max="7406" width="8.28515625" customWidth="1"/>
    <col min="7407" max="7408" width="7.28515625" customWidth="1"/>
    <col min="7409" max="7410" width="8.28515625" customWidth="1"/>
    <col min="7411" max="7411" width="3.85546875" customWidth="1"/>
    <col min="7412" max="7412" width="10" customWidth="1"/>
    <col min="7413" max="7413" width="20.7109375" customWidth="1"/>
    <col min="7625" max="7625" width="5.85546875" customWidth="1"/>
    <col min="7626" max="7628" width="25.7109375" customWidth="1"/>
    <col min="7629" max="7630" width="8.28515625" customWidth="1"/>
    <col min="7631" max="7633" width="7.28515625" customWidth="1"/>
    <col min="7634" max="7635" width="8.28515625" customWidth="1"/>
    <col min="7636" max="7638" width="7.28515625" customWidth="1"/>
    <col min="7639" max="7640" width="8.28515625" customWidth="1"/>
    <col min="7641" max="7642" width="7.28515625" customWidth="1"/>
    <col min="7643" max="7644" width="8.28515625" customWidth="1"/>
    <col min="7645" max="7645" width="7.28515625" customWidth="1"/>
    <col min="7646" max="7647" width="8.28515625" customWidth="1"/>
    <col min="7648" max="7648" width="4.42578125" customWidth="1"/>
    <col min="7649" max="7650" width="8.28515625" customWidth="1"/>
    <col min="7651" max="7653" width="7.28515625" customWidth="1"/>
    <col min="7654" max="7655" width="8.28515625" customWidth="1"/>
    <col min="7656" max="7657" width="7.28515625" customWidth="1"/>
    <col min="7658" max="7659" width="8.28515625" customWidth="1"/>
    <col min="7660" max="7660" width="7.28515625" customWidth="1"/>
    <col min="7661" max="7662" width="8.28515625" customWidth="1"/>
    <col min="7663" max="7664" width="7.28515625" customWidth="1"/>
    <col min="7665" max="7666" width="8.28515625" customWidth="1"/>
    <col min="7667" max="7667" width="3.85546875" customWidth="1"/>
    <col min="7668" max="7668" width="10" customWidth="1"/>
    <col min="7669" max="7669" width="20.7109375" customWidth="1"/>
    <col min="7881" max="7881" width="5.85546875" customWidth="1"/>
    <col min="7882" max="7884" width="25.7109375" customWidth="1"/>
    <col min="7885" max="7886" width="8.28515625" customWidth="1"/>
    <col min="7887" max="7889" width="7.28515625" customWidth="1"/>
    <col min="7890" max="7891" width="8.28515625" customWidth="1"/>
    <col min="7892" max="7894" width="7.28515625" customWidth="1"/>
    <col min="7895" max="7896" width="8.28515625" customWidth="1"/>
    <col min="7897" max="7898" width="7.28515625" customWidth="1"/>
    <col min="7899" max="7900" width="8.28515625" customWidth="1"/>
    <col min="7901" max="7901" width="7.28515625" customWidth="1"/>
    <col min="7902" max="7903" width="8.28515625" customWidth="1"/>
    <col min="7904" max="7904" width="4.42578125" customWidth="1"/>
    <col min="7905" max="7906" width="8.28515625" customWidth="1"/>
    <col min="7907" max="7909" width="7.28515625" customWidth="1"/>
    <col min="7910" max="7911" width="8.28515625" customWidth="1"/>
    <col min="7912" max="7913" width="7.28515625" customWidth="1"/>
    <col min="7914" max="7915" width="8.28515625" customWidth="1"/>
    <col min="7916" max="7916" width="7.28515625" customWidth="1"/>
    <col min="7917" max="7918" width="8.28515625" customWidth="1"/>
    <col min="7919" max="7920" width="7.28515625" customWidth="1"/>
    <col min="7921" max="7922" width="8.28515625" customWidth="1"/>
    <col min="7923" max="7923" width="3.85546875" customWidth="1"/>
    <col min="7924" max="7924" width="10" customWidth="1"/>
    <col min="7925" max="7925" width="20.7109375" customWidth="1"/>
    <col min="8137" max="8137" width="5.85546875" customWidth="1"/>
    <col min="8138" max="8140" width="25.7109375" customWidth="1"/>
    <col min="8141" max="8142" width="8.28515625" customWidth="1"/>
    <col min="8143" max="8145" width="7.28515625" customWidth="1"/>
    <col min="8146" max="8147" width="8.28515625" customWidth="1"/>
    <col min="8148" max="8150" width="7.28515625" customWidth="1"/>
    <col min="8151" max="8152" width="8.28515625" customWidth="1"/>
    <col min="8153" max="8154" width="7.28515625" customWidth="1"/>
    <col min="8155" max="8156" width="8.28515625" customWidth="1"/>
    <col min="8157" max="8157" width="7.28515625" customWidth="1"/>
    <col min="8158" max="8159" width="8.28515625" customWidth="1"/>
    <col min="8160" max="8160" width="4.42578125" customWidth="1"/>
    <col min="8161" max="8162" width="8.28515625" customWidth="1"/>
    <col min="8163" max="8165" width="7.28515625" customWidth="1"/>
    <col min="8166" max="8167" width="8.28515625" customWidth="1"/>
    <col min="8168" max="8169" width="7.28515625" customWidth="1"/>
    <col min="8170" max="8171" width="8.28515625" customWidth="1"/>
    <col min="8172" max="8172" width="7.28515625" customWidth="1"/>
    <col min="8173" max="8174" width="8.28515625" customWidth="1"/>
    <col min="8175" max="8176" width="7.28515625" customWidth="1"/>
    <col min="8177" max="8178" width="8.28515625" customWidth="1"/>
    <col min="8179" max="8179" width="3.85546875" customWidth="1"/>
    <col min="8180" max="8180" width="10" customWidth="1"/>
    <col min="8181" max="8181" width="20.7109375" customWidth="1"/>
    <col min="8393" max="8393" width="5.85546875" customWidth="1"/>
    <col min="8394" max="8396" width="25.7109375" customWidth="1"/>
    <col min="8397" max="8398" width="8.28515625" customWidth="1"/>
    <col min="8399" max="8401" width="7.28515625" customWidth="1"/>
    <col min="8402" max="8403" width="8.28515625" customWidth="1"/>
    <col min="8404" max="8406" width="7.28515625" customWidth="1"/>
    <col min="8407" max="8408" width="8.28515625" customWidth="1"/>
    <col min="8409" max="8410" width="7.28515625" customWidth="1"/>
    <col min="8411" max="8412" width="8.28515625" customWidth="1"/>
    <col min="8413" max="8413" width="7.28515625" customWidth="1"/>
    <col min="8414" max="8415" width="8.28515625" customWidth="1"/>
    <col min="8416" max="8416" width="4.42578125" customWidth="1"/>
    <col min="8417" max="8418" width="8.28515625" customWidth="1"/>
    <col min="8419" max="8421" width="7.28515625" customWidth="1"/>
    <col min="8422" max="8423" width="8.28515625" customWidth="1"/>
    <col min="8424" max="8425" width="7.28515625" customWidth="1"/>
    <col min="8426" max="8427" width="8.28515625" customWidth="1"/>
    <col min="8428" max="8428" width="7.28515625" customWidth="1"/>
    <col min="8429" max="8430" width="8.28515625" customWidth="1"/>
    <col min="8431" max="8432" width="7.28515625" customWidth="1"/>
    <col min="8433" max="8434" width="8.28515625" customWidth="1"/>
    <col min="8435" max="8435" width="3.85546875" customWidth="1"/>
    <col min="8436" max="8436" width="10" customWidth="1"/>
    <col min="8437" max="8437" width="20.7109375" customWidth="1"/>
    <col min="8649" max="8649" width="5.85546875" customWidth="1"/>
    <col min="8650" max="8652" width="25.7109375" customWidth="1"/>
    <col min="8653" max="8654" width="8.28515625" customWidth="1"/>
    <col min="8655" max="8657" width="7.28515625" customWidth="1"/>
    <col min="8658" max="8659" width="8.28515625" customWidth="1"/>
    <col min="8660" max="8662" width="7.28515625" customWidth="1"/>
    <col min="8663" max="8664" width="8.28515625" customWidth="1"/>
    <col min="8665" max="8666" width="7.28515625" customWidth="1"/>
    <col min="8667" max="8668" width="8.28515625" customWidth="1"/>
    <col min="8669" max="8669" width="7.28515625" customWidth="1"/>
    <col min="8670" max="8671" width="8.28515625" customWidth="1"/>
    <col min="8672" max="8672" width="4.42578125" customWidth="1"/>
    <col min="8673" max="8674" width="8.28515625" customWidth="1"/>
    <col min="8675" max="8677" width="7.28515625" customWidth="1"/>
    <col min="8678" max="8679" width="8.28515625" customWidth="1"/>
    <col min="8680" max="8681" width="7.28515625" customWidth="1"/>
    <col min="8682" max="8683" width="8.28515625" customWidth="1"/>
    <col min="8684" max="8684" width="7.28515625" customWidth="1"/>
    <col min="8685" max="8686" width="8.28515625" customWidth="1"/>
    <col min="8687" max="8688" width="7.28515625" customWidth="1"/>
    <col min="8689" max="8690" width="8.28515625" customWidth="1"/>
    <col min="8691" max="8691" width="3.85546875" customWidth="1"/>
    <col min="8692" max="8692" width="10" customWidth="1"/>
    <col min="8693" max="8693" width="20.7109375" customWidth="1"/>
    <col min="8905" max="8905" width="5.85546875" customWidth="1"/>
    <col min="8906" max="8908" width="25.7109375" customWidth="1"/>
    <col min="8909" max="8910" width="8.28515625" customWidth="1"/>
    <col min="8911" max="8913" width="7.28515625" customWidth="1"/>
    <col min="8914" max="8915" width="8.28515625" customWidth="1"/>
    <col min="8916" max="8918" width="7.28515625" customWidth="1"/>
    <col min="8919" max="8920" width="8.28515625" customWidth="1"/>
    <col min="8921" max="8922" width="7.28515625" customWidth="1"/>
    <col min="8923" max="8924" width="8.28515625" customWidth="1"/>
    <col min="8925" max="8925" width="7.28515625" customWidth="1"/>
    <col min="8926" max="8927" width="8.28515625" customWidth="1"/>
    <col min="8928" max="8928" width="4.42578125" customWidth="1"/>
    <col min="8929" max="8930" width="8.28515625" customWidth="1"/>
    <col min="8931" max="8933" width="7.28515625" customWidth="1"/>
    <col min="8934" max="8935" width="8.28515625" customWidth="1"/>
    <col min="8936" max="8937" width="7.28515625" customWidth="1"/>
    <col min="8938" max="8939" width="8.28515625" customWidth="1"/>
    <col min="8940" max="8940" width="7.28515625" customWidth="1"/>
    <col min="8941" max="8942" width="8.28515625" customWidth="1"/>
    <col min="8943" max="8944" width="7.28515625" customWidth="1"/>
    <col min="8945" max="8946" width="8.28515625" customWidth="1"/>
    <col min="8947" max="8947" width="3.85546875" customWidth="1"/>
    <col min="8948" max="8948" width="10" customWidth="1"/>
    <col min="8949" max="8949" width="20.7109375" customWidth="1"/>
    <col min="9161" max="9161" width="5.85546875" customWidth="1"/>
    <col min="9162" max="9164" width="25.7109375" customWidth="1"/>
    <col min="9165" max="9166" width="8.28515625" customWidth="1"/>
    <col min="9167" max="9169" width="7.28515625" customWidth="1"/>
    <col min="9170" max="9171" width="8.28515625" customWidth="1"/>
    <col min="9172" max="9174" width="7.28515625" customWidth="1"/>
    <col min="9175" max="9176" width="8.28515625" customWidth="1"/>
    <col min="9177" max="9178" width="7.28515625" customWidth="1"/>
    <col min="9179" max="9180" width="8.28515625" customWidth="1"/>
    <col min="9181" max="9181" width="7.28515625" customWidth="1"/>
    <col min="9182" max="9183" width="8.28515625" customWidth="1"/>
    <col min="9184" max="9184" width="4.42578125" customWidth="1"/>
    <col min="9185" max="9186" width="8.28515625" customWidth="1"/>
    <col min="9187" max="9189" width="7.28515625" customWidth="1"/>
    <col min="9190" max="9191" width="8.28515625" customWidth="1"/>
    <col min="9192" max="9193" width="7.28515625" customWidth="1"/>
    <col min="9194" max="9195" width="8.28515625" customWidth="1"/>
    <col min="9196" max="9196" width="7.28515625" customWidth="1"/>
    <col min="9197" max="9198" width="8.28515625" customWidth="1"/>
    <col min="9199" max="9200" width="7.28515625" customWidth="1"/>
    <col min="9201" max="9202" width="8.28515625" customWidth="1"/>
    <col min="9203" max="9203" width="3.85546875" customWidth="1"/>
    <col min="9204" max="9204" width="10" customWidth="1"/>
    <col min="9205" max="9205" width="20.7109375" customWidth="1"/>
    <col min="9417" max="9417" width="5.85546875" customWidth="1"/>
    <col min="9418" max="9420" width="25.7109375" customWidth="1"/>
    <col min="9421" max="9422" width="8.28515625" customWidth="1"/>
    <col min="9423" max="9425" width="7.28515625" customWidth="1"/>
    <col min="9426" max="9427" width="8.28515625" customWidth="1"/>
    <col min="9428" max="9430" width="7.28515625" customWidth="1"/>
    <col min="9431" max="9432" width="8.28515625" customWidth="1"/>
    <col min="9433" max="9434" width="7.28515625" customWidth="1"/>
    <col min="9435" max="9436" width="8.28515625" customWidth="1"/>
    <col min="9437" max="9437" width="7.28515625" customWidth="1"/>
    <col min="9438" max="9439" width="8.28515625" customWidth="1"/>
    <col min="9440" max="9440" width="4.42578125" customWidth="1"/>
    <col min="9441" max="9442" width="8.28515625" customWidth="1"/>
    <col min="9443" max="9445" width="7.28515625" customWidth="1"/>
    <col min="9446" max="9447" width="8.28515625" customWidth="1"/>
    <col min="9448" max="9449" width="7.28515625" customWidth="1"/>
    <col min="9450" max="9451" width="8.28515625" customWidth="1"/>
    <col min="9452" max="9452" width="7.28515625" customWidth="1"/>
    <col min="9453" max="9454" width="8.28515625" customWidth="1"/>
    <col min="9455" max="9456" width="7.28515625" customWidth="1"/>
    <col min="9457" max="9458" width="8.28515625" customWidth="1"/>
    <col min="9459" max="9459" width="3.85546875" customWidth="1"/>
    <col min="9460" max="9460" width="10" customWidth="1"/>
    <col min="9461" max="9461" width="20.7109375" customWidth="1"/>
    <col min="9673" max="9673" width="5.85546875" customWidth="1"/>
    <col min="9674" max="9676" width="25.7109375" customWidth="1"/>
    <col min="9677" max="9678" width="8.28515625" customWidth="1"/>
    <col min="9679" max="9681" width="7.28515625" customWidth="1"/>
    <col min="9682" max="9683" width="8.28515625" customWidth="1"/>
    <col min="9684" max="9686" width="7.28515625" customWidth="1"/>
    <col min="9687" max="9688" width="8.28515625" customWidth="1"/>
    <col min="9689" max="9690" width="7.28515625" customWidth="1"/>
    <col min="9691" max="9692" width="8.28515625" customWidth="1"/>
    <col min="9693" max="9693" width="7.28515625" customWidth="1"/>
    <col min="9694" max="9695" width="8.28515625" customWidth="1"/>
    <col min="9696" max="9696" width="4.42578125" customWidth="1"/>
    <col min="9697" max="9698" width="8.28515625" customWidth="1"/>
    <col min="9699" max="9701" width="7.28515625" customWidth="1"/>
    <col min="9702" max="9703" width="8.28515625" customWidth="1"/>
    <col min="9704" max="9705" width="7.28515625" customWidth="1"/>
    <col min="9706" max="9707" width="8.28515625" customWidth="1"/>
    <col min="9708" max="9708" width="7.28515625" customWidth="1"/>
    <col min="9709" max="9710" width="8.28515625" customWidth="1"/>
    <col min="9711" max="9712" width="7.28515625" customWidth="1"/>
    <col min="9713" max="9714" width="8.28515625" customWidth="1"/>
    <col min="9715" max="9715" width="3.85546875" customWidth="1"/>
    <col min="9716" max="9716" width="10" customWidth="1"/>
    <col min="9717" max="9717" width="20.7109375" customWidth="1"/>
    <col min="9929" max="9929" width="5.85546875" customWidth="1"/>
    <col min="9930" max="9932" width="25.7109375" customWidth="1"/>
    <col min="9933" max="9934" width="8.28515625" customWidth="1"/>
    <col min="9935" max="9937" width="7.28515625" customWidth="1"/>
    <col min="9938" max="9939" width="8.28515625" customWidth="1"/>
    <col min="9940" max="9942" width="7.28515625" customWidth="1"/>
    <col min="9943" max="9944" width="8.28515625" customWidth="1"/>
    <col min="9945" max="9946" width="7.28515625" customWidth="1"/>
    <col min="9947" max="9948" width="8.28515625" customWidth="1"/>
    <col min="9949" max="9949" width="7.28515625" customWidth="1"/>
    <col min="9950" max="9951" width="8.28515625" customWidth="1"/>
    <col min="9952" max="9952" width="4.42578125" customWidth="1"/>
    <col min="9953" max="9954" width="8.28515625" customWidth="1"/>
    <col min="9955" max="9957" width="7.28515625" customWidth="1"/>
    <col min="9958" max="9959" width="8.28515625" customWidth="1"/>
    <col min="9960" max="9961" width="7.28515625" customWidth="1"/>
    <col min="9962" max="9963" width="8.28515625" customWidth="1"/>
    <col min="9964" max="9964" width="7.28515625" customWidth="1"/>
    <col min="9965" max="9966" width="8.28515625" customWidth="1"/>
    <col min="9967" max="9968" width="7.28515625" customWidth="1"/>
    <col min="9969" max="9970" width="8.28515625" customWidth="1"/>
    <col min="9971" max="9971" width="3.85546875" customWidth="1"/>
    <col min="9972" max="9972" width="10" customWidth="1"/>
    <col min="9973" max="9973" width="20.7109375" customWidth="1"/>
    <col min="10185" max="10185" width="5.85546875" customWidth="1"/>
    <col min="10186" max="10188" width="25.7109375" customWidth="1"/>
    <col min="10189" max="10190" width="8.28515625" customWidth="1"/>
    <col min="10191" max="10193" width="7.28515625" customWidth="1"/>
    <col min="10194" max="10195" width="8.28515625" customWidth="1"/>
    <col min="10196" max="10198" width="7.28515625" customWidth="1"/>
    <col min="10199" max="10200" width="8.28515625" customWidth="1"/>
    <col min="10201" max="10202" width="7.28515625" customWidth="1"/>
    <col min="10203" max="10204" width="8.28515625" customWidth="1"/>
    <col min="10205" max="10205" width="7.28515625" customWidth="1"/>
    <col min="10206" max="10207" width="8.28515625" customWidth="1"/>
    <col min="10208" max="10208" width="4.42578125" customWidth="1"/>
    <col min="10209" max="10210" width="8.28515625" customWidth="1"/>
    <col min="10211" max="10213" width="7.28515625" customWidth="1"/>
    <col min="10214" max="10215" width="8.28515625" customWidth="1"/>
    <col min="10216" max="10217" width="7.28515625" customWidth="1"/>
    <col min="10218" max="10219" width="8.28515625" customWidth="1"/>
    <col min="10220" max="10220" width="7.28515625" customWidth="1"/>
    <col min="10221" max="10222" width="8.28515625" customWidth="1"/>
    <col min="10223" max="10224" width="7.28515625" customWidth="1"/>
    <col min="10225" max="10226" width="8.28515625" customWidth="1"/>
    <col min="10227" max="10227" width="3.85546875" customWidth="1"/>
    <col min="10228" max="10228" width="10" customWidth="1"/>
    <col min="10229" max="10229" width="20.7109375" customWidth="1"/>
    <col min="10441" max="10441" width="5.85546875" customWidth="1"/>
    <col min="10442" max="10444" width="25.7109375" customWidth="1"/>
    <col min="10445" max="10446" width="8.28515625" customWidth="1"/>
    <col min="10447" max="10449" width="7.28515625" customWidth="1"/>
    <col min="10450" max="10451" width="8.28515625" customWidth="1"/>
    <col min="10452" max="10454" width="7.28515625" customWidth="1"/>
    <col min="10455" max="10456" width="8.28515625" customWidth="1"/>
    <col min="10457" max="10458" width="7.28515625" customWidth="1"/>
    <col min="10459" max="10460" width="8.28515625" customWidth="1"/>
    <col min="10461" max="10461" width="7.28515625" customWidth="1"/>
    <col min="10462" max="10463" width="8.28515625" customWidth="1"/>
    <col min="10464" max="10464" width="4.42578125" customWidth="1"/>
    <col min="10465" max="10466" width="8.28515625" customWidth="1"/>
    <col min="10467" max="10469" width="7.28515625" customWidth="1"/>
    <col min="10470" max="10471" width="8.28515625" customWidth="1"/>
    <col min="10472" max="10473" width="7.28515625" customWidth="1"/>
    <col min="10474" max="10475" width="8.28515625" customWidth="1"/>
    <col min="10476" max="10476" width="7.28515625" customWidth="1"/>
    <col min="10477" max="10478" width="8.28515625" customWidth="1"/>
    <col min="10479" max="10480" width="7.28515625" customWidth="1"/>
    <col min="10481" max="10482" width="8.28515625" customWidth="1"/>
    <col min="10483" max="10483" width="3.85546875" customWidth="1"/>
    <col min="10484" max="10484" width="10" customWidth="1"/>
    <col min="10485" max="10485" width="20.7109375" customWidth="1"/>
    <col min="10697" max="10697" width="5.85546875" customWidth="1"/>
    <col min="10698" max="10700" width="25.7109375" customWidth="1"/>
    <col min="10701" max="10702" width="8.28515625" customWidth="1"/>
    <col min="10703" max="10705" width="7.28515625" customWidth="1"/>
    <col min="10706" max="10707" width="8.28515625" customWidth="1"/>
    <col min="10708" max="10710" width="7.28515625" customWidth="1"/>
    <col min="10711" max="10712" width="8.28515625" customWidth="1"/>
    <col min="10713" max="10714" width="7.28515625" customWidth="1"/>
    <col min="10715" max="10716" width="8.28515625" customWidth="1"/>
    <col min="10717" max="10717" width="7.28515625" customWidth="1"/>
    <col min="10718" max="10719" width="8.28515625" customWidth="1"/>
    <col min="10720" max="10720" width="4.42578125" customWidth="1"/>
    <col min="10721" max="10722" width="8.28515625" customWidth="1"/>
    <col min="10723" max="10725" width="7.28515625" customWidth="1"/>
    <col min="10726" max="10727" width="8.28515625" customWidth="1"/>
    <col min="10728" max="10729" width="7.28515625" customWidth="1"/>
    <col min="10730" max="10731" width="8.28515625" customWidth="1"/>
    <col min="10732" max="10732" width="7.28515625" customWidth="1"/>
    <col min="10733" max="10734" width="8.28515625" customWidth="1"/>
    <col min="10735" max="10736" width="7.28515625" customWidth="1"/>
    <col min="10737" max="10738" width="8.28515625" customWidth="1"/>
    <col min="10739" max="10739" width="3.85546875" customWidth="1"/>
    <col min="10740" max="10740" width="10" customWidth="1"/>
    <col min="10741" max="10741" width="20.7109375" customWidth="1"/>
    <col min="10953" max="10953" width="5.85546875" customWidth="1"/>
    <col min="10954" max="10956" width="25.7109375" customWidth="1"/>
    <col min="10957" max="10958" width="8.28515625" customWidth="1"/>
    <col min="10959" max="10961" width="7.28515625" customWidth="1"/>
    <col min="10962" max="10963" width="8.28515625" customWidth="1"/>
    <col min="10964" max="10966" width="7.28515625" customWidth="1"/>
    <col min="10967" max="10968" width="8.28515625" customWidth="1"/>
    <col min="10969" max="10970" width="7.28515625" customWidth="1"/>
    <col min="10971" max="10972" width="8.28515625" customWidth="1"/>
    <col min="10973" max="10973" width="7.28515625" customWidth="1"/>
    <col min="10974" max="10975" width="8.28515625" customWidth="1"/>
    <col min="10976" max="10976" width="4.42578125" customWidth="1"/>
    <col min="10977" max="10978" width="8.28515625" customWidth="1"/>
    <col min="10979" max="10981" width="7.28515625" customWidth="1"/>
    <col min="10982" max="10983" width="8.28515625" customWidth="1"/>
    <col min="10984" max="10985" width="7.28515625" customWidth="1"/>
    <col min="10986" max="10987" width="8.28515625" customWidth="1"/>
    <col min="10988" max="10988" width="7.28515625" customWidth="1"/>
    <col min="10989" max="10990" width="8.28515625" customWidth="1"/>
    <col min="10991" max="10992" width="7.28515625" customWidth="1"/>
    <col min="10993" max="10994" width="8.28515625" customWidth="1"/>
    <col min="10995" max="10995" width="3.85546875" customWidth="1"/>
    <col min="10996" max="10996" width="10" customWidth="1"/>
    <col min="10997" max="10997" width="20.7109375" customWidth="1"/>
    <col min="11209" max="11209" width="5.85546875" customWidth="1"/>
    <col min="11210" max="11212" width="25.7109375" customWidth="1"/>
    <col min="11213" max="11214" width="8.28515625" customWidth="1"/>
    <col min="11215" max="11217" width="7.28515625" customWidth="1"/>
    <col min="11218" max="11219" width="8.28515625" customWidth="1"/>
    <col min="11220" max="11222" width="7.28515625" customWidth="1"/>
    <col min="11223" max="11224" width="8.28515625" customWidth="1"/>
    <col min="11225" max="11226" width="7.28515625" customWidth="1"/>
    <col min="11227" max="11228" width="8.28515625" customWidth="1"/>
    <col min="11229" max="11229" width="7.28515625" customWidth="1"/>
    <col min="11230" max="11231" width="8.28515625" customWidth="1"/>
    <col min="11232" max="11232" width="4.42578125" customWidth="1"/>
    <col min="11233" max="11234" width="8.28515625" customWidth="1"/>
    <col min="11235" max="11237" width="7.28515625" customWidth="1"/>
    <col min="11238" max="11239" width="8.28515625" customWidth="1"/>
    <col min="11240" max="11241" width="7.28515625" customWidth="1"/>
    <col min="11242" max="11243" width="8.28515625" customWidth="1"/>
    <col min="11244" max="11244" width="7.28515625" customWidth="1"/>
    <col min="11245" max="11246" width="8.28515625" customWidth="1"/>
    <col min="11247" max="11248" width="7.28515625" customWidth="1"/>
    <col min="11249" max="11250" width="8.28515625" customWidth="1"/>
    <col min="11251" max="11251" width="3.85546875" customWidth="1"/>
    <col min="11252" max="11252" width="10" customWidth="1"/>
    <col min="11253" max="11253" width="20.7109375" customWidth="1"/>
    <col min="11465" max="11465" width="5.85546875" customWidth="1"/>
    <col min="11466" max="11468" width="25.7109375" customWidth="1"/>
    <col min="11469" max="11470" width="8.28515625" customWidth="1"/>
    <col min="11471" max="11473" width="7.28515625" customWidth="1"/>
    <col min="11474" max="11475" width="8.28515625" customWidth="1"/>
    <col min="11476" max="11478" width="7.28515625" customWidth="1"/>
    <col min="11479" max="11480" width="8.28515625" customWidth="1"/>
    <col min="11481" max="11482" width="7.28515625" customWidth="1"/>
    <col min="11483" max="11484" width="8.28515625" customWidth="1"/>
    <col min="11485" max="11485" width="7.28515625" customWidth="1"/>
    <col min="11486" max="11487" width="8.28515625" customWidth="1"/>
    <col min="11488" max="11488" width="4.42578125" customWidth="1"/>
    <col min="11489" max="11490" width="8.28515625" customWidth="1"/>
    <col min="11491" max="11493" width="7.28515625" customWidth="1"/>
    <col min="11494" max="11495" width="8.28515625" customWidth="1"/>
    <col min="11496" max="11497" width="7.28515625" customWidth="1"/>
    <col min="11498" max="11499" width="8.28515625" customWidth="1"/>
    <col min="11500" max="11500" width="7.28515625" customWidth="1"/>
    <col min="11501" max="11502" width="8.28515625" customWidth="1"/>
    <col min="11503" max="11504" width="7.28515625" customWidth="1"/>
    <col min="11505" max="11506" width="8.28515625" customWidth="1"/>
    <col min="11507" max="11507" width="3.85546875" customWidth="1"/>
    <col min="11508" max="11508" width="10" customWidth="1"/>
    <col min="11509" max="11509" width="20.7109375" customWidth="1"/>
    <col min="11721" max="11721" width="5.85546875" customWidth="1"/>
    <col min="11722" max="11724" width="25.7109375" customWidth="1"/>
    <col min="11725" max="11726" width="8.28515625" customWidth="1"/>
    <col min="11727" max="11729" width="7.28515625" customWidth="1"/>
    <col min="11730" max="11731" width="8.28515625" customWidth="1"/>
    <col min="11732" max="11734" width="7.28515625" customWidth="1"/>
    <col min="11735" max="11736" width="8.28515625" customWidth="1"/>
    <col min="11737" max="11738" width="7.28515625" customWidth="1"/>
    <col min="11739" max="11740" width="8.28515625" customWidth="1"/>
    <col min="11741" max="11741" width="7.28515625" customWidth="1"/>
    <col min="11742" max="11743" width="8.28515625" customWidth="1"/>
    <col min="11744" max="11744" width="4.42578125" customWidth="1"/>
    <col min="11745" max="11746" width="8.28515625" customWidth="1"/>
    <col min="11747" max="11749" width="7.28515625" customWidth="1"/>
    <col min="11750" max="11751" width="8.28515625" customWidth="1"/>
    <col min="11752" max="11753" width="7.28515625" customWidth="1"/>
    <col min="11754" max="11755" width="8.28515625" customWidth="1"/>
    <col min="11756" max="11756" width="7.28515625" customWidth="1"/>
    <col min="11757" max="11758" width="8.28515625" customWidth="1"/>
    <col min="11759" max="11760" width="7.28515625" customWidth="1"/>
    <col min="11761" max="11762" width="8.28515625" customWidth="1"/>
    <col min="11763" max="11763" width="3.85546875" customWidth="1"/>
    <col min="11764" max="11764" width="10" customWidth="1"/>
    <col min="11765" max="11765" width="20.7109375" customWidth="1"/>
    <col min="11977" max="11977" width="5.85546875" customWidth="1"/>
    <col min="11978" max="11980" width="25.7109375" customWidth="1"/>
    <col min="11981" max="11982" width="8.28515625" customWidth="1"/>
    <col min="11983" max="11985" width="7.28515625" customWidth="1"/>
    <col min="11986" max="11987" width="8.28515625" customWidth="1"/>
    <col min="11988" max="11990" width="7.28515625" customWidth="1"/>
    <col min="11991" max="11992" width="8.28515625" customWidth="1"/>
    <col min="11993" max="11994" width="7.28515625" customWidth="1"/>
    <col min="11995" max="11996" width="8.28515625" customWidth="1"/>
    <col min="11997" max="11997" width="7.28515625" customWidth="1"/>
    <col min="11998" max="11999" width="8.28515625" customWidth="1"/>
    <col min="12000" max="12000" width="4.42578125" customWidth="1"/>
    <col min="12001" max="12002" width="8.28515625" customWidth="1"/>
    <col min="12003" max="12005" width="7.28515625" customWidth="1"/>
    <col min="12006" max="12007" width="8.28515625" customWidth="1"/>
    <col min="12008" max="12009" width="7.28515625" customWidth="1"/>
    <col min="12010" max="12011" width="8.28515625" customWidth="1"/>
    <col min="12012" max="12012" width="7.28515625" customWidth="1"/>
    <col min="12013" max="12014" width="8.28515625" customWidth="1"/>
    <col min="12015" max="12016" width="7.28515625" customWidth="1"/>
    <col min="12017" max="12018" width="8.28515625" customWidth="1"/>
    <col min="12019" max="12019" width="3.85546875" customWidth="1"/>
    <col min="12020" max="12020" width="10" customWidth="1"/>
    <col min="12021" max="12021" width="20.7109375" customWidth="1"/>
    <col min="12233" max="12233" width="5.85546875" customWidth="1"/>
    <col min="12234" max="12236" width="25.7109375" customWidth="1"/>
    <col min="12237" max="12238" width="8.28515625" customWidth="1"/>
    <col min="12239" max="12241" width="7.28515625" customWidth="1"/>
    <col min="12242" max="12243" width="8.28515625" customWidth="1"/>
    <col min="12244" max="12246" width="7.28515625" customWidth="1"/>
    <col min="12247" max="12248" width="8.28515625" customWidth="1"/>
    <col min="12249" max="12250" width="7.28515625" customWidth="1"/>
    <col min="12251" max="12252" width="8.28515625" customWidth="1"/>
    <col min="12253" max="12253" width="7.28515625" customWidth="1"/>
    <col min="12254" max="12255" width="8.28515625" customWidth="1"/>
    <col min="12256" max="12256" width="4.42578125" customWidth="1"/>
    <col min="12257" max="12258" width="8.28515625" customWidth="1"/>
    <col min="12259" max="12261" width="7.28515625" customWidth="1"/>
    <col min="12262" max="12263" width="8.28515625" customWidth="1"/>
    <col min="12264" max="12265" width="7.28515625" customWidth="1"/>
    <col min="12266" max="12267" width="8.28515625" customWidth="1"/>
    <col min="12268" max="12268" width="7.28515625" customWidth="1"/>
    <col min="12269" max="12270" width="8.28515625" customWidth="1"/>
    <col min="12271" max="12272" width="7.28515625" customWidth="1"/>
    <col min="12273" max="12274" width="8.28515625" customWidth="1"/>
    <col min="12275" max="12275" width="3.85546875" customWidth="1"/>
    <col min="12276" max="12276" width="10" customWidth="1"/>
    <col min="12277" max="12277" width="20.7109375" customWidth="1"/>
    <col min="12489" max="12489" width="5.85546875" customWidth="1"/>
    <col min="12490" max="12492" width="25.7109375" customWidth="1"/>
    <col min="12493" max="12494" width="8.28515625" customWidth="1"/>
    <col min="12495" max="12497" width="7.28515625" customWidth="1"/>
    <col min="12498" max="12499" width="8.28515625" customWidth="1"/>
    <col min="12500" max="12502" width="7.28515625" customWidth="1"/>
    <col min="12503" max="12504" width="8.28515625" customWidth="1"/>
    <col min="12505" max="12506" width="7.28515625" customWidth="1"/>
    <col min="12507" max="12508" width="8.28515625" customWidth="1"/>
    <col min="12509" max="12509" width="7.28515625" customWidth="1"/>
    <col min="12510" max="12511" width="8.28515625" customWidth="1"/>
    <col min="12512" max="12512" width="4.42578125" customWidth="1"/>
    <col min="12513" max="12514" width="8.28515625" customWidth="1"/>
    <col min="12515" max="12517" width="7.28515625" customWidth="1"/>
    <col min="12518" max="12519" width="8.28515625" customWidth="1"/>
    <col min="12520" max="12521" width="7.28515625" customWidth="1"/>
    <col min="12522" max="12523" width="8.28515625" customWidth="1"/>
    <col min="12524" max="12524" width="7.28515625" customWidth="1"/>
    <col min="12525" max="12526" width="8.28515625" customWidth="1"/>
    <col min="12527" max="12528" width="7.28515625" customWidth="1"/>
    <col min="12529" max="12530" width="8.28515625" customWidth="1"/>
    <col min="12531" max="12531" width="3.85546875" customWidth="1"/>
    <col min="12532" max="12532" width="10" customWidth="1"/>
    <col min="12533" max="12533" width="20.7109375" customWidth="1"/>
    <col min="12745" max="12745" width="5.85546875" customWidth="1"/>
    <col min="12746" max="12748" width="25.7109375" customWidth="1"/>
    <col min="12749" max="12750" width="8.28515625" customWidth="1"/>
    <col min="12751" max="12753" width="7.28515625" customWidth="1"/>
    <col min="12754" max="12755" width="8.28515625" customWidth="1"/>
    <col min="12756" max="12758" width="7.28515625" customWidth="1"/>
    <col min="12759" max="12760" width="8.28515625" customWidth="1"/>
    <col min="12761" max="12762" width="7.28515625" customWidth="1"/>
    <col min="12763" max="12764" width="8.28515625" customWidth="1"/>
    <col min="12765" max="12765" width="7.28515625" customWidth="1"/>
    <col min="12766" max="12767" width="8.28515625" customWidth="1"/>
    <col min="12768" max="12768" width="4.42578125" customWidth="1"/>
    <col min="12769" max="12770" width="8.28515625" customWidth="1"/>
    <col min="12771" max="12773" width="7.28515625" customWidth="1"/>
    <col min="12774" max="12775" width="8.28515625" customWidth="1"/>
    <col min="12776" max="12777" width="7.28515625" customWidth="1"/>
    <col min="12778" max="12779" width="8.28515625" customWidth="1"/>
    <col min="12780" max="12780" width="7.28515625" customWidth="1"/>
    <col min="12781" max="12782" width="8.28515625" customWidth="1"/>
    <col min="12783" max="12784" width="7.28515625" customWidth="1"/>
    <col min="12785" max="12786" width="8.28515625" customWidth="1"/>
    <col min="12787" max="12787" width="3.85546875" customWidth="1"/>
    <col min="12788" max="12788" width="10" customWidth="1"/>
    <col min="12789" max="12789" width="20.7109375" customWidth="1"/>
    <col min="13001" max="13001" width="5.85546875" customWidth="1"/>
    <col min="13002" max="13004" width="25.7109375" customWidth="1"/>
    <col min="13005" max="13006" width="8.28515625" customWidth="1"/>
    <col min="13007" max="13009" width="7.28515625" customWidth="1"/>
    <col min="13010" max="13011" width="8.28515625" customWidth="1"/>
    <col min="13012" max="13014" width="7.28515625" customWidth="1"/>
    <col min="13015" max="13016" width="8.28515625" customWidth="1"/>
    <col min="13017" max="13018" width="7.28515625" customWidth="1"/>
    <col min="13019" max="13020" width="8.28515625" customWidth="1"/>
    <col min="13021" max="13021" width="7.28515625" customWidth="1"/>
    <col min="13022" max="13023" width="8.28515625" customWidth="1"/>
    <col min="13024" max="13024" width="4.42578125" customWidth="1"/>
    <col min="13025" max="13026" width="8.28515625" customWidth="1"/>
    <col min="13027" max="13029" width="7.28515625" customWidth="1"/>
    <col min="13030" max="13031" width="8.28515625" customWidth="1"/>
    <col min="13032" max="13033" width="7.28515625" customWidth="1"/>
    <col min="13034" max="13035" width="8.28515625" customWidth="1"/>
    <col min="13036" max="13036" width="7.28515625" customWidth="1"/>
    <col min="13037" max="13038" width="8.28515625" customWidth="1"/>
    <col min="13039" max="13040" width="7.28515625" customWidth="1"/>
    <col min="13041" max="13042" width="8.28515625" customWidth="1"/>
    <col min="13043" max="13043" width="3.85546875" customWidth="1"/>
    <col min="13044" max="13044" width="10" customWidth="1"/>
    <col min="13045" max="13045" width="20.7109375" customWidth="1"/>
    <col min="13257" max="13257" width="5.85546875" customWidth="1"/>
    <col min="13258" max="13260" width="25.7109375" customWidth="1"/>
    <col min="13261" max="13262" width="8.28515625" customWidth="1"/>
    <col min="13263" max="13265" width="7.28515625" customWidth="1"/>
    <col min="13266" max="13267" width="8.28515625" customWidth="1"/>
    <col min="13268" max="13270" width="7.28515625" customWidth="1"/>
    <col min="13271" max="13272" width="8.28515625" customWidth="1"/>
    <col min="13273" max="13274" width="7.28515625" customWidth="1"/>
    <col min="13275" max="13276" width="8.28515625" customWidth="1"/>
    <col min="13277" max="13277" width="7.28515625" customWidth="1"/>
    <col min="13278" max="13279" width="8.28515625" customWidth="1"/>
    <col min="13280" max="13280" width="4.42578125" customWidth="1"/>
    <col min="13281" max="13282" width="8.28515625" customWidth="1"/>
    <col min="13283" max="13285" width="7.28515625" customWidth="1"/>
    <col min="13286" max="13287" width="8.28515625" customWidth="1"/>
    <col min="13288" max="13289" width="7.28515625" customWidth="1"/>
    <col min="13290" max="13291" width="8.28515625" customWidth="1"/>
    <col min="13292" max="13292" width="7.28515625" customWidth="1"/>
    <col min="13293" max="13294" width="8.28515625" customWidth="1"/>
    <col min="13295" max="13296" width="7.28515625" customWidth="1"/>
    <col min="13297" max="13298" width="8.28515625" customWidth="1"/>
    <col min="13299" max="13299" width="3.85546875" customWidth="1"/>
    <col min="13300" max="13300" width="10" customWidth="1"/>
    <col min="13301" max="13301" width="20.7109375" customWidth="1"/>
    <col min="13513" max="13513" width="5.85546875" customWidth="1"/>
    <col min="13514" max="13516" width="25.7109375" customWidth="1"/>
    <col min="13517" max="13518" width="8.28515625" customWidth="1"/>
    <col min="13519" max="13521" width="7.28515625" customWidth="1"/>
    <col min="13522" max="13523" width="8.28515625" customWidth="1"/>
    <col min="13524" max="13526" width="7.28515625" customWidth="1"/>
    <col min="13527" max="13528" width="8.28515625" customWidth="1"/>
    <col min="13529" max="13530" width="7.28515625" customWidth="1"/>
    <col min="13531" max="13532" width="8.28515625" customWidth="1"/>
    <col min="13533" max="13533" width="7.28515625" customWidth="1"/>
    <col min="13534" max="13535" width="8.28515625" customWidth="1"/>
    <col min="13536" max="13536" width="4.42578125" customWidth="1"/>
    <col min="13537" max="13538" width="8.28515625" customWidth="1"/>
    <col min="13539" max="13541" width="7.28515625" customWidth="1"/>
    <col min="13542" max="13543" width="8.28515625" customWidth="1"/>
    <col min="13544" max="13545" width="7.28515625" customWidth="1"/>
    <col min="13546" max="13547" width="8.28515625" customWidth="1"/>
    <col min="13548" max="13548" width="7.28515625" customWidth="1"/>
    <col min="13549" max="13550" width="8.28515625" customWidth="1"/>
    <col min="13551" max="13552" width="7.28515625" customWidth="1"/>
    <col min="13553" max="13554" width="8.28515625" customWidth="1"/>
    <col min="13555" max="13555" width="3.85546875" customWidth="1"/>
    <col min="13556" max="13556" width="10" customWidth="1"/>
    <col min="13557" max="13557" width="20.7109375" customWidth="1"/>
    <col min="13769" max="13769" width="5.85546875" customWidth="1"/>
    <col min="13770" max="13772" width="25.7109375" customWidth="1"/>
    <col min="13773" max="13774" width="8.28515625" customWidth="1"/>
    <col min="13775" max="13777" width="7.28515625" customWidth="1"/>
    <col min="13778" max="13779" width="8.28515625" customWidth="1"/>
    <col min="13780" max="13782" width="7.28515625" customWidth="1"/>
    <col min="13783" max="13784" width="8.28515625" customWidth="1"/>
    <col min="13785" max="13786" width="7.28515625" customWidth="1"/>
    <col min="13787" max="13788" width="8.28515625" customWidth="1"/>
    <col min="13789" max="13789" width="7.28515625" customWidth="1"/>
    <col min="13790" max="13791" width="8.28515625" customWidth="1"/>
    <col min="13792" max="13792" width="4.42578125" customWidth="1"/>
    <col min="13793" max="13794" width="8.28515625" customWidth="1"/>
    <col min="13795" max="13797" width="7.28515625" customWidth="1"/>
    <col min="13798" max="13799" width="8.28515625" customWidth="1"/>
    <col min="13800" max="13801" width="7.28515625" customWidth="1"/>
    <col min="13802" max="13803" width="8.28515625" customWidth="1"/>
    <col min="13804" max="13804" width="7.28515625" customWidth="1"/>
    <col min="13805" max="13806" width="8.28515625" customWidth="1"/>
    <col min="13807" max="13808" width="7.28515625" customWidth="1"/>
    <col min="13809" max="13810" width="8.28515625" customWidth="1"/>
    <col min="13811" max="13811" width="3.85546875" customWidth="1"/>
    <col min="13812" max="13812" width="10" customWidth="1"/>
    <col min="13813" max="13813" width="20.7109375" customWidth="1"/>
    <col min="14025" max="14025" width="5.85546875" customWidth="1"/>
    <col min="14026" max="14028" width="25.7109375" customWidth="1"/>
    <col min="14029" max="14030" width="8.28515625" customWidth="1"/>
    <col min="14031" max="14033" width="7.28515625" customWidth="1"/>
    <col min="14034" max="14035" width="8.28515625" customWidth="1"/>
    <col min="14036" max="14038" width="7.28515625" customWidth="1"/>
    <col min="14039" max="14040" width="8.28515625" customWidth="1"/>
    <col min="14041" max="14042" width="7.28515625" customWidth="1"/>
    <col min="14043" max="14044" width="8.28515625" customWidth="1"/>
    <col min="14045" max="14045" width="7.28515625" customWidth="1"/>
    <col min="14046" max="14047" width="8.28515625" customWidth="1"/>
    <col min="14048" max="14048" width="4.42578125" customWidth="1"/>
    <col min="14049" max="14050" width="8.28515625" customWidth="1"/>
    <col min="14051" max="14053" width="7.28515625" customWidth="1"/>
    <col min="14054" max="14055" width="8.28515625" customWidth="1"/>
    <col min="14056" max="14057" width="7.28515625" customWidth="1"/>
    <col min="14058" max="14059" width="8.28515625" customWidth="1"/>
    <col min="14060" max="14060" width="7.28515625" customWidth="1"/>
    <col min="14061" max="14062" width="8.28515625" customWidth="1"/>
    <col min="14063" max="14064" width="7.28515625" customWidth="1"/>
    <col min="14065" max="14066" width="8.28515625" customWidth="1"/>
    <col min="14067" max="14067" width="3.85546875" customWidth="1"/>
    <col min="14068" max="14068" width="10" customWidth="1"/>
    <col min="14069" max="14069" width="20.7109375" customWidth="1"/>
    <col min="14281" max="14281" width="5.85546875" customWidth="1"/>
    <col min="14282" max="14284" width="25.7109375" customWidth="1"/>
    <col min="14285" max="14286" width="8.28515625" customWidth="1"/>
    <col min="14287" max="14289" width="7.28515625" customWidth="1"/>
    <col min="14290" max="14291" width="8.28515625" customWidth="1"/>
    <col min="14292" max="14294" width="7.28515625" customWidth="1"/>
    <col min="14295" max="14296" width="8.28515625" customWidth="1"/>
    <col min="14297" max="14298" width="7.28515625" customWidth="1"/>
    <col min="14299" max="14300" width="8.28515625" customWidth="1"/>
    <col min="14301" max="14301" width="7.28515625" customWidth="1"/>
    <col min="14302" max="14303" width="8.28515625" customWidth="1"/>
    <col min="14304" max="14304" width="4.42578125" customWidth="1"/>
    <col min="14305" max="14306" width="8.28515625" customWidth="1"/>
    <col min="14307" max="14309" width="7.28515625" customWidth="1"/>
    <col min="14310" max="14311" width="8.28515625" customWidth="1"/>
    <col min="14312" max="14313" width="7.28515625" customWidth="1"/>
    <col min="14314" max="14315" width="8.28515625" customWidth="1"/>
    <col min="14316" max="14316" width="7.28515625" customWidth="1"/>
    <col min="14317" max="14318" width="8.28515625" customWidth="1"/>
    <col min="14319" max="14320" width="7.28515625" customWidth="1"/>
    <col min="14321" max="14322" width="8.28515625" customWidth="1"/>
    <col min="14323" max="14323" width="3.85546875" customWidth="1"/>
    <col min="14324" max="14324" width="10" customWidth="1"/>
    <col min="14325" max="14325" width="20.7109375" customWidth="1"/>
    <col min="14537" max="14537" width="5.85546875" customWidth="1"/>
    <col min="14538" max="14540" width="25.7109375" customWidth="1"/>
    <col min="14541" max="14542" width="8.28515625" customWidth="1"/>
    <col min="14543" max="14545" width="7.28515625" customWidth="1"/>
    <col min="14546" max="14547" width="8.28515625" customWidth="1"/>
    <col min="14548" max="14550" width="7.28515625" customWidth="1"/>
    <col min="14551" max="14552" width="8.28515625" customWidth="1"/>
    <col min="14553" max="14554" width="7.28515625" customWidth="1"/>
    <col min="14555" max="14556" width="8.28515625" customWidth="1"/>
    <col min="14557" max="14557" width="7.28515625" customWidth="1"/>
    <col min="14558" max="14559" width="8.28515625" customWidth="1"/>
    <col min="14560" max="14560" width="4.42578125" customWidth="1"/>
    <col min="14561" max="14562" width="8.28515625" customWidth="1"/>
    <col min="14563" max="14565" width="7.28515625" customWidth="1"/>
    <col min="14566" max="14567" width="8.28515625" customWidth="1"/>
    <col min="14568" max="14569" width="7.28515625" customWidth="1"/>
    <col min="14570" max="14571" width="8.28515625" customWidth="1"/>
    <col min="14572" max="14572" width="7.28515625" customWidth="1"/>
    <col min="14573" max="14574" width="8.28515625" customWidth="1"/>
    <col min="14575" max="14576" width="7.28515625" customWidth="1"/>
    <col min="14577" max="14578" width="8.28515625" customWidth="1"/>
    <col min="14579" max="14579" width="3.85546875" customWidth="1"/>
    <col min="14580" max="14580" width="10" customWidth="1"/>
    <col min="14581" max="14581" width="20.7109375" customWidth="1"/>
    <col min="14793" max="14793" width="5.85546875" customWidth="1"/>
    <col min="14794" max="14796" width="25.7109375" customWidth="1"/>
    <col min="14797" max="14798" width="8.28515625" customWidth="1"/>
    <col min="14799" max="14801" width="7.28515625" customWidth="1"/>
    <col min="14802" max="14803" width="8.28515625" customWidth="1"/>
    <col min="14804" max="14806" width="7.28515625" customWidth="1"/>
    <col min="14807" max="14808" width="8.28515625" customWidth="1"/>
    <col min="14809" max="14810" width="7.28515625" customWidth="1"/>
    <col min="14811" max="14812" width="8.28515625" customWidth="1"/>
    <col min="14813" max="14813" width="7.28515625" customWidth="1"/>
    <col min="14814" max="14815" width="8.28515625" customWidth="1"/>
    <col min="14816" max="14816" width="4.42578125" customWidth="1"/>
    <col min="14817" max="14818" width="8.28515625" customWidth="1"/>
    <col min="14819" max="14821" width="7.28515625" customWidth="1"/>
    <col min="14822" max="14823" width="8.28515625" customWidth="1"/>
    <col min="14824" max="14825" width="7.28515625" customWidth="1"/>
    <col min="14826" max="14827" width="8.28515625" customWidth="1"/>
    <col min="14828" max="14828" width="7.28515625" customWidth="1"/>
    <col min="14829" max="14830" width="8.28515625" customWidth="1"/>
    <col min="14831" max="14832" width="7.28515625" customWidth="1"/>
    <col min="14833" max="14834" width="8.28515625" customWidth="1"/>
    <col min="14835" max="14835" width="3.85546875" customWidth="1"/>
    <col min="14836" max="14836" width="10" customWidth="1"/>
    <col min="14837" max="14837" width="20.7109375" customWidth="1"/>
    <col min="15049" max="15049" width="5.85546875" customWidth="1"/>
    <col min="15050" max="15052" width="25.7109375" customWidth="1"/>
    <col min="15053" max="15054" width="8.28515625" customWidth="1"/>
    <col min="15055" max="15057" width="7.28515625" customWidth="1"/>
    <col min="15058" max="15059" width="8.28515625" customWidth="1"/>
    <col min="15060" max="15062" width="7.28515625" customWidth="1"/>
    <col min="15063" max="15064" width="8.28515625" customWidth="1"/>
    <col min="15065" max="15066" width="7.28515625" customWidth="1"/>
    <col min="15067" max="15068" width="8.28515625" customWidth="1"/>
    <col min="15069" max="15069" width="7.28515625" customWidth="1"/>
    <col min="15070" max="15071" width="8.28515625" customWidth="1"/>
    <col min="15072" max="15072" width="4.42578125" customWidth="1"/>
    <col min="15073" max="15074" width="8.28515625" customWidth="1"/>
    <col min="15075" max="15077" width="7.28515625" customWidth="1"/>
    <col min="15078" max="15079" width="8.28515625" customWidth="1"/>
    <col min="15080" max="15081" width="7.28515625" customWidth="1"/>
    <col min="15082" max="15083" width="8.28515625" customWidth="1"/>
    <col min="15084" max="15084" width="7.28515625" customWidth="1"/>
    <col min="15085" max="15086" width="8.28515625" customWidth="1"/>
    <col min="15087" max="15088" width="7.28515625" customWidth="1"/>
    <col min="15089" max="15090" width="8.28515625" customWidth="1"/>
    <col min="15091" max="15091" width="3.85546875" customWidth="1"/>
    <col min="15092" max="15092" width="10" customWidth="1"/>
    <col min="15093" max="15093" width="20.7109375" customWidth="1"/>
    <col min="15305" max="15305" width="5.85546875" customWidth="1"/>
    <col min="15306" max="15308" width="25.7109375" customWidth="1"/>
    <col min="15309" max="15310" width="8.28515625" customWidth="1"/>
    <col min="15311" max="15313" width="7.28515625" customWidth="1"/>
    <col min="15314" max="15315" width="8.28515625" customWidth="1"/>
    <col min="15316" max="15318" width="7.28515625" customWidth="1"/>
    <col min="15319" max="15320" width="8.28515625" customWidth="1"/>
    <col min="15321" max="15322" width="7.28515625" customWidth="1"/>
    <col min="15323" max="15324" width="8.28515625" customWidth="1"/>
    <col min="15325" max="15325" width="7.28515625" customWidth="1"/>
    <col min="15326" max="15327" width="8.28515625" customWidth="1"/>
    <col min="15328" max="15328" width="4.42578125" customWidth="1"/>
    <col min="15329" max="15330" width="8.28515625" customWidth="1"/>
    <col min="15331" max="15333" width="7.28515625" customWidth="1"/>
    <col min="15334" max="15335" width="8.28515625" customWidth="1"/>
    <col min="15336" max="15337" width="7.28515625" customWidth="1"/>
    <col min="15338" max="15339" width="8.28515625" customWidth="1"/>
    <col min="15340" max="15340" width="7.28515625" customWidth="1"/>
    <col min="15341" max="15342" width="8.28515625" customWidth="1"/>
    <col min="15343" max="15344" width="7.28515625" customWidth="1"/>
    <col min="15345" max="15346" width="8.28515625" customWidth="1"/>
    <col min="15347" max="15347" width="3.85546875" customWidth="1"/>
    <col min="15348" max="15348" width="10" customWidth="1"/>
    <col min="15349" max="15349" width="20.7109375" customWidth="1"/>
    <col min="15561" max="15561" width="5.85546875" customWidth="1"/>
    <col min="15562" max="15564" width="25.7109375" customWidth="1"/>
    <col min="15565" max="15566" width="8.28515625" customWidth="1"/>
    <col min="15567" max="15569" width="7.28515625" customWidth="1"/>
    <col min="15570" max="15571" width="8.28515625" customWidth="1"/>
    <col min="15572" max="15574" width="7.28515625" customWidth="1"/>
    <col min="15575" max="15576" width="8.28515625" customWidth="1"/>
    <col min="15577" max="15578" width="7.28515625" customWidth="1"/>
    <col min="15579" max="15580" width="8.28515625" customWidth="1"/>
    <col min="15581" max="15581" width="7.28515625" customWidth="1"/>
    <col min="15582" max="15583" width="8.28515625" customWidth="1"/>
    <col min="15584" max="15584" width="4.42578125" customWidth="1"/>
    <col min="15585" max="15586" width="8.28515625" customWidth="1"/>
    <col min="15587" max="15589" width="7.28515625" customWidth="1"/>
    <col min="15590" max="15591" width="8.28515625" customWidth="1"/>
    <col min="15592" max="15593" width="7.28515625" customWidth="1"/>
    <col min="15594" max="15595" width="8.28515625" customWidth="1"/>
    <col min="15596" max="15596" width="7.28515625" customWidth="1"/>
    <col min="15597" max="15598" width="8.28515625" customWidth="1"/>
    <col min="15599" max="15600" width="7.28515625" customWidth="1"/>
    <col min="15601" max="15602" width="8.28515625" customWidth="1"/>
    <col min="15603" max="15603" width="3.85546875" customWidth="1"/>
    <col min="15604" max="15604" width="10" customWidth="1"/>
    <col min="15605" max="15605" width="20.7109375" customWidth="1"/>
    <col min="15817" max="15817" width="5.85546875" customWidth="1"/>
    <col min="15818" max="15820" width="25.7109375" customWidth="1"/>
    <col min="15821" max="15822" width="8.28515625" customWidth="1"/>
    <col min="15823" max="15825" width="7.28515625" customWidth="1"/>
    <col min="15826" max="15827" width="8.28515625" customWidth="1"/>
    <col min="15828" max="15830" width="7.28515625" customWidth="1"/>
    <col min="15831" max="15832" width="8.28515625" customWidth="1"/>
    <col min="15833" max="15834" width="7.28515625" customWidth="1"/>
    <col min="15835" max="15836" width="8.28515625" customWidth="1"/>
    <col min="15837" max="15837" width="7.28515625" customWidth="1"/>
    <col min="15838" max="15839" width="8.28515625" customWidth="1"/>
    <col min="15840" max="15840" width="4.42578125" customWidth="1"/>
    <col min="15841" max="15842" width="8.28515625" customWidth="1"/>
    <col min="15843" max="15845" width="7.28515625" customWidth="1"/>
    <col min="15846" max="15847" width="8.28515625" customWidth="1"/>
    <col min="15848" max="15849" width="7.28515625" customWidth="1"/>
    <col min="15850" max="15851" width="8.28515625" customWidth="1"/>
    <col min="15852" max="15852" width="7.28515625" customWidth="1"/>
    <col min="15853" max="15854" width="8.28515625" customWidth="1"/>
    <col min="15855" max="15856" width="7.28515625" customWidth="1"/>
    <col min="15857" max="15858" width="8.28515625" customWidth="1"/>
    <col min="15859" max="15859" width="3.85546875" customWidth="1"/>
    <col min="15860" max="15860" width="10" customWidth="1"/>
    <col min="15861" max="15861" width="20.7109375" customWidth="1"/>
    <col min="16073" max="16073" width="5.85546875" customWidth="1"/>
    <col min="16074" max="16076" width="25.7109375" customWidth="1"/>
    <col min="16077" max="16078" width="8.28515625" customWidth="1"/>
    <col min="16079" max="16081" width="7.28515625" customWidth="1"/>
    <col min="16082" max="16083" width="8.28515625" customWidth="1"/>
    <col min="16084" max="16086" width="7.28515625" customWidth="1"/>
    <col min="16087" max="16088" width="8.28515625" customWidth="1"/>
    <col min="16089" max="16090" width="7.28515625" customWidth="1"/>
    <col min="16091" max="16092" width="8.28515625" customWidth="1"/>
    <col min="16093" max="16093" width="7.28515625" customWidth="1"/>
    <col min="16094" max="16095" width="8.28515625" customWidth="1"/>
    <col min="16096" max="16096" width="4.42578125" customWidth="1"/>
    <col min="16097" max="16098" width="8.28515625" customWidth="1"/>
    <col min="16099" max="16101" width="7.28515625" customWidth="1"/>
    <col min="16102" max="16103" width="8.28515625" customWidth="1"/>
    <col min="16104" max="16105" width="7.28515625" customWidth="1"/>
    <col min="16106" max="16107" width="8.28515625" customWidth="1"/>
    <col min="16108" max="16108" width="7.28515625" customWidth="1"/>
    <col min="16109" max="16110" width="8.28515625" customWidth="1"/>
    <col min="16111" max="16112" width="7.28515625" customWidth="1"/>
    <col min="16113" max="16114" width="8.28515625" customWidth="1"/>
    <col min="16115" max="16115" width="3.85546875" customWidth="1"/>
    <col min="16116" max="16116" width="10" customWidth="1"/>
    <col min="16117" max="16117" width="20.7109375" customWidth="1"/>
  </cols>
  <sheetData>
    <row r="1" spans="1:46" s="6" customFormat="1" ht="18.75">
      <c r="A1" s="1" t="s">
        <v>0</v>
      </c>
      <c r="B1" s="1"/>
      <c r="C1" s="1"/>
      <c r="D1" s="1"/>
      <c r="E1" s="1"/>
      <c r="F1" s="1"/>
      <c r="G1" s="1"/>
      <c r="H1" s="1"/>
      <c r="I1" s="75"/>
      <c r="J1" s="2"/>
      <c r="K1" s="3"/>
      <c r="L1" s="3"/>
      <c r="M1" s="3"/>
      <c r="N1" s="4"/>
      <c r="O1" s="3"/>
      <c r="P1" s="3"/>
      <c r="Q1" s="4"/>
      <c r="R1" s="86"/>
      <c r="S1" s="86"/>
      <c r="T1" s="86"/>
      <c r="U1" s="86"/>
      <c r="V1" s="71"/>
      <c r="W1" s="3"/>
      <c r="X1" s="5"/>
      <c r="Y1" s="5"/>
      <c r="Z1" s="5"/>
      <c r="AA1" s="5"/>
      <c r="AB1" s="65"/>
      <c r="AG1" s="65"/>
      <c r="AJ1" s="65"/>
      <c r="AK1" s="45"/>
      <c r="AL1" s="45"/>
      <c r="AM1" s="45"/>
      <c r="AN1" s="45"/>
      <c r="AO1" s="65"/>
      <c r="AQ1" s="65"/>
      <c r="AR1" s="65"/>
      <c r="AT1" s="7"/>
    </row>
    <row r="2" spans="1:46" s="6" customFormat="1" ht="18.75">
      <c r="A2" s="1" t="s">
        <v>1</v>
      </c>
      <c r="B2" s="1"/>
      <c r="C2" s="1"/>
      <c r="D2" s="1"/>
      <c r="E2" s="1"/>
      <c r="F2" s="1"/>
      <c r="G2" s="1"/>
      <c r="H2" s="1"/>
      <c r="I2" s="75"/>
      <c r="J2" s="2"/>
      <c r="K2" s="3"/>
      <c r="L2" s="3"/>
      <c r="M2" s="3"/>
      <c r="N2" s="4"/>
      <c r="O2" s="3"/>
      <c r="P2" s="3"/>
      <c r="Q2" s="4"/>
      <c r="R2" s="86"/>
      <c r="S2" s="86"/>
      <c r="T2" s="86"/>
      <c r="U2" s="86"/>
      <c r="V2" s="71"/>
      <c r="W2" s="3"/>
      <c r="X2" s="5"/>
      <c r="Y2" s="5"/>
      <c r="Z2" s="5"/>
      <c r="AA2" s="5"/>
      <c r="AB2" s="65"/>
      <c r="AG2" s="65"/>
      <c r="AJ2" s="65"/>
      <c r="AK2" s="45"/>
      <c r="AL2" s="45"/>
      <c r="AM2" s="45"/>
      <c r="AN2" s="45"/>
      <c r="AO2" s="65"/>
      <c r="AQ2" s="65"/>
      <c r="AR2" s="65"/>
      <c r="AT2" s="7"/>
    </row>
    <row r="3" spans="1:46" s="6" customFormat="1" ht="25.5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3"/>
      <c r="L3" s="73"/>
      <c r="M3" s="73"/>
      <c r="N3" s="73"/>
      <c r="O3" s="73"/>
      <c r="P3" s="73"/>
      <c r="Q3" s="73"/>
      <c r="R3" s="87"/>
      <c r="S3" s="88" t="s">
        <v>3</v>
      </c>
      <c r="T3" s="88"/>
      <c r="U3" s="88"/>
      <c r="V3" s="74"/>
      <c r="W3" s="76"/>
      <c r="X3" s="74"/>
      <c r="Y3" s="3"/>
      <c r="Z3" s="8"/>
      <c r="AA3" s="8"/>
      <c r="AB3" s="67"/>
      <c r="AC3" s="8"/>
      <c r="AD3" s="8"/>
      <c r="AE3" s="8"/>
      <c r="AF3" s="8"/>
      <c r="AG3" s="67"/>
      <c r="AH3" s="8"/>
      <c r="AI3" s="8"/>
      <c r="AJ3" s="69"/>
      <c r="AK3" s="46"/>
      <c r="AL3" s="46"/>
      <c r="AM3" s="47"/>
      <c r="AN3" s="47"/>
      <c r="AO3" s="67"/>
      <c r="AP3" s="8"/>
      <c r="AQ3" s="65"/>
      <c r="AR3" s="65"/>
      <c r="AT3" s="7"/>
    </row>
    <row r="4" spans="1:46" s="6" customFormat="1" ht="22.5">
      <c r="A4" s="9"/>
      <c r="B4" s="10"/>
      <c r="O4" s="78" t="s">
        <v>353</v>
      </c>
      <c r="P4" s="78"/>
      <c r="Q4" s="78"/>
      <c r="R4" s="89"/>
      <c r="S4" s="89"/>
      <c r="T4" s="89"/>
      <c r="U4" s="90"/>
      <c r="AG4" s="71"/>
      <c r="AH4" s="71"/>
      <c r="AI4" s="71"/>
      <c r="AJ4" s="71"/>
      <c r="AK4" s="71"/>
      <c r="AL4" s="71"/>
      <c r="AM4" s="71"/>
      <c r="AN4" s="48"/>
      <c r="AO4" s="66"/>
      <c r="AP4" s="3"/>
      <c r="AQ4" s="65"/>
      <c r="AR4" s="65"/>
      <c r="AT4" s="7"/>
    </row>
    <row r="5" spans="1:46" s="6" customFormat="1" ht="18.75">
      <c r="A5" s="82" t="s">
        <v>137</v>
      </c>
      <c r="B5" s="82"/>
      <c r="C5" s="82"/>
      <c r="D5" s="82"/>
      <c r="E5" s="82"/>
      <c r="F5" s="82"/>
      <c r="G5" s="82"/>
      <c r="H5" s="82"/>
      <c r="I5" s="82"/>
      <c r="J5" s="82"/>
      <c r="K5" s="3"/>
      <c r="L5" s="3"/>
      <c r="M5" s="3"/>
      <c r="N5" s="4"/>
      <c r="O5" s="3"/>
      <c r="P5" s="3"/>
      <c r="Q5" s="4"/>
      <c r="R5" s="86"/>
      <c r="S5" s="86"/>
      <c r="T5" s="86"/>
      <c r="U5" s="86"/>
      <c r="V5" s="71"/>
      <c r="W5" s="3"/>
      <c r="X5" s="11"/>
      <c r="Y5" s="11"/>
      <c r="Z5" s="11"/>
      <c r="AA5" s="11"/>
      <c r="AB5" s="65"/>
      <c r="AG5" s="65"/>
      <c r="AJ5" s="65"/>
      <c r="AK5" s="45"/>
      <c r="AL5" s="45"/>
      <c r="AM5" s="45"/>
      <c r="AN5" s="45"/>
      <c r="AO5" s="65"/>
      <c r="AQ5" s="65"/>
      <c r="AR5" s="65"/>
      <c r="AT5" s="7"/>
    </row>
    <row r="6" spans="1:46" s="6" customFormat="1" ht="18.75">
      <c r="A6" s="12"/>
      <c r="B6" s="12"/>
      <c r="C6" s="12"/>
      <c r="D6" s="12"/>
      <c r="E6" s="12"/>
      <c r="F6" s="12"/>
      <c r="G6" s="12"/>
      <c r="H6" s="12"/>
      <c r="I6" s="13">
        <v>20</v>
      </c>
      <c r="J6" s="12"/>
      <c r="K6" s="3"/>
      <c r="L6" s="3"/>
      <c r="M6" s="3"/>
      <c r="N6" s="13">
        <v>6</v>
      </c>
      <c r="O6" s="3"/>
      <c r="P6" s="3"/>
      <c r="Q6" s="13">
        <v>2</v>
      </c>
      <c r="R6" s="86"/>
      <c r="S6" s="86"/>
      <c r="T6" s="86"/>
      <c r="U6" s="86"/>
      <c r="V6" s="13">
        <v>2</v>
      </c>
      <c r="W6" s="3"/>
      <c r="X6" s="16">
        <v>30</v>
      </c>
      <c r="Y6" s="11"/>
      <c r="Z6" s="11"/>
      <c r="AA6" s="11"/>
      <c r="AB6" s="13">
        <v>20</v>
      </c>
      <c r="AC6" s="12"/>
      <c r="AD6" s="3"/>
      <c r="AE6" s="3"/>
      <c r="AF6" s="3"/>
      <c r="AG6" s="13">
        <v>6</v>
      </c>
      <c r="AH6" s="3"/>
      <c r="AI6" s="3"/>
      <c r="AJ6" s="13">
        <v>2</v>
      </c>
      <c r="AK6" s="48"/>
      <c r="AL6" s="48"/>
      <c r="AM6" s="48"/>
      <c r="AN6" s="48"/>
      <c r="AO6" s="13">
        <v>2</v>
      </c>
      <c r="AP6" s="3"/>
      <c r="AQ6" s="13">
        <v>30</v>
      </c>
      <c r="AR6" s="13">
        <v>60</v>
      </c>
      <c r="AT6" s="7"/>
    </row>
    <row r="7" spans="1:46" s="19" customFormat="1" ht="15" customHeight="1">
      <c r="A7" s="83" t="s">
        <v>4</v>
      </c>
      <c r="B7" s="84"/>
      <c r="C7" s="84"/>
      <c r="D7" s="14"/>
      <c r="E7" s="14"/>
      <c r="F7" s="14"/>
      <c r="G7" s="14"/>
      <c r="H7" s="14"/>
      <c r="I7" s="15">
        <v>10</v>
      </c>
      <c r="J7" s="14">
        <v>3</v>
      </c>
      <c r="K7" s="14">
        <v>3</v>
      </c>
      <c r="L7" s="14">
        <v>2</v>
      </c>
      <c r="M7" s="14">
        <v>2</v>
      </c>
      <c r="N7" s="15">
        <v>4</v>
      </c>
      <c r="O7" s="14">
        <v>2</v>
      </c>
      <c r="P7" s="14">
        <v>2</v>
      </c>
      <c r="Q7" s="15">
        <v>1</v>
      </c>
      <c r="R7" s="91">
        <v>1</v>
      </c>
      <c r="S7" s="91">
        <v>1</v>
      </c>
      <c r="T7" s="91">
        <v>1</v>
      </c>
      <c r="U7" s="91">
        <v>1</v>
      </c>
      <c r="V7" s="15">
        <v>2</v>
      </c>
      <c r="W7" s="14">
        <v>1</v>
      </c>
      <c r="X7" s="16">
        <v>16</v>
      </c>
      <c r="Y7" s="85" t="s">
        <v>5</v>
      </c>
      <c r="Z7" s="72"/>
      <c r="AA7" s="17"/>
      <c r="AB7" s="15">
        <v>10</v>
      </c>
      <c r="AC7" s="14">
        <v>3</v>
      </c>
      <c r="AD7" s="14">
        <v>3</v>
      </c>
      <c r="AE7" s="14">
        <v>2</v>
      </c>
      <c r="AF7" s="14">
        <v>2</v>
      </c>
      <c r="AG7" s="15">
        <v>4</v>
      </c>
      <c r="AH7" s="14">
        <v>2</v>
      </c>
      <c r="AI7" s="14">
        <v>2</v>
      </c>
      <c r="AJ7" s="15">
        <v>1</v>
      </c>
      <c r="AK7" s="49">
        <v>1</v>
      </c>
      <c r="AL7" s="49">
        <v>1</v>
      </c>
      <c r="AM7" s="49">
        <v>1</v>
      </c>
      <c r="AN7" s="49">
        <v>1</v>
      </c>
      <c r="AO7" s="15">
        <v>1</v>
      </c>
      <c r="AP7" s="14">
        <v>1</v>
      </c>
      <c r="AQ7" s="18">
        <v>16</v>
      </c>
      <c r="AR7" s="16">
        <v>32</v>
      </c>
      <c r="AS7" s="79" t="s">
        <v>6</v>
      </c>
      <c r="AT7" s="79" t="s">
        <v>7</v>
      </c>
    </row>
    <row r="8" spans="1:46" s="26" customFormat="1" ht="60" customHeight="1">
      <c r="A8" s="20" t="s">
        <v>8</v>
      </c>
      <c r="B8" s="20" t="s">
        <v>9</v>
      </c>
      <c r="C8" s="20" t="s">
        <v>10</v>
      </c>
      <c r="D8" s="20" t="s">
        <v>11</v>
      </c>
      <c r="E8" s="20" t="s">
        <v>12</v>
      </c>
      <c r="F8" s="20" t="s">
        <v>13</v>
      </c>
      <c r="G8" s="20" t="s">
        <v>12</v>
      </c>
      <c r="H8" s="20" t="s">
        <v>13</v>
      </c>
      <c r="I8" s="22" t="s">
        <v>14</v>
      </c>
      <c r="J8" s="21" t="s">
        <v>138</v>
      </c>
      <c r="K8" s="21" t="s">
        <v>139</v>
      </c>
      <c r="L8" s="21" t="s">
        <v>140</v>
      </c>
      <c r="M8" s="21" t="s">
        <v>148</v>
      </c>
      <c r="N8" s="22" t="s">
        <v>15</v>
      </c>
      <c r="O8" s="21" t="s">
        <v>141</v>
      </c>
      <c r="P8" s="21" t="s">
        <v>142</v>
      </c>
      <c r="Q8" s="22" t="s">
        <v>16</v>
      </c>
      <c r="R8" s="92" t="s">
        <v>143</v>
      </c>
      <c r="S8" s="92" t="s">
        <v>17</v>
      </c>
      <c r="T8" s="92" t="s">
        <v>144</v>
      </c>
      <c r="U8" s="92" t="s">
        <v>18</v>
      </c>
      <c r="V8" s="22" t="s">
        <v>19</v>
      </c>
      <c r="W8" s="21" t="s">
        <v>20</v>
      </c>
      <c r="X8" s="22" t="s">
        <v>21</v>
      </c>
      <c r="Y8" s="85"/>
      <c r="Z8" s="72" t="s">
        <v>352</v>
      </c>
      <c r="AA8" s="23"/>
      <c r="AB8" s="22" t="s">
        <v>22</v>
      </c>
      <c r="AC8" s="21" t="s">
        <v>145</v>
      </c>
      <c r="AD8" s="21" t="s">
        <v>146</v>
      </c>
      <c r="AE8" s="21" t="s">
        <v>147</v>
      </c>
      <c r="AF8" s="21" t="s">
        <v>146</v>
      </c>
      <c r="AG8" s="22" t="s">
        <v>149</v>
      </c>
      <c r="AH8" s="21" t="s">
        <v>150</v>
      </c>
      <c r="AI8" s="21" t="s">
        <v>151</v>
      </c>
      <c r="AJ8" s="22" t="s">
        <v>23</v>
      </c>
      <c r="AK8" s="50" t="s">
        <v>152</v>
      </c>
      <c r="AL8" s="50" t="s">
        <v>153</v>
      </c>
      <c r="AM8" s="50" t="s">
        <v>154</v>
      </c>
      <c r="AN8" s="50" t="s">
        <v>155</v>
      </c>
      <c r="AO8" s="22" t="s">
        <v>156</v>
      </c>
      <c r="AP8" s="21" t="s">
        <v>24</v>
      </c>
      <c r="AQ8" s="24" t="s">
        <v>25</v>
      </c>
      <c r="AR8" s="25" t="s">
        <v>26</v>
      </c>
      <c r="AS8" s="80"/>
      <c r="AT8" s="80"/>
    </row>
    <row r="9" spans="1:46" s="33" customFormat="1" ht="24.95" customHeight="1">
      <c r="A9" s="27">
        <v>1</v>
      </c>
      <c r="B9" s="44" t="s">
        <v>157</v>
      </c>
      <c r="C9" s="44" t="s">
        <v>158</v>
      </c>
      <c r="D9" s="44" t="s">
        <v>124</v>
      </c>
      <c r="E9" s="28" t="s">
        <v>28</v>
      </c>
      <c r="F9" s="28" t="s">
        <v>29</v>
      </c>
      <c r="G9" s="44" t="s">
        <v>291</v>
      </c>
      <c r="H9" s="44" t="s">
        <v>32</v>
      </c>
      <c r="I9" s="63">
        <f>((J9*3)+(K9*3)+(L9*2)+(M9*2))/10</f>
        <v>10.725</v>
      </c>
      <c r="J9" s="29">
        <v>11</v>
      </c>
      <c r="K9" s="29">
        <v>9.25</v>
      </c>
      <c r="L9" s="29">
        <v>10</v>
      </c>
      <c r="M9" s="29">
        <v>13.25</v>
      </c>
      <c r="N9" s="63">
        <f>((O9*2)+(P9*2))/4</f>
        <v>12</v>
      </c>
      <c r="O9" s="29">
        <v>12.5</v>
      </c>
      <c r="P9" s="29">
        <v>11.5</v>
      </c>
      <c r="Q9" s="63">
        <f>(R9+S9+T9+U9)</f>
        <v>8.75</v>
      </c>
      <c r="R9" s="37">
        <v>8.75</v>
      </c>
      <c r="S9" s="37"/>
      <c r="T9" s="37"/>
      <c r="U9" s="37"/>
      <c r="V9" s="63">
        <f>W9</f>
        <v>8.5</v>
      </c>
      <c r="W9" s="29">
        <v>8.5</v>
      </c>
      <c r="X9" s="63">
        <f>((I9*10)+(N9*4)+(Q9*1)+(V9*1))/16</f>
        <v>10.78125</v>
      </c>
      <c r="Y9" s="30">
        <f>IF(X9&gt;=10,30,SUM(#REF!+#REF!+#REF!+#REF!+#REF!+#REF!+#REF!))</f>
        <v>30</v>
      </c>
      <c r="Z9" s="30"/>
      <c r="AA9" s="23"/>
      <c r="AB9" s="63">
        <f>((AC9*3)+(AD9*3)+(AE9*2)+(AF9*2))/10</f>
        <v>0</v>
      </c>
      <c r="AC9" s="29"/>
      <c r="AD9" s="29"/>
      <c r="AE9" s="29"/>
      <c r="AF9" s="29"/>
      <c r="AG9" s="63">
        <f>((AH9*2)+(AI9*2))/4</f>
        <v>0</v>
      </c>
      <c r="AH9" s="29"/>
      <c r="AI9" s="29"/>
      <c r="AJ9" s="63">
        <f>(AK9+AL9+AM9+AN9)</f>
        <v>0</v>
      </c>
      <c r="AK9" s="51"/>
      <c r="AL9" s="51"/>
      <c r="AM9" s="51"/>
      <c r="AN9" s="51"/>
      <c r="AO9" s="63">
        <f>AP9</f>
        <v>0</v>
      </c>
      <c r="AP9" s="29"/>
      <c r="AQ9" s="70">
        <f>((AB9*10)+(AG9*4)+(AJ9*1)+(AO9*1))/16</f>
        <v>0</v>
      </c>
      <c r="AR9" s="30">
        <f>(X9+AQ9)/2</f>
        <v>5.390625</v>
      </c>
      <c r="AS9" s="31" t="str">
        <f>IF(AR9&gt;=10,"Admis/ Sess 1","Rattrapge")</f>
        <v>Rattrapge</v>
      </c>
      <c r="AT9" s="32" t="e">
        <f>Y9+#REF!</f>
        <v>#REF!</v>
      </c>
    </row>
    <row r="10" spans="1:46" s="33" customFormat="1" ht="24.95" customHeight="1">
      <c r="A10" s="27">
        <v>2</v>
      </c>
      <c r="B10" s="44" t="s">
        <v>159</v>
      </c>
      <c r="C10" s="44" t="s">
        <v>160</v>
      </c>
      <c r="D10" s="44" t="s">
        <v>161</v>
      </c>
      <c r="E10" s="28" t="s">
        <v>31</v>
      </c>
      <c r="F10" s="28" t="s">
        <v>32</v>
      </c>
      <c r="G10" s="44" t="s">
        <v>123</v>
      </c>
      <c r="H10" s="44" t="s">
        <v>52</v>
      </c>
      <c r="I10" s="63">
        <f t="shared" ref="I10:I65" si="0">((J10*3)+(K10*3)+(L10*2)+(M10*2))/10</f>
        <v>11.55</v>
      </c>
      <c r="J10" s="29">
        <v>10.75</v>
      </c>
      <c r="K10" s="29">
        <v>9.75</v>
      </c>
      <c r="L10" s="29">
        <v>12</v>
      </c>
      <c r="M10" s="29">
        <v>15</v>
      </c>
      <c r="N10" s="63">
        <f t="shared" ref="N10:N65" si="1">((O10*2)+(P10*2))/4</f>
        <v>10.5</v>
      </c>
      <c r="O10" s="29">
        <v>10.75</v>
      </c>
      <c r="P10" s="29">
        <v>10.25</v>
      </c>
      <c r="Q10" s="63">
        <f t="shared" ref="Q10:Q65" si="2">(R10+S10+T10+U10)</f>
        <v>11.25</v>
      </c>
      <c r="R10" s="37">
        <v>11.25</v>
      </c>
      <c r="S10" s="37"/>
      <c r="T10" s="37"/>
      <c r="U10" s="37"/>
      <c r="V10" s="63">
        <f t="shared" ref="V10:V65" si="3">W10</f>
        <v>9</v>
      </c>
      <c r="W10" s="29">
        <v>9</v>
      </c>
      <c r="X10" s="63">
        <f t="shared" ref="X10:X65" si="4">((I10*10)+(N10*4)+(Q10*1)+(V10*1))/16</f>
        <v>11.109375</v>
      </c>
      <c r="Y10" s="30">
        <f>IF(X10&gt;=10,30,SUM(#REF!+#REF!+#REF!+#REF!+#REF!+#REF!+#REF!))</f>
        <v>30</v>
      </c>
      <c r="Z10" s="30"/>
      <c r="AA10" s="23"/>
      <c r="AB10" s="63">
        <f t="shared" ref="AB10:AB65" si="5">((AC10*3)+(AD10*3)+(AE10*2)+(AF10*2))/10</f>
        <v>0</v>
      </c>
      <c r="AC10" s="29"/>
      <c r="AD10" s="29"/>
      <c r="AE10" s="29"/>
      <c r="AF10" s="29"/>
      <c r="AG10" s="63">
        <f t="shared" ref="AG10:AG65" si="6">((AH10*2)+(AI10*2))/4</f>
        <v>0</v>
      </c>
      <c r="AH10" s="29"/>
      <c r="AI10" s="29"/>
      <c r="AJ10" s="63">
        <f t="shared" ref="AJ10:AJ65" si="7">(AK10+AL10+AM10+AN10)</f>
        <v>0</v>
      </c>
      <c r="AK10" s="51"/>
      <c r="AL10" s="51"/>
      <c r="AM10" s="51"/>
      <c r="AN10" s="51"/>
      <c r="AO10" s="63">
        <f t="shared" ref="AO10:AO65" si="8">AP10</f>
        <v>0</v>
      </c>
      <c r="AP10" s="29"/>
      <c r="AQ10" s="70">
        <f t="shared" ref="AQ10:AQ65" si="9">((AB10*10)+(AG10*4)+(AJ10*1)+(AO10*1))/16</f>
        <v>0</v>
      </c>
      <c r="AR10" s="30">
        <f t="shared" ref="AR10:AR65" si="10">(X10+AQ10)/2</f>
        <v>5.5546875</v>
      </c>
      <c r="AS10" s="31" t="str">
        <f t="shared" ref="AS10:AS65" si="11">IF(AR10&gt;=10,"Admis/ Sess 1","Rattrapge")</f>
        <v>Rattrapge</v>
      </c>
      <c r="AT10" s="32" t="e">
        <f>Y10+#REF!</f>
        <v>#REF!</v>
      </c>
    </row>
    <row r="11" spans="1:46" s="33" customFormat="1" ht="24.95" customHeight="1">
      <c r="A11" s="27">
        <v>3</v>
      </c>
      <c r="B11" s="44" t="s">
        <v>162</v>
      </c>
      <c r="C11" s="44" t="s">
        <v>41</v>
      </c>
      <c r="D11" s="44" t="s">
        <v>163</v>
      </c>
      <c r="E11" s="28" t="s">
        <v>33</v>
      </c>
      <c r="F11" s="28" t="s">
        <v>34</v>
      </c>
      <c r="G11" s="44" t="s">
        <v>292</v>
      </c>
      <c r="H11" s="44" t="s">
        <v>36</v>
      </c>
      <c r="I11" s="63">
        <f t="shared" si="0"/>
        <v>12.75</v>
      </c>
      <c r="J11" s="29">
        <v>14.5</v>
      </c>
      <c r="K11" s="29">
        <v>11.5</v>
      </c>
      <c r="L11" s="29">
        <v>10</v>
      </c>
      <c r="M11" s="29">
        <v>14.75</v>
      </c>
      <c r="N11" s="63">
        <f t="shared" si="1"/>
        <v>9.125</v>
      </c>
      <c r="O11" s="29">
        <v>10.75</v>
      </c>
      <c r="P11" s="29">
        <v>7.5</v>
      </c>
      <c r="Q11" s="63">
        <f t="shared" si="2"/>
        <v>15.25</v>
      </c>
      <c r="R11" s="37">
        <v>15.25</v>
      </c>
      <c r="S11" s="37"/>
      <c r="T11" s="37"/>
      <c r="U11" s="37"/>
      <c r="V11" s="63">
        <f t="shared" si="3"/>
        <v>10</v>
      </c>
      <c r="W11" s="29">
        <v>10</v>
      </c>
      <c r="X11" s="63">
        <f t="shared" si="4"/>
        <v>11.828125</v>
      </c>
      <c r="Y11" s="30">
        <f>IF(X11&gt;=10,30,SUM(#REF!+#REF!+#REF!+#REF!+#REF!+#REF!+#REF!))</f>
        <v>30</v>
      </c>
      <c r="Z11" s="30"/>
      <c r="AA11" s="23"/>
      <c r="AB11" s="63">
        <f t="shared" si="5"/>
        <v>0</v>
      </c>
      <c r="AC11" s="29"/>
      <c r="AD11" s="29"/>
      <c r="AE11" s="29"/>
      <c r="AF11" s="29"/>
      <c r="AG11" s="63">
        <f t="shared" si="6"/>
        <v>0</v>
      </c>
      <c r="AH11" s="29"/>
      <c r="AI11" s="29"/>
      <c r="AJ11" s="63">
        <f t="shared" si="7"/>
        <v>0</v>
      </c>
      <c r="AK11" s="51"/>
      <c r="AL11" s="51"/>
      <c r="AM11" s="51"/>
      <c r="AN11" s="51"/>
      <c r="AO11" s="63">
        <f t="shared" si="8"/>
        <v>0</v>
      </c>
      <c r="AP11" s="29"/>
      <c r="AQ11" s="70">
        <f t="shared" si="9"/>
        <v>0</v>
      </c>
      <c r="AR11" s="30">
        <f t="shared" si="10"/>
        <v>5.9140625</v>
      </c>
      <c r="AS11" s="31" t="str">
        <f t="shared" si="11"/>
        <v>Rattrapge</v>
      </c>
      <c r="AT11" s="32" t="e">
        <f>Y11+#REF!</f>
        <v>#REF!</v>
      </c>
    </row>
    <row r="12" spans="1:46" s="33" customFormat="1" ht="24.95" customHeight="1">
      <c r="A12" s="27">
        <v>4</v>
      </c>
      <c r="B12" s="44" t="s">
        <v>164</v>
      </c>
      <c r="C12" s="44" t="s">
        <v>165</v>
      </c>
      <c r="D12" s="44" t="s">
        <v>77</v>
      </c>
      <c r="E12" s="28" t="s">
        <v>35</v>
      </c>
      <c r="F12" s="28" t="s">
        <v>36</v>
      </c>
      <c r="G12" s="44" t="s">
        <v>293</v>
      </c>
      <c r="H12" s="44" t="s">
        <v>32</v>
      </c>
      <c r="I12" s="63">
        <f t="shared" si="0"/>
        <v>13.711000000000002</v>
      </c>
      <c r="J12" s="29">
        <v>16.5</v>
      </c>
      <c r="K12" s="29">
        <v>11.37</v>
      </c>
      <c r="L12" s="29">
        <v>12</v>
      </c>
      <c r="M12" s="29">
        <v>14.75</v>
      </c>
      <c r="N12" s="63">
        <f t="shared" si="1"/>
        <v>13.875</v>
      </c>
      <c r="O12" s="29">
        <v>13.75</v>
      </c>
      <c r="P12" s="29">
        <v>14</v>
      </c>
      <c r="Q12" s="63">
        <f t="shared" si="2"/>
        <v>15.75</v>
      </c>
      <c r="R12" s="37">
        <v>15.75</v>
      </c>
      <c r="S12" s="37"/>
      <c r="T12" s="37"/>
      <c r="U12" s="37"/>
      <c r="V12" s="63">
        <f t="shared" si="3"/>
        <v>13</v>
      </c>
      <c r="W12" s="29">
        <v>13</v>
      </c>
      <c r="X12" s="63">
        <f t="shared" si="4"/>
        <v>13.835000000000001</v>
      </c>
      <c r="Y12" s="30">
        <f>IF(X12&gt;=10,30,SUM(#REF!+#REF!+#REF!+#REF!+#REF!+#REF!+#REF!))</f>
        <v>30</v>
      </c>
      <c r="Z12" s="30"/>
      <c r="AA12" s="23"/>
      <c r="AB12" s="63">
        <f t="shared" si="5"/>
        <v>0</v>
      </c>
      <c r="AC12" s="29"/>
      <c r="AD12" s="29"/>
      <c r="AE12" s="29"/>
      <c r="AF12" s="29"/>
      <c r="AG12" s="63">
        <f t="shared" si="6"/>
        <v>0</v>
      </c>
      <c r="AH12" s="29"/>
      <c r="AI12" s="29"/>
      <c r="AJ12" s="63">
        <f t="shared" si="7"/>
        <v>0</v>
      </c>
      <c r="AK12" s="51"/>
      <c r="AL12" s="51"/>
      <c r="AM12" s="51"/>
      <c r="AN12" s="51"/>
      <c r="AO12" s="63">
        <f t="shared" si="8"/>
        <v>0</v>
      </c>
      <c r="AP12" s="29"/>
      <c r="AQ12" s="70">
        <f t="shared" si="9"/>
        <v>0</v>
      </c>
      <c r="AR12" s="30">
        <f t="shared" si="10"/>
        <v>6.9175000000000004</v>
      </c>
      <c r="AS12" s="31" t="str">
        <f t="shared" si="11"/>
        <v>Rattrapge</v>
      </c>
      <c r="AT12" s="32" t="e">
        <f>Y12+#REF!</f>
        <v>#REF!</v>
      </c>
    </row>
    <row r="13" spans="1:46" s="33" customFormat="1" ht="24.95" customHeight="1">
      <c r="A13" s="27">
        <v>5</v>
      </c>
      <c r="B13" s="44" t="s">
        <v>166</v>
      </c>
      <c r="C13" s="44" t="s">
        <v>167</v>
      </c>
      <c r="D13" s="44" t="s">
        <v>127</v>
      </c>
      <c r="E13" s="28" t="s">
        <v>37</v>
      </c>
      <c r="F13" s="28" t="s">
        <v>32</v>
      </c>
      <c r="G13" s="44" t="s">
        <v>294</v>
      </c>
      <c r="H13" s="44" t="s">
        <v>120</v>
      </c>
      <c r="I13" s="63">
        <f t="shared" si="0"/>
        <v>8.7249999999999996</v>
      </c>
      <c r="J13" s="29">
        <v>9.5</v>
      </c>
      <c r="K13" s="29">
        <v>9.75</v>
      </c>
      <c r="L13" s="29">
        <v>10</v>
      </c>
      <c r="M13" s="29">
        <v>4.75</v>
      </c>
      <c r="N13" s="63">
        <f t="shared" si="1"/>
        <v>7.5</v>
      </c>
      <c r="O13" s="29">
        <v>7.75</v>
      </c>
      <c r="P13" s="29">
        <v>7.25</v>
      </c>
      <c r="Q13" s="63">
        <f t="shared" si="2"/>
        <v>10.25</v>
      </c>
      <c r="R13" s="37">
        <v>10.25</v>
      </c>
      <c r="S13" s="37"/>
      <c r="T13" s="37"/>
      <c r="U13" s="37"/>
      <c r="V13" s="63">
        <f t="shared" si="3"/>
        <v>11.5</v>
      </c>
      <c r="W13" s="29">
        <v>11.5</v>
      </c>
      <c r="X13" s="63">
        <f t="shared" si="4"/>
        <v>8.6875</v>
      </c>
      <c r="Y13" s="30" t="e">
        <f>IF(X13&gt;=10,30,SUM(#REF!+#REF!+#REF!+#REF!+#REF!+#REF!+#REF!))</f>
        <v>#REF!</v>
      </c>
      <c r="Z13" s="30"/>
      <c r="AA13" s="23"/>
      <c r="AB13" s="63">
        <f t="shared" si="5"/>
        <v>0</v>
      </c>
      <c r="AC13" s="29"/>
      <c r="AD13" s="29"/>
      <c r="AE13" s="29"/>
      <c r="AF13" s="29"/>
      <c r="AG13" s="63">
        <f t="shared" si="6"/>
        <v>0</v>
      </c>
      <c r="AH13" s="29"/>
      <c r="AI13" s="29"/>
      <c r="AJ13" s="63">
        <f t="shared" si="7"/>
        <v>0</v>
      </c>
      <c r="AK13" s="51"/>
      <c r="AL13" s="51"/>
      <c r="AM13" s="51"/>
      <c r="AN13" s="51"/>
      <c r="AO13" s="63">
        <f t="shared" si="8"/>
        <v>0</v>
      </c>
      <c r="AP13" s="29"/>
      <c r="AQ13" s="70">
        <f t="shared" si="9"/>
        <v>0</v>
      </c>
      <c r="AR13" s="30">
        <f t="shared" si="10"/>
        <v>4.34375</v>
      </c>
      <c r="AS13" s="31" t="str">
        <f t="shared" si="11"/>
        <v>Rattrapge</v>
      </c>
      <c r="AT13" s="32" t="e">
        <f>Y13+#REF!</f>
        <v>#REF!</v>
      </c>
    </row>
    <row r="14" spans="1:46" s="33" customFormat="1" ht="24.95" customHeight="1">
      <c r="A14" s="27">
        <v>6</v>
      </c>
      <c r="B14" s="44" t="s">
        <v>168</v>
      </c>
      <c r="C14" s="44" t="s">
        <v>169</v>
      </c>
      <c r="D14" s="44" t="s">
        <v>170</v>
      </c>
      <c r="E14" s="28" t="s">
        <v>38</v>
      </c>
      <c r="F14" s="28" t="s">
        <v>32</v>
      </c>
      <c r="G14" s="44" t="s">
        <v>295</v>
      </c>
      <c r="H14" s="44" t="s">
        <v>32</v>
      </c>
      <c r="I14" s="63">
        <f t="shared" si="0"/>
        <v>10.125</v>
      </c>
      <c r="J14" s="29">
        <v>11</v>
      </c>
      <c r="K14" s="29">
        <v>8.75</v>
      </c>
      <c r="L14" s="29">
        <v>10</v>
      </c>
      <c r="M14" s="29">
        <v>11</v>
      </c>
      <c r="N14" s="63">
        <f t="shared" si="1"/>
        <v>7.125</v>
      </c>
      <c r="O14" s="29">
        <v>6.5</v>
      </c>
      <c r="P14" s="29">
        <v>7.75</v>
      </c>
      <c r="Q14" s="63">
        <f t="shared" si="2"/>
        <v>9.5</v>
      </c>
      <c r="R14" s="37">
        <v>9.5</v>
      </c>
      <c r="S14" s="37"/>
      <c r="T14" s="37"/>
      <c r="U14" s="37"/>
      <c r="V14" s="63">
        <f>W14</f>
        <v>13</v>
      </c>
      <c r="W14" s="29">
        <v>13</v>
      </c>
      <c r="X14" s="63">
        <f t="shared" si="4"/>
        <v>9.515625</v>
      </c>
      <c r="Y14" s="30" t="e">
        <f>IF(X14&gt;=10,30,SUM(#REF!+#REF!+#REF!+#REF!+#REF!+#REF!+#REF!))</f>
        <v>#REF!</v>
      </c>
      <c r="Z14" s="30"/>
      <c r="AA14" s="23"/>
      <c r="AB14" s="63">
        <f t="shared" si="5"/>
        <v>0</v>
      </c>
      <c r="AC14" s="29"/>
      <c r="AD14" s="29"/>
      <c r="AE14" s="29"/>
      <c r="AF14" s="29"/>
      <c r="AG14" s="63">
        <f t="shared" si="6"/>
        <v>0</v>
      </c>
      <c r="AH14" s="29"/>
      <c r="AI14" s="29"/>
      <c r="AJ14" s="63">
        <f t="shared" si="7"/>
        <v>0</v>
      </c>
      <c r="AK14" s="51"/>
      <c r="AL14" s="51"/>
      <c r="AM14" s="51"/>
      <c r="AN14" s="51"/>
      <c r="AO14" s="63">
        <f t="shared" si="8"/>
        <v>0</v>
      </c>
      <c r="AP14" s="29"/>
      <c r="AQ14" s="70">
        <f t="shared" si="9"/>
        <v>0</v>
      </c>
      <c r="AR14" s="30">
        <f t="shared" si="10"/>
        <v>4.7578125</v>
      </c>
      <c r="AS14" s="31" t="str">
        <f t="shared" si="11"/>
        <v>Rattrapge</v>
      </c>
      <c r="AT14" s="32" t="e">
        <f>Y14+#REF!</f>
        <v>#REF!</v>
      </c>
    </row>
    <row r="15" spans="1:46" s="33" customFormat="1" ht="24.95" customHeight="1">
      <c r="A15" s="27">
        <v>7</v>
      </c>
      <c r="B15" s="44" t="s">
        <v>171</v>
      </c>
      <c r="C15" s="44" t="s">
        <v>64</v>
      </c>
      <c r="D15" s="44" t="s">
        <v>172</v>
      </c>
      <c r="E15" s="28" t="s">
        <v>39</v>
      </c>
      <c r="F15" s="28" t="s">
        <v>40</v>
      </c>
      <c r="G15" s="44" t="s">
        <v>296</v>
      </c>
      <c r="H15" s="44" t="s">
        <v>40</v>
      </c>
      <c r="I15" s="63">
        <f t="shared" si="0"/>
        <v>10.074999999999999</v>
      </c>
      <c r="J15" s="29">
        <v>10.5</v>
      </c>
      <c r="K15" s="29">
        <v>8.75</v>
      </c>
      <c r="L15" s="29">
        <v>10</v>
      </c>
      <c r="M15" s="29">
        <v>11.5</v>
      </c>
      <c r="N15" s="63">
        <f t="shared" si="1"/>
        <v>10.5</v>
      </c>
      <c r="O15" s="29">
        <v>10.75</v>
      </c>
      <c r="P15" s="29">
        <v>10.25</v>
      </c>
      <c r="Q15" s="63">
        <f t="shared" si="2"/>
        <v>9.25</v>
      </c>
      <c r="R15" s="37">
        <v>9.25</v>
      </c>
      <c r="S15" s="37"/>
      <c r="T15" s="37"/>
      <c r="U15" s="37"/>
      <c r="V15" s="63">
        <f t="shared" si="3"/>
        <v>13.25</v>
      </c>
      <c r="W15" s="29">
        <v>13.25</v>
      </c>
      <c r="X15" s="63">
        <f t="shared" si="4"/>
        <v>10.328125</v>
      </c>
      <c r="Y15" s="30">
        <f>IF(X15&gt;=10,30,SUM(#REF!+#REF!+#REF!+#REF!+#REF!+#REF!+#REF!))</f>
        <v>30</v>
      </c>
      <c r="Z15" s="30"/>
      <c r="AA15" s="23"/>
      <c r="AB15" s="63">
        <f t="shared" si="5"/>
        <v>0</v>
      </c>
      <c r="AC15" s="29"/>
      <c r="AD15" s="29"/>
      <c r="AE15" s="29"/>
      <c r="AF15" s="29"/>
      <c r="AG15" s="63">
        <f t="shared" si="6"/>
        <v>0</v>
      </c>
      <c r="AH15" s="29"/>
      <c r="AI15" s="29"/>
      <c r="AJ15" s="63">
        <f t="shared" si="7"/>
        <v>0</v>
      </c>
      <c r="AK15" s="51"/>
      <c r="AL15" s="51"/>
      <c r="AM15" s="51"/>
      <c r="AN15" s="51"/>
      <c r="AO15" s="63">
        <f t="shared" si="8"/>
        <v>0</v>
      </c>
      <c r="AP15" s="29"/>
      <c r="AQ15" s="70">
        <f t="shared" si="9"/>
        <v>0</v>
      </c>
      <c r="AR15" s="30">
        <f t="shared" si="10"/>
        <v>5.1640625</v>
      </c>
      <c r="AS15" s="31" t="str">
        <f t="shared" si="11"/>
        <v>Rattrapge</v>
      </c>
      <c r="AT15" s="32" t="e">
        <f>Y15+#REF!</f>
        <v>#REF!</v>
      </c>
    </row>
    <row r="16" spans="1:46" s="33" customFormat="1" ht="24.95" customHeight="1">
      <c r="A16" s="27">
        <v>8</v>
      </c>
      <c r="B16" s="44" t="s">
        <v>173</v>
      </c>
      <c r="C16" s="44" t="s">
        <v>174</v>
      </c>
      <c r="D16" s="44" t="s">
        <v>30</v>
      </c>
      <c r="E16" s="28" t="s">
        <v>43</v>
      </c>
      <c r="F16" s="28" t="s">
        <v>36</v>
      </c>
      <c r="G16" s="44" t="s">
        <v>297</v>
      </c>
      <c r="H16" s="44" t="s">
        <v>32</v>
      </c>
      <c r="I16" s="63">
        <f t="shared" si="0"/>
        <v>12.8</v>
      </c>
      <c r="J16" s="29">
        <v>16.75</v>
      </c>
      <c r="K16" s="29">
        <v>8.25</v>
      </c>
      <c r="L16" s="29">
        <v>11.25</v>
      </c>
      <c r="M16" s="29">
        <v>15.25</v>
      </c>
      <c r="N16" s="63">
        <f t="shared" si="1"/>
        <v>12.25</v>
      </c>
      <c r="O16" s="29">
        <v>12</v>
      </c>
      <c r="P16" s="29">
        <v>12.5</v>
      </c>
      <c r="Q16" s="63">
        <f t="shared" si="2"/>
        <v>12.5</v>
      </c>
      <c r="R16" s="37">
        <v>12.5</v>
      </c>
      <c r="S16" s="37"/>
      <c r="T16" s="37"/>
      <c r="U16" s="37"/>
      <c r="V16" s="63">
        <f t="shared" si="3"/>
        <v>8</v>
      </c>
      <c r="W16" s="29">
        <v>8</v>
      </c>
      <c r="X16" s="63">
        <f t="shared" si="4"/>
        <v>12.34375</v>
      </c>
      <c r="Y16" s="30">
        <f>IF(X16&gt;=10,30,SUM(#REF!+#REF!+#REF!+#REF!+#REF!+#REF!+#REF!))</f>
        <v>30</v>
      </c>
      <c r="Z16" s="30"/>
      <c r="AA16" s="23"/>
      <c r="AB16" s="63">
        <f t="shared" si="5"/>
        <v>0</v>
      </c>
      <c r="AC16" s="29"/>
      <c r="AD16" s="29"/>
      <c r="AE16" s="29"/>
      <c r="AF16" s="29"/>
      <c r="AG16" s="63">
        <f t="shared" si="6"/>
        <v>0</v>
      </c>
      <c r="AH16" s="29"/>
      <c r="AI16" s="29"/>
      <c r="AJ16" s="63">
        <f t="shared" si="7"/>
        <v>0</v>
      </c>
      <c r="AK16" s="51"/>
      <c r="AL16" s="51"/>
      <c r="AM16" s="51"/>
      <c r="AN16" s="51"/>
      <c r="AO16" s="63">
        <f t="shared" si="8"/>
        <v>0</v>
      </c>
      <c r="AP16" s="29"/>
      <c r="AQ16" s="70">
        <f t="shared" si="9"/>
        <v>0</v>
      </c>
      <c r="AR16" s="30">
        <f t="shared" si="10"/>
        <v>6.171875</v>
      </c>
      <c r="AS16" s="31" t="str">
        <f t="shared" si="11"/>
        <v>Rattrapge</v>
      </c>
      <c r="AT16" s="32" t="e">
        <f>Y16+#REF!</f>
        <v>#REF!</v>
      </c>
    </row>
    <row r="17" spans="1:46" s="61" customFormat="1" ht="24.95" customHeight="1">
      <c r="A17" s="55">
        <v>9</v>
      </c>
      <c r="B17" s="56" t="s">
        <v>175</v>
      </c>
      <c r="C17" s="56" t="s">
        <v>176</v>
      </c>
      <c r="D17" s="56" t="s">
        <v>177</v>
      </c>
      <c r="E17" s="57" t="s">
        <v>44</v>
      </c>
      <c r="F17" s="57" t="s">
        <v>32</v>
      </c>
      <c r="G17" s="56" t="s">
        <v>298</v>
      </c>
      <c r="H17" s="56" t="s">
        <v>125</v>
      </c>
      <c r="I17" s="63">
        <f t="shared" si="0"/>
        <v>7.9779999999999998</v>
      </c>
      <c r="J17" s="37">
        <v>7</v>
      </c>
      <c r="K17" s="37">
        <v>6.26</v>
      </c>
      <c r="L17" s="37">
        <v>10.75</v>
      </c>
      <c r="M17" s="37">
        <v>9.25</v>
      </c>
      <c r="N17" s="63">
        <f t="shared" si="1"/>
        <v>7.75</v>
      </c>
      <c r="O17" s="37">
        <v>5.5</v>
      </c>
      <c r="P17" s="37">
        <v>10</v>
      </c>
      <c r="Q17" s="63">
        <f t="shared" si="2"/>
        <v>9</v>
      </c>
      <c r="R17" s="37">
        <v>9</v>
      </c>
      <c r="S17" s="37"/>
      <c r="T17" s="37"/>
      <c r="U17" s="37"/>
      <c r="V17" s="63">
        <f t="shared" si="3"/>
        <v>11.5</v>
      </c>
      <c r="W17" s="37">
        <v>11.5</v>
      </c>
      <c r="X17" s="63">
        <f t="shared" si="4"/>
        <v>8.2050000000000001</v>
      </c>
      <c r="Y17" s="30" t="e">
        <f>IF(X17&gt;=10,30,SUM(#REF!+#REF!+#REF!+#REF!+#REF!+#REF!+#REF!))</f>
        <v>#REF!</v>
      </c>
      <c r="Z17" s="30"/>
      <c r="AA17" s="59"/>
      <c r="AB17" s="63">
        <f t="shared" si="5"/>
        <v>0</v>
      </c>
      <c r="AC17" s="37"/>
      <c r="AD17" s="37"/>
      <c r="AE17" s="37"/>
      <c r="AF17" s="37"/>
      <c r="AG17" s="63">
        <f t="shared" si="6"/>
        <v>0</v>
      </c>
      <c r="AH17" s="37"/>
      <c r="AI17" s="37"/>
      <c r="AJ17" s="63">
        <f t="shared" si="7"/>
        <v>0</v>
      </c>
      <c r="AK17" s="51"/>
      <c r="AL17" s="51"/>
      <c r="AM17" s="51"/>
      <c r="AN17" s="51"/>
      <c r="AO17" s="63">
        <f t="shared" si="8"/>
        <v>12</v>
      </c>
      <c r="AP17" s="37">
        <v>12</v>
      </c>
      <c r="AQ17" s="70">
        <f t="shared" si="9"/>
        <v>0.75</v>
      </c>
      <c r="AR17" s="30">
        <f t="shared" si="10"/>
        <v>4.4775</v>
      </c>
      <c r="AS17" s="60" t="str">
        <f t="shared" si="11"/>
        <v>Rattrapge</v>
      </c>
      <c r="AT17" s="58" t="e">
        <f>Y17+#REF!</f>
        <v>#REF!</v>
      </c>
    </row>
    <row r="18" spans="1:46" s="33" customFormat="1" ht="24.95" customHeight="1">
      <c r="A18" s="27">
        <v>10</v>
      </c>
      <c r="B18" s="44" t="s">
        <v>178</v>
      </c>
      <c r="C18" s="44" t="s">
        <v>179</v>
      </c>
      <c r="D18" s="44" t="s">
        <v>42</v>
      </c>
      <c r="E18" s="28" t="s">
        <v>46</v>
      </c>
      <c r="F18" s="28" t="s">
        <v>47</v>
      </c>
      <c r="G18" s="44" t="s">
        <v>299</v>
      </c>
      <c r="H18" s="44" t="s">
        <v>32</v>
      </c>
      <c r="I18" s="63">
        <f t="shared" si="0"/>
        <v>10.975</v>
      </c>
      <c r="J18" s="29">
        <v>9.5</v>
      </c>
      <c r="K18" s="29">
        <v>7.25</v>
      </c>
      <c r="L18" s="29">
        <v>13.5</v>
      </c>
      <c r="M18" s="29">
        <v>16.25</v>
      </c>
      <c r="N18" s="63">
        <f t="shared" si="1"/>
        <v>9.5</v>
      </c>
      <c r="O18" s="29">
        <v>10.25</v>
      </c>
      <c r="P18" s="29">
        <v>8.75</v>
      </c>
      <c r="Q18" s="63">
        <f t="shared" si="2"/>
        <v>12</v>
      </c>
      <c r="R18" s="37">
        <v>12</v>
      </c>
      <c r="S18" s="37"/>
      <c r="T18" s="37"/>
      <c r="U18" s="37"/>
      <c r="V18" s="63">
        <f t="shared" si="3"/>
        <v>11</v>
      </c>
      <c r="W18" s="29">
        <v>11</v>
      </c>
      <c r="X18" s="63">
        <f t="shared" si="4"/>
        <v>10.671875</v>
      </c>
      <c r="Y18" s="30">
        <f>IF(X18&gt;=10,30,SUM(#REF!+#REF!+#REF!+#REF!+#REF!+#REF!+#REF!))</f>
        <v>30</v>
      </c>
      <c r="Z18" s="30"/>
      <c r="AA18" s="23"/>
      <c r="AB18" s="63">
        <f t="shared" si="5"/>
        <v>0</v>
      </c>
      <c r="AC18" s="29"/>
      <c r="AD18" s="29"/>
      <c r="AE18" s="29"/>
      <c r="AF18" s="29"/>
      <c r="AG18" s="63">
        <f t="shared" si="6"/>
        <v>0</v>
      </c>
      <c r="AH18" s="29"/>
      <c r="AI18" s="29"/>
      <c r="AJ18" s="63">
        <f t="shared" si="7"/>
        <v>0</v>
      </c>
      <c r="AK18" s="51"/>
      <c r="AL18" s="51"/>
      <c r="AM18" s="51"/>
      <c r="AN18" s="51"/>
      <c r="AO18" s="63">
        <f t="shared" si="8"/>
        <v>0</v>
      </c>
      <c r="AP18" s="29"/>
      <c r="AQ18" s="70">
        <f t="shared" si="9"/>
        <v>0</v>
      </c>
      <c r="AR18" s="30">
        <f t="shared" si="10"/>
        <v>5.3359375</v>
      </c>
      <c r="AS18" s="31" t="str">
        <f t="shared" si="11"/>
        <v>Rattrapge</v>
      </c>
      <c r="AT18" s="32" t="e">
        <f>Y18+#REF!</f>
        <v>#REF!</v>
      </c>
    </row>
    <row r="19" spans="1:46" s="33" customFormat="1" ht="24.95" customHeight="1">
      <c r="A19" s="27">
        <v>11</v>
      </c>
      <c r="B19" s="44" t="s">
        <v>180</v>
      </c>
      <c r="C19" s="44" t="s">
        <v>181</v>
      </c>
      <c r="D19" s="44" t="s">
        <v>84</v>
      </c>
      <c r="E19" s="28" t="s">
        <v>48</v>
      </c>
      <c r="F19" s="28" t="s">
        <v>32</v>
      </c>
      <c r="G19" s="44" t="s">
        <v>300</v>
      </c>
      <c r="H19" s="44" t="s">
        <v>102</v>
      </c>
      <c r="I19" s="63">
        <f t="shared" si="0"/>
        <v>9.0250000000000004</v>
      </c>
      <c r="J19" s="29">
        <v>8.75</v>
      </c>
      <c r="K19" s="29">
        <v>7</v>
      </c>
      <c r="L19" s="29">
        <v>10</v>
      </c>
      <c r="M19" s="29">
        <v>11.5</v>
      </c>
      <c r="N19" s="63">
        <f t="shared" si="1"/>
        <v>8.125</v>
      </c>
      <c r="O19" s="29">
        <v>9.5</v>
      </c>
      <c r="P19" s="29">
        <v>6.75</v>
      </c>
      <c r="Q19" s="63">
        <f t="shared" si="2"/>
        <v>9.25</v>
      </c>
      <c r="R19" s="37">
        <v>9.25</v>
      </c>
      <c r="S19" s="37"/>
      <c r="T19" s="37"/>
      <c r="U19" s="37"/>
      <c r="V19" s="63">
        <f t="shared" si="3"/>
        <v>13</v>
      </c>
      <c r="W19" s="29">
        <v>13</v>
      </c>
      <c r="X19" s="63">
        <f t="shared" si="4"/>
        <v>9.0625</v>
      </c>
      <c r="Y19" s="30" t="e">
        <f>IF(X19&gt;=10,30,SUM(#REF!+#REF!+#REF!+#REF!+#REF!+#REF!+#REF!))</f>
        <v>#REF!</v>
      </c>
      <c r="Z19" s="30"/>
      <c r="AA19" s="23"/>
      <c r="AB19" s="63">
        <f t="shared" si="5"/>
        <v>0</v>
      </c>
      <c r="AC19" s="29"/>
      <c r="AD19" s="29"/>
      <c r="AE19" s="29"/>
      <c r="AF19" s="29"/>
      <c r="AG19" s="63">
        <f t="shared" si="6"/>
        <v>0</v>
      </c>
      <c r="AH19" s="29"/>
      <c r="AI19" s="29"/>
      <c r="AJ19" s="63">
        <f t="shared" si="7"/>
        <v>0</v>
      </c>
      <c r="AK19" s="51"/>
      <c r="AL19" s="51"/>
      <c r="AM19" s="51"/>
      <c r="AN19" s="51"/>
      <c r="AO19" s="63">
        <f t="shared" si="8"/>
        <v>0</v>
      </c>
      <c r="AP19" s="29"/>
      <c r="AQ19" s="70">
        <f t="shared" si="9"/>
        <v>0</v>
      </c>
      <c r="AR19" s="30">
        <f t="shared" si="10"/>
        <v>4.53125</v>
      </c>
      <c r="AS19" s="31" t="str">
        <f t="shared" si="11"/>
        <v>Rattrapge</v>
      </c>
      <c r="AT19" s="32" t="e">
        <f>Y19+#REF!</f>
        <v>#REF!</v>
      </c>
    </row>
    <row r="20" spans="1:46" s="33" customFormat="1" ht="24.95" customHeight="1">
      <c r="A20" s="27">
        <v>12</v>
      </c>
      <c r="B20" s="44" t="s">
        <v>182</v>
      </c>
      <c r="C20" s="44" t="s">
        <v>183</v>
      </c>
      <c r="D20" s="44" t="s">
        <v>27</v>
      </c>
      <c r="E20" s="28" t="s">
        <v>49</v>
      </c>
      <c r="F20" s="28" t="s">
        <v>50</v>
      </c>
      <c r="G20" s="44" t="s">
        <v>301</v>
      </c>
      <c r="H20" s="44" t="s">
        <v>341</v>
      </c>
      <c r="I20" s="63">
        <f t="shared" si="0"/>
        <v>11.45</v>
      </c>
      <c r="J20" s="29">
        <v>11.5</v>
      </c>
      <c r="K20" s="29">
        <v>9</v>
      </c>
      <c r="L20" s="29">
        <v>11.75</v>
      </c>
      <c r="M20" s="29">
        <v>14.75</v>
      </c>
      <c r="N20" s="63">
        <f t="shared" si="1"/>
        <v>11.625</v>
      </c>
      <c r="O20" s="29">
        <v>10.25</v>
      </c>
      <c r="P20" s="29">
        <v>13</v>
      </c>
      <c r="Q20" s="63">
        <f t="shared" si="2"/>
        <v>9.75</v>
      </c>
      <c r="R20" s="37">
        <v>9.75</v>
      </c>
      <c r="S20" s="37"/>
      <c r="T20" s="37"/>
      <c r="U20" s="37"/>
      <c r="V20" s="63">
        <f t="shared" si="3"/>
        <v>15</v>
      </c>
      <c r="W20" s="29">
        <v>15</v>
      </c>
      <c r="X20" s="63">
        <f t="shared" si="4"/>
        <v>11.609375</v>
      </c>
      <c r="Y20" s="30">
        <f>IF(X20&gt;=10,30,SUM(#REF!+#REF!+#REF!+#REF!+#REF!+#REF!+#REF!))</f>
        <v>30</v>
      </c>
      <c r="Z20" s="30"/>
      <c r="AA20" s="23"/>
      <c r="AB20" s="63">
        <f t="shared" si="5"/>
        <v>0</v>
      </c>
      <c r="AC20" s="29"/>
      <c r="AD20" s="29"/>
      <c r="AE20" s="29"/>
      <c r="AF20" s="29"/>
      <c r="AG20" s="63">
        <f t="shared" si="6"/>
        <v>0</v>
      </c>
      <c r="AH20" s="29"/>
      <c r="AI20" s="29"/>
      <c r="AJ20" s="63">
        <f t="shared" si="7"/>
        <v>0</v>
      </c>
      <c r="AK20" s="51"/>
      <c r="AL20" s="51"/>
      <c r="AM20" s="51"/>
      <c r="AN20" s="51"/>
      <c r="AO20" s="63">
        <f t="shared" si="8"/>
        <v>0</v>
      </c>
      <c r="AP20" s="29"/>
      <c r="AQ20" s="70">
        <f t="shared" si="9"/>
        <v>0</v>
      </c>
      <c r="AR20" s="30">
        <f t="shared" si="10"/>
        <v>5.8046875</v>
      </c>
      <c r="AS20" s="31" t="str">
        <f t="shared" si="11"/>
        <v>Rattrapge</v>
      </c>
      <c r="AT20" s="32" t="e">
        <f>Y20+#REF!</f>
        <v>#REF!</v>
      </c>
    </row>
    <row r="21" spans="1:46" s="61" customFormat="1" ht="24.95" customHeight="1">
      <c r="A21" s="55">
        <v>13</v>
      </c>
      <c r="B21" s="56" t="s">
        <v>184</v>
      </c>
      <c r="C21" s="56" t="s">
        <v>185</v>
      </c>
      <c r="D21" s="56" t="s">
        <v>186</v>
      </c>
      <c r="E21" s="57" t="s">
        <v>51</v>
      </c>
      <c r="F21" s="57" t="s">
        <v>52</v>
      </c>
      <c r="G21" s="56" t="s">
        <v>302</v>
      </c>
      <c r="H21" s="56" t="s">
        <v>342</v>
      </c>
      <c r="I21" s="63">
        <f t="shared" si="0"/>
        <v>9.625</v>
      </c>
      <c r="J21" s="37">
        <v>8.25</v>
      </c>
      <c r="K21" s="37">
        <v>10.5</v>
      </c>
      <c r="L21" s="37">
        <v>10.25</v>
      </c>
      <c r="M21" s="37">
        <v>9.75</v>
      </c>
      <c r="N21" s="63">
        <f t="shared" si="1"/>
        <v>8.625</v>
      </c>
      <c r="O21" s="37">
        <v>7.25</v>
      </c>
      <c r="P21" s="37">
        <v>10</v>
      </c>
      <c r="Q21" s="63">
        <f t="shared" si="2"/>
        <v>8.75</v>
      </c>
      <c r="R21" s="37">
        <v>8.75</v>
      </c>
      <c r="S21" s="37"/>
      <c r="T21" s="37"/>
      <c r="U21" s="37"/>
      <c r="V21" s="63">
        <f t="shared" si="3"/>
        <v>14.25</v>
      </c>
      <c r="W21" s="37">
        <v>14.25</v>
      </c>
      <c r="X21" s="63">
        <f t="shared" si="4"/>
        <v>9.609375</v>
      </c>
      <c r="Y21" s="30" t="e">
        <f>IF(X21&gt;=10,30,SUM(#REF!+#REF!+#REF!+#REF!+#REF!+#REF!+#REF!))</f>
        <v>#REF!</v>
      </c>
      <c r="Z21" s="30"/>
      <c r="AA21" s="59"/>
      <c r="AB21" s="63">
        <f t="shared" si="5"/>
        <v>0</v>
      </c>
      <c r="AC21" s="37"/>
      <c r="AD21" s="37"/>
      <c r="AE21" s="37"/>
      <c r="AF21" s="37"/>
      <c r="AG21" s="63">
        <f t="shared" si="6"/>
        <v>0</v>
      </c>
      <c r="AH21" s="37"/>
      <c r="AI21" s="37"/>
      <c r="AJ21" s="63">
        <f t="shared" si="7"/>
        <v>0</v>
      </c>
      <c r="AK21" s="51"/>
      <c r="AL21" s="51"/>
      <c r="AM21" s="51"/>
      <c r="AN21" s="51"/>
      <c r="AO21" s="63">
        <f t="shared" si="8"/>
        <v>13</v>
      </c>
      <c r="AP21" s="37">
        <v>13</v>
      </c>
      <c r="AQ21" s="70">
        <f t="shared" si="9"/>
        <v>0.8125</v>
      </c>
      <c r="AR21" s="30">
        <f t="shared" si="10"/>
        <v>5.2109375</v>
      </c>
      <c r="AS21" s="60" t="str">
        <f t="shared" si="11"/>
        <v>Rattrapge</v>
      </c>
      <c r="AT21" s="58" t="e">
        <f>Y21+#REF!</f>
        <v>#REF!</v>
      </c>
    </row>
    <row r="22" spans="1:46" s="61" customFormat="1" ht="24.95" customHeight="1">
      <c r="A22" s="55"/>
      <c r="B22" s="56" t="s">
        <v>348</v>
      </c>
      <c r="C22" s="56" t="s">
        <v>349</v>
      </c>
      <c r="D22" s="56" t="s">
        <v>350</v>
      </c>
      <c r="E22" s="57"/>
      <c r="F22" s="57"/>
      <c r="G22" s="56"/>
      <c r="H22" s="56"/>
      <c r="I22" s="63">
        <f t="shared" si="0"/>
        <v>9.65</v>
      </c>
      <c r="J22" s="37">
        <v>11</v>
      </c>
      <c r="K22" s="37">
        <v>10</v>
      </c>
      <c r="L22" s="37">
        <v>10</v>
      </c>
      <c r="M22" s="37">
        <v>6.75</v>
      </c>
      <c r="N22" s="63">
        <f t="shared" si="1"/>
        <v>8</v>
      </c>
      <c r="O22" s="37">
        <v>5</v>
      </c>
      <c r="P22" s="37">
        <v>11</v>
      </c>
      <c r="Q22" s="63">
        <f t="shared" si="2"/>
        <v>11</v>
      </c>
      <c r="R22" s="37">
        <v>11</v>
      </c>
      <c r="S22" s="37"/>
      <c r="T22" s="37"/>
      <c r="U22" s="37"/>
      <c r="V22" s="63">
        <f t="shared" si="3"/>
        <v>14</v>
      </c>
      <c r="W22" s="37">
        <v>14</v>
      </c>
      <c r="X22" s="63">
        <f t="shared" si="4"/>
        <v>9.59375</v>
      </c>
      <c r="Y22" s="30" t="e">
        <f>IF(X22&gt;=10,30,SUM(#REF!+#REF!+#REF!+#REF!+#REF!+#REF!+#REF!))</f>
        <v>#REF!</v>
      </c>
      <c r="Z22" s="30"/>
      <c r="AA22" s="59"/>
      <c r="AB22" s="63">
        <f t="shared" si="5"/>
        <v>0</v>
      </c>
      <c r="AC22" s="37"/>
      <c r="AD22" s="37"/>
      <c r="AE22" s="37"/>
      <c r="AF22" s="37"/>
      <c r="AG22" s="63"/>
      <c r="AH22" s="37"/>
      <c r="AI22" s="37"/>
      <c r="AJ22" s="63"/>
      <c r="AK22" s="51"/>
      <c r="AL22" s="51"/>
      <c r="AM22" s="51"/>
      <c r="AN22" s="51"/>
      <c r="AO22" s="63">
        <f>AP22</f>
        <v>13.5</v>
      </c>
      <c r="AP22" s="37">
        <v>13.5</v>
      </c>
      <c r="AQ22" s="70"/>
      <c r="AR22" s="30"/>
      <c r="AS22" s="60"/>
      <c r="AT22" s="58"/>
    </row>
    <row r="23" spans="1:46" s="61" customFormat="1" ht="24.95" customHeight="1">
      <c r="A23" s="55">
        <v>14</v>
      </c>
      <c r="B23" s="56" t="s">
        <v>187</v>
      </c>
      <c r="C23" s="56" t="s">
        <v>188</v>
      </c>
      <c r="D23" s="56" t="s">
        <v>45</v>
      </c>
      <c r="E23" s="57" t="s">
        <v>53</v>
      </c>
      <c r="F23" s="57" t="s">
        <v>54</v>
      </c>
      <c r="G23" s="56" t="s">
        <v>303</v>
      </c>
      <c r="H23" s="56" t="s">
        <v>52</v>
      </c>
      <c r="I23" s="63">
        <f t="shared" si="0"/>
        <v>5.7249999999999996</v>
      </c>
      <c r="J23" s="37">
        <v>8.75</v>
      </c>
      <c r="K23" s="37">
        <v>5</v>
      </c>
      <c r="L23" s="37">
        <v>6.5</v>
      </c>
      <c r="M23" s="37">
        <v>1.5</v>
      </c>
      <c r="N23" s="63">
        <f t="shared" si="1"/>
        <v>9.375</v>
      </c>
      <c r="O23" s="37">
        <v>5.75</v>
      </c>
      <c r="P23" s="37">
        <v>13</v>
      </c>
      <c r="Q23" s="63">
        <f t="shared" si="2"/>
        <v>7.75</v>
      </c>
      <c r="R23" s="37">
        <v>7.75</v>
      </c>
      <c r="S23" s="37"/>
      <c r="T23" s="37"/>
      <c r="U23" s="37"/>
      <c r="V23" s="63">
        <f t="shared" si="3"/>
        <v>11.5</v>
      </c>
      <c r="W23" s="37">
        <v>11.5</v>
      </c>
      <c r="X23" s="63">
        <f t="shared" si="4"/>
        <v>7.125</v>
      </c>
      <c r="Y23" s="30" t="e">
        <f>IF(X23&gt;=10,30,SUM(#REF!+#REF!+#REF!+#REF!+#REF!+#REF!+#REF!))</f>
        <v>#REF!</v>
      </c>
      <c r="Z23" s="30"/>
      <c r="AA23" s="59"/>
      <c r="AB23" s="63">
        <f t="shared" si="5"/>
        <v>0</v>
      </c>
      <c r="AC23" s="37"/>
      <c r="AD23" s="37"/>
      <c r="AE23" s="37"/>
      <c r="AF23" s="37"/>
      <c r="AG23" s="63">
        <f t="shared" si="6"/>
        <v>0</v>
      </c>
      <c r="AH23" s="37"/>
      <c r="AI23" s="37"/>
      <c r="AJ23" s="63">
        <f t="shared" si="7"/>
        <v>0</v>
      </c>
      <c r="AK23" s="51"/>
      <c r="AL23" s="51"/>
      <c r="AM23" s="51"/>
      <c r="AN23" s="51"/>
      <c r="AO23" s="63">
        <f t="shared" si="8"/>
        <v>10.5</v>
      </c>
      <c r="AP23" s="37">
        <v>10.5</v>
      </c>
      <c r="AQ23" s="70">
        <f t="shared" si="9"/>
        <v>0.65625</v>
      </c>
      <c r="AR23" s="30">
        <f t="shared" si="10"/>
        <v>3.890625</v>
      </c>
      <c r="AS23" s="60" t="str">
        <f t="shared" si="11"/>
        <v>Rattrapge</v>
      </c>
      <c r="AT23" s="58" t="e">
        <f>Y23+#REF!</f>
        <v>#REF!</v>
      </c>
    </row>
    <row r="24" spans="1:46" s="33" customFormat="1" ht="24.95" customHeight="1">
      <c r="A24" s="27">
        <v>15</v>
      </c>
      <c r="B24" s="44" t="s">
        <v>189</v>
      </c>
      <c r="C24" s="44" t="s">
        <v>190</v>
      </c>
      <c r="D24" s="44" t="s">
        <v>124</v>
      </c>
      <c r="E24" s="28" t="s">
        <v>56</v>
      </c>
      <c r="F24" s="28" t="s">
        <v>52</v>
      </c>
      <c r="G24" s="44" t="s">
        <v>304</v>
      </c>
      <c r="H24" s="44" t="s">
        <v>52</v>
      </c>
      <c r="I24" s="63">
        <f t="shared" si="0"/>
        <v>3.55</v>
      </c>
      <c r="J24" s="29"/>
      <c r="K24" s="29">
        <v>5</v>
      </c>
      <c r="L24" s="29"/>
      <c r="M24" s="29">
        <v>10.25</v>
      </c>
      <c r="N24" s="63">
        <f t="shared" si="1"/>
        <v>3.125</v>
      </c>
      <c r="O24" s="29">
        <v>1</v>
      </c>
      <c r="P24" s="29">
        <v>5.25</v>
      </c>
      <c r="Q24" s="63">
        <f t="shared" si="2"/>
        <v>3.5</v>
      </c>
      <c r="R24" s="37">
        <v>3.5</v>
      </c>
      <c r="S24" s="37"/>
      <c r="T24" s="37"/>
      <c r="U24" s="37"/>
      <c r="V24" s="63">
        <f t="shared" si="3"/>
        <v>0</v>
      </c>
      <c r="W24" s="29"/>
      <c r="X24" s="63">
        <f t="shared" si="4"/>
        <v>3.21875</v>
      </c>
      <c r="Y24" s="30" t="e">
        <f>IF(X24&gt;=10,30,SUM(#REF!+#REF!+#REF!+#REF!+#REF!+#REF!+#REF!))</f>
        <v>#REF!</v>
      </c>
      <c r="Z24" s="30"/>
      <c r="AA24" s="23"/>
      <c r="AB24" s="63">
        <f t="shared" si="5"/>
        <v>0</v>
      </c>
      <c r="AC24" s="29"/>
      <c r="AD24" s="29"/>
      <c r="AE24" s="29"/>
      <c r="AF24" s="29"/>
      <c r="AG24" s="63">
        <f t="shared" si="6"/>
        <v>0</v>
      </c>
      <c r="AH24" s="29"/>
      <c r="AI24" s="29"/>
      <c r="AJ24" s="63">
        <f t="shared" si="7"/>
        <v>0</v>
      </c>
      <c r="AK24" s="51"/>
      <c r="AL24" s="51"/>
      <c r="AM24" s="51"/>
      <c r="AN24" s="51"/>
      <c r="AO24" s="63">
        <f t="shared" si="8"/>
        <v>0</v>
      </c>
      <c r="AP24" s="29"/>
      <c r="AQ24" s="70">
        <f t="shared" si="9"/>
        <v>0</v>
      </c>
      <c r="AR24" s="30">
        <f t="shared" si="10"/>
        <v>1.609375</v>
      </c>
      <c r="AS24" s="31" t="str">
        <f t="shared" si="11"/>
        <v>Rattrapge</v>
      </c>
      <c r="AT24" s="32" t="e">
        <f>Y24+#REF!</f>
        <v>#REF!</v>
      </c>
    </row>
    <row r="25" spans="1:46" s="33" customFormat="1" ht="24.95" customHeight="1">
      <c r="A25" s="27">
        <v>16</v>
      </c>
      <c r="B25" s="44" t="s">
        <v>191</v>
      </c>
      <c r="C25" s="44" t="s">
        <v>192</v>
      </c>
      <c r="D25" s="44" t="s">
        <v>193</v>
      </c>
      <c r="E25" s="28" t="s">
        <v>57</v>
      </c>
      <c r="F25" s="28" t="s">
        <v>58</v>
      </c>
      <c r="G25" s="44" t="s">
        <v>305</v>
      </c>
      <c r="H25" s="44" t="s">
        <v>54</v>
      </c>
      <c r="I25" s="63">
        <f t="shared" si="0"/>
        <v>9.4499999999999993</v>
      </c>
      <c r="J25" s="29">
        <v>9.5</v>
      </c>
      <c r="K25" s="29">
        <v>7</v>
      </c>
      <c r="L25" s="29">
        <v>10.5</v>
      </c>
      <c r="M25" s="29">
        <v>12</v>
      </c>
      <c r="N25" s="63">
        <f t="shared" si="1"/>
        <v>7.875</v>
      </c>
      <c r="O25" s="29">
        <v>8</v>
      </c>
      <c r="P25" s="29">
        <v>7.75</v>
      </c>
      <c r="Q25" s="63">
        <f t="shared" si="2"/>
        <v>8.25</v>
      </c>
      <c r="R25" s="37">
        <v>8.25</v>
      </c>
      <c r="S25" s="37"/>
      <c r="T25" s="37"/>
      <c r="U25" s="37"/>
      <c r="V25" s="63">
        <f t="shared" si="3"/>
        <v>10</v>
      </c>
      <c r="W25" s="29">
        <v>10</v>
      </c>
      <c r="X25" s="63">
        <f t="shared" si="4"/>
        <v>9.015625</v>
      </c>
      <c r="Y25" s="30" t="e">
        <f>IF(X25&gt;=10,30,SUM(#REF!+#REF!+#REF!+#REF!+#REF!+#REF!+#REF!))</f>
        <v>#REF!</v>
      </c>
      <c r="Z25" s="30"/>
      <c r="AA25" s="23"/>
      <c r="AB25" s="63">
        <f t="shared" si="5"/>
        <v>0</v>
      </c>
      <c r="AC25" s="29"/>
      <c r="AD25" s="29"/>
      <c r="AE25" s="29"/>
      <c r="AF25" s="29"/>
      <c r="AG25" s="63">
        <f t="shared" si="6"/>
        <v>0</v>
      </c>
      <c r="AH25" s="29"/>
      <c r="AI25" s="29"/>
      <c r="AJ25" s="63">
        <f t="shared" si="7"/>
        <v>0</v>
      </c>
      <c r="AK25" s="51"/>
      <c r="AL25" s="51"/>
      <c r="AM25" s="51"/>
      <c r="AN25" s="51"/>
      <c r="AO25" s="63">
        <f t="shared" si="8"/>
        <v>0</v>
      </c>
      <c r="AP25" s="29"/>
      <c r="AQ25" s="70">
        <f t="shared" si="9"/>
        <v>0</v>
      </c>
      <c r="AR25" s="30">
        <f t="shared" si="10"/>
        <v>4.5078125</v>
      </c>
      <c r="AS25" s="31" t="str">
        <f t="shared" si="11"/>
        <v>Rattrapge</v>
      </c>
      <c r="AT25" s="32" t="e">
        <f>Y25+#REF!</f>
        <v>#REF!</v>
      </c>
    </row>
    <row r="26" spans="1:46" s="33" customFormat="1" ht="24.95" customHeight="1">
      <c r="A26" s="27">
        <v>17</v>
      </c>
      <c r="B26" s="44" t="s">
        <v>194</v>
      </c>
      <c r="C26" s="44" t="s">
        <v>195</v>
      </c>
      <c r="D26" s="44" t="s">
        <v>163</v>
      </c>
      <c r="E26" s="28" t="s">
        <v>59</v>
      </c>
      <c r="F26" s="28" t="s">
        <v>60</v>
      </c>
      <c r="G26" s="44" t="s">
        <v>133</v>
      </c>
      <c r="H26" s="44" t="s">
        <v>343</v>
      </c>
      <c r="I26" s="63">
        <f t="shared" si="0"/>
        <v>10.95</v>
      </c>
      <c r="J26" s="29">
        <v>10.5</v>
      </c>
      <c r="K26" s="29">
        <v>9.5</v>
      </c>
      <c r="L26" s="29">
        <v>8.5</v>
      </c>
      <c r="M26" s="29">
        <v>16.25</v>
      </c>
      <c r="N26" s="63">
        <f t="shared" si="1"/>
        <v>11.625</v>
      </c>
      <c r="O26" s="29">
        <v>10.75</v>
      </c>
      <c r="P26" s="29">
        <v>12.5</v>
      </c>
      <c r="Q26" s="63">
        <f t="shared" si="2"/>
        <v>11.5</v>
      </c>
      <c r="R26" s="37">
        <v>11.5</v>
      </c>
      <c r="S26" s="37"/>
      <c r="T26" s="37"/>
      <c r="U26" s="37"/>
      <c r="V26" s="63">
        <f t="shared" si="3"/>
        <v>11.5</v>
      </c>
      <c r="W26" s="29">
        <v>11.5</v>
      </c>
      <c r="X26" s="63">
        <f t="shared" si="4"/>
        <v>11.1875</v>
      </c>
      <c r="Y26" s="30">
        <f>IF(X26&gt;=10,30,SUM(#REF!+#REF!+#REF!+#REF!+#REF!+#REF!+#REF!))</f>
        <v>30</v>
      </c>
      <c r="Z26" s="30"/>
      <c r="AA26" s="23"/>
      <c r="AB26" s="63">
        <f t="shared" si="5"/>
        <v>0</v>
      </c>
      <c r="AC26" s="29"/>
      <c r="AD26" s="29"/>
      <c r="AE26" s="29"/>
      <c r="AF26" s="29"/>
      <c r="AG26" s="63">
        <f t="shared" si="6"/>
        <v>0</v>
      </c>
      <c r="AH26" s="29"/>
      <c r="AI26" s="29"/>
      <c r="AJ26" s="63">
        <f t="shared" si="7"/>
        <v>0</v>
      </c>
      <c r="AK26" s="51"/>
      <c r="AL26" s="51"/>
      <c r="AM26" s="51"/>
      <c r="AN26" s="51"/>
      <c r="AO26" s="63">
        <f t="shared" si="8"/>
        <v>0</v>
      </c>
      <c r="AP26" s="29"/>
      <c r="AQ26" s="70">
        <f t="shared" si="9"/>
        <v>0</v>
      </c>
      <c r="AR26" s="30">
        <f t="shared" si="10"/>
        <v>5.59375</v>
      </c>
      <c r="AS26" s="31" t="str">
        <f t="shared" si="11"/>
        <v>Rattrapge</v>
      </c>
      <c r="AT26" s="32" t="e">
        <f>Y26+#REF!</f>
        <v>#REF!</v>
      </c>
    </row>
    <row r="27" spans="1:46" s="33" customFormat="1" ht="24.95" customHeight="1">
      <c r="A27" s="27">
        <v>18</v>
      </c>
      <c r="B27" s="44" t="s">
        <v>196</v>
      </c>
      <c r="C27" s="44" t="s">
        <v>197</v>
      </c>
      <c r="D27" s="44" t="s">
        <v>198</v>
      </c>
      <c r="E27" s="28" t="s">
        <v>61</v>
      </c>
      <c r="F27" s="28" t="s">
        <v>52</v>
      </c>
      <c r="G27" s="44" t="s">
        <v>306</v>
      </c>
      <c r="H27" s="44" t="s">
        <v>120</v>
      </c>
      <c r="I27" s="63">
        <f t="shared" si="0"/>
        <v>9.75</v>
      </c>
      <c r="J27" s="29">
        <v>7.75</v>
      </c>
      <c r="K27" s="29">
        <v>8.75</v>
      </c>
      <c r="L27" s="29">
        <v>11.75</v>
      </c>
      <c r="M27" s="29">
        <v>12.25</v>
      </c>
      <c r="N27" s="63">
        <f t="shared" si="1"/>
        <v>8.625</v>
      </c>
      <c r="O27" s="29">
        <v>9.5</v>
      </c>
      <c r="P27" s="29">
        <v>7.75</v>
      </c>
      <c r="Q27" s="63">
        <f t="shared" si="2"/>
        <v>8.75</v>
      </c>
      <c r="R27" s="37">
        <v>8.75</v>
      </c>
      <c r="S27" s="37"/>
      <c r="T27" s="37"/>
      <c r="U27" s="37"/>
      <c r="V27" s="63">
        <f t="shared" si="3"/>
        <v>9</v>
      </c>
      <c r="W27" s="29">
        <v>9</v>
      </c>
      <c r="X27" s="63">
        <f t="shared" si="4"/>
        <v>9.359375</v>
      </c>
      <c r="Y27" s="30" t="e">
        <f>IF(X27&gt;=10,30,SUM(#REF!+#REF!+#REF!+#REF!+#REF!+#REF!+#REF!))</f>
        <v>#REF!</v>
      </c>
      <c r="Z27" s="30"/>
      <c r="AA27" s="23"/>
      <c r="AB27" s="63">
        <f t="shared" si="5"/>
        <v>0</v>
      </c>
      <c r="AC27" s="29"/>
      <c r="AD27" s="29"/>
      <c r="AE27" s="29"/>
      <c r="AF27" s="29"/>
      <c r="AG27" s="63">
        <f t="shared" si="6"/>
        <v>0</v>
      </c>
      <c r="AH27" s="29"/>
      <c r="AI27" s="29"/>
      <c r="AJ27" s="63">
        <f t="shared" si="7"/>
        <v>0</v>
      </c>
      <c r="AK27" s="51"/>
      <c r="AL27" s="51"/>
      <c r="AM27" s="51"/>
      <c r="AN27" s="51"/>
      <c r="AO27" s="63">
        <f t="shared" si="8"/>
        <v>0</v>
      </c>
      <c r="AP27" s="29"/>
      <c r="AQ27" s="70">
        <f t="shared" si="9"/>
        <v>0</v>
      </c>
      <c r="AR27" s="30">
        <f t="shared" si="10"/>
        <v>4.6796875</v>
      </c>
      <c r="AS27" s="31" t="str">
        <f t="shared" si="11"/>
        <v>Rattrapge</v>
      </c>
      <c r="AT27" s="32" t="e">
        <f>Y27+#REF!</f>
        <v>#REF!</v>
      </c>
    </row>
    <row r="28" spans="1:46" s="33" customFormat="1" ht="24.95" customHeight="1">
      <c r="A28" s="27">
        <v>19</v>
      </c>
      <c r="B28" s="44" t="s">
        <v>199</v>
      </c>
      <c r="C28" s="44" t="s">
        <v>200</v>
      </c>
      <c r="D28" s="44" t="s">
        <v>201</v>
      </c>
      <c r="E28" s="28" t="s">
        <v>62</v>
      </c>
      <c r="F28" s="28" t="s">
        <v>40</v>
      </c>
      <c r="G28" s="44" t="s">
        <v>307</v>
      </c>
      <c r="H28" s="44" t="s">
        <v>120</v>
      </c>
      <c r="I28" s="63" t="e">
        <f>((J28*3)+(K28*3)+(L28*2)+(M28*2))/10</f>
        <v>#VALUE!</v>
      </c>
      <c r="J28" s="29">
        <v>10.5</v>
      </c>
      <c r="K28" s="29">
        <v>9</v>
      </c>
      <c r="L28" s="29">
        <v>10.5</v>
      </c>
      <c r="M28" s="29" t="s">
        <v>351</v>
      </c>
      <c r="N28" s="63">
        <f t="shared" si="1"/>
        <v>8.875</v>
      </c>
      <c r="O28" s="29">
        <v>9.75</v>
      </c>
      <c r="P28" s="29">
        <v>8</v>
      </c>
      <c r="Q28" s="63">
        <f t="shared" si="2"/>
        <v>10.75</v>
      </c>
      <c r="R28" s="37">
        <v>10.75</v>
      </c>
      <c r="S28" s="37"/>
      <c r="T28" s="37"/>
      <c r="U28" s="37"/>
      <c r="V28" s="63">
        <f t="shared" si="3"/>
        <v>10</v>
      </c>
      <c r="W28" s="29">
        <v>10</v>
      </c>
      <c r="X28" s="63" t="e">
        <f t="shared" si="4"/>
        <v>#VALUE!</v>
      </c>
      <c r="Y28" s="30" t="e">
        <f>IF(X28&gt;=10,30,SUM(#REF!+#REF!+#REF!+#REF!+#REF!+#REF!+#REF!))</f>
        <v>#VALUE!</v>
      </c>
      <c r="Z28" s="30"/>
      <c r="AA28" s="23"/>
      <c r="AB28" s="63">
        <f t="shared" si="5"/>
        <v>0</v>
      </c>
      <c r="AC28" s="29"/>
      <c r="AD28" s="29"/>
      <c r="AE28" s="29"/>
      <c r="AF28" s="29"/>
      <c r="AG28" s="63">
        <f t="shared" si="6"/>
        <v>0</v>
      </c>
      <c r="AH28" s="29"/>
      <c r="AI28" s="29"/>
      <c r="AJ28" s="63">
        <f t="shared" si="7"/>
        <v>0</v>
      </c>
      <c r="AK28" s="51"/>
      <c r="AL28" s="51"/>
      <c r="AM28" s="51"/>
      <c r="AN28" s="51"/>
      <c r="AO28" s="63">
        <f t="shared" si="8"/>
        <v>0</v>
      </c>
      <c r="AP28" s="29"/>
      <c r="AQ28" s="70">
        <f t="shared" si="9"/>
        <v>0</v>
      </c>
      <c r="AR28" s="30" t="e">
        <f t="shared" si="10"/>
        <v>#VALUE!</v>
      </c>
      <c r="AS28" s="31" t="e">
        <f t="shared" si="11"/>
        <v>#VALUE!</v>
      </c>
      <c r="AT28" s="32" t="e">
        <f>Y28+#REF!</f>
        <v>#VALUE!</v>
      </c>
    </row>
    <row r="29" spans="1:46" s="33" customFormat="1" ht="24.95" customHeight="1">
      <c r="A29" s="27">
        <v>20</v>
      </c>
      <c r="B29" s="44" t="s">
        <v>202</v>
      </c>
      <c r="C29" s="44" t="s">
        <v>203</v>
      </c>
      <c r="D29" s="44" t="s">
        <v>94</v>
      </c>
      <c r="E29" s="28" t="s">
        <v>63</v>
      </c>
      <c r="F29" s="28" t="s">
        <v>52</v>
      </c>
      <c r="G29" s="44" t="s">
        <v>308</v>
      </c>
      <c r="H29" s="44" t="s">
        <v>54</v>
      </c>
      <c r="I29" s="63">
        <f t="shared" si="0"/>
        <v>10.875</v>
      </c>
      <c r="J29" s="29">
        <v>12</v>
      </c>
      <c r="K29" s="29">
        <v>9.25</v>
      </c>
      <c r="L29" s="29">
        <v>10.25</v>
      </c>
      <c r="M29" s="29">
        <v>12.25</v>
      </c>
      <c r="N29" s="63">
        <f t="shared" si="1"/>
        <v>9.125</v>
      </c>
      <c r="O29" s="29">
        <v>9.75</v>
      </c>
      <c r="P29" s="29">
        <v>8.5</v>
      </c>
      <c r="Q29" s="63">
        <f t="shared" si="2"/>
        <v>13</v>
      </c>
      <c r="R29" s="37">
        <v>13</v>
      </c>
      <c r="S29" s="37"/>
      <c r="T29" s="37"/>
      <c r="U29" s="37"/>
      <c r="V29" s="63">
        <f t="shared" si="3"/>
        <v>13</v>
      </c>
      <c r="W29" s="29">
        <v>13</v>
      </c>
      <c r="X29" s="63">
        <f t="shared" si="4"/>
        <v>10.703125</v>
      </c>
      <c r="Y29" s="30">
        <f>IF(X29&gt;=10,30,SUM(#REF!+#REF!+#REF!+#REF!+#REF!+#REF!+#REF!))</f>
        <v>30</v>
      </c>
      <c r="Z29" s="30"/>
      <c r="AA29" s="23"/>
      <c r="AB29" s="63">
        <f t="shared" si="5"/>
        <v>0</v>
      </c>
      <c r="AC29" s="29"/>
      <c r="AD29" s="29"/>
      <c r="AE29" s="29"/>
      <c r="AF29" s="29"/>
      <c r="AG29" s="63">
        <f t="shared" si="6"/>
        <v>0</v>
      </c>
      <c r="AH29" s="29"/>
      <c r="AI29" s="29"/>
      <c r="AJ29" s="63">
        <f t="shared" si="7"/>
        <v>0</v>
      </c>
      <c r="AK29" s="51"/>
      <c r="AL29" s="51"/>
      <c r="AM29" s="51"/>
      <c r="AN29" s="51"/>
      <c r="AO29" s="63">
        <f t="shared" si="8"/>
        <v>0</v>
      </c>
      <c r="AP29" s="29"/>
      <c r="AQ29" s="70">
        <f t="shared" si="9"/>
        <v>0</v>
      </c>
      <c r="AR29" s="30">
        <f t="shared" si="10"/>
        <v>5.3515625</v>
      </c>
      <c r="AS29" s="31" t="str">
        <f t="shared" si="11"/>
        <v>Rattrapge</v>
      </c>
      <c r="AT29" s="32" t="e">
        <f>Y29+#REF!</f>
        <v>#REF!</v>
      </c>
    </row>
    <row r="30" spans="1:46" s="33" customFormat="1" ht="24.95" customHeight="1">
      <c r="A30" s="27">
        <v>21</v>
      </c>
      <c r="B30" s="44" t="s">
        <v>204</v>
      </c>
      <c r="C30" s="44" t="s">
        <v>205</v>
      </c>
      <c r="D30" s="44" t="s">
        <v>206</v>
      </c>
      <c r="E30" s="28" t="s">
        <v>65</v>
      </c>
      <c r="F30" s="28" t="s">
        <v>66</v>
      </c>
      <c r="G30" s="44" t="s">
        <v>309</v>
      </c>
      <c r="H30" s="44" t="s">
        <v>344</v>
      </c>
      <c r="I30" s="63">
        <f t="shared" si="0"/>
        <v>10.9</v>
      </c>
      <c r="J30" s="29">
        <v>12</v>
      </c>
      <c r="K30" s="29">
        <v>9.5</v>
      </c>
      <c r="L30" s="29">
        <v>10</v>
      </c>
      <c r="M30" s="29">
        <v>12.25</v>
      </c>
      <c r="N30" s="63">
        <f t="shared" si="1"/>
        <v>8</v>
      </c>
      <c r="O30" s="29">
        <v>6.75</v>
      </c>
      <c r="P30" s="29">
        <v>9.25</v>
      </c>
      <c r="Q30" s="63">
        <f t="shared" si="2"/>
        <v>8.25</v>
      </c>
      <c r="R30" s="37">
        <v>8.25</v>
      </c>
      <c r="S30" s="37"/>
      <c r="T30" s="93"/>
      <c r="U30" s="93"/>
      <c r="V30" s="63">
        <f t="shared" si="3"/>
        <v>13</v>
      </c>
      <c r="W30" s="29">
        <v>13</v>
      </c>
      <c r="X30" s="63">
        <f t="shared" si="4"/>
        <v>10.140625</v>
      </c>
      <c r="Y30" s="30">
        <f>IF(X30&gt;=10,30,SUM(#REF!+#REF!+#REF!+#REF!+#REF!+#REF!+#REF!))</f>
        <v>30</v>
      </c>
      <c r="Z30" s="30"/>
      <c r="AA30" s="23"/>
      <c r="AB30" s="63">
        <f t="shared" si="5"/>
        <v>0</v>
      </c>
      <c r="AC30" s="29"/>
      <c r="AD30" s="29"/>
      <c r="AE30" s="29"/>
      <c r="AF30" s="29"/>
      <c r="AG30" s="63">
        <f t="shared" si="6"/>
        <v>0</v>
      </c>
      <c r="AH30" s="29"/>
      <c r="AI30" s="29"/>
      <c r="AJ30" s="63">
        <f t="shared" si="7"/>
        <v>0</v>
      </c>
      <c r="AK30" s="51"/>
      <c r="AL30" s="51"/>
      <c r="AM30" s="52"/>
      <c r="AN30" s="52"/>
      <c r="AO30" s="63">
        <f t="shared" si="8"/>
        <v>0</v>
      </c>
      <c r="AP30" s="29"/>
      <c r="AQ30" s="70">
        <f t="shared" si="9"/>
        <v>0</v>
      </c>
      <c r="AR30" s="30">
        <f t="shared" si="10"/>
        <v>5.0703125</v>
      </c>
      <c r="AS30" s="31" t="str">
        <f t="shared" si="11"/>
        <v>Rattrapge</v>
      </c>
      <c r="AT30" s="34" t="e">
        <f>Y30+#REF!</f>
        <v>#REF!</v>
      </c>
    </row>
    <row r="31" spans="1:46" s="33" customFormat="1" ht="24.95" customHeight="1">
      <c r="A31" s="27">
        <v>22</v>
      </c>
      <c r="B31" s="44" t="s">
        <v>207</v>
      </c>
      <c r="C31" s="44" t="s">
        <v>208</v>
      </c>
      <c r="D31" s="44" t="s">
        <v>121</v>
      </c>
      <c r="E31" s="28" t="s">
        <v>67</v>
      </c>
      <c r="F31" s="28" t="s">
        <v>29</v>
      </c>
      <c r="G31" s="44" t="s">
        <v>310</v>
      </c>
      <c r="H31" s="44" t="s">
        <v>54</v>
      </c>
      <c r="I31" s="63">
        <f t="shared" si="0"/>
        <v>10.1</v>
      </c>
      <c r="J31" s="29">
        <v>11.5</v>
      </c>
      <c r="K31" s="29">
        <v>8</v>
      </c>
      <c r="L31" s="29">
        <v>9.25</v>
      </c>
      <c r="M31" s="29">
        <v>12</v>
      </c>
      <c r="N31" s="63">
        <f t="shared" si="1"/>
        <v>8.375</v>
      </c>
      <c r="O31" s="29">
        <v>8</v>
      </c>
      <c r="P31" s="29">
        <v>8.75</v>
      </c>
      <c r="Q31" s="63">
        <f t="shared" si="2"/>
        <v>9</v>
      </c>
      <c r="R31" s="37">
        <v>9</v>
      </c>
      <c r="S31" s="37"/>
      <c r="T31" s="37"/>
      <c r="U31" s="37"/>
      <c r="V31" s="63">
        <f t="shared" si="3"/>
        <v>10</v>
      </c>
      <c r="W31" s="29">
        <v>10</v>
      </c>
      <c r="X31" s="63">
        <f t="shared" si="4"/>
        <v>9.59375</v>
      </c>
      <c r="Y31" s="30" t="e">
        <f>IF(X31&gt;=10,30,SUM(#REF!+#REF!+#REF!+#REF!+#REF!+#REF!+#REF!))</f>
        <v>#REF!</v>
      </c>
      <c r="Z31" s="30"/>
      <c r="AA31" s="35"/>
      <c r="AB31" s="63">
        <f t="shared" si="5"/>
        <v>0</v>
      </c>
      <c r="AC31" s="29"/>
      <c r="AD31" s="29"/>
      <c r="AE31" s="29"/>
      <c r="AF31" s="29"/>
      <c r="AG31" s="63">
        <f t="shared" si="6"/>
        <v>0</v>
      </c>
      <c r="AH31" s="29"/>
      <c r="AI31" s="29"/>
      <c r="AJ31" s="63">
        <f t="shared" si="7"/>
        <v>0</v>
      </c>
      <c r="AK31" s="51"/>
      <c r="AL31" s="51"/>
      <c r="AM31" s="51"/>
      <c r="AN31" s="51"/>
      <c r="AO31" s="63">
        <f t="shared" si="8"/>
        <v>0</v>
      </c>
      <c r="AP31" s="29"/>
      <c r="AQ31" s="70">
        <f t="shared" si="9"/>
        <v>0</v>
      </c>
      <c r="AR31" s="30">
        <f t="shared" si="10"/>
        <v>4.796875</v>
      </c>
      <c r="AS31" s="31" t="str">
        <f t="shared" si="11"/>
        <v>Rattrapge</v>
      </c>
      <c r="AT31" s="32" t="e">
        <f>Y31+#REF!</f>
        <v>#REF!</v>
      </c>
    </row>
    <row r="32" spans="1:46" s="33" customFormat="1" ht="24.95" customHeight="1">
      <c r="A32" s="27">
        <v>23</v>
      </c>
      <c r="B32" s="44" t="s">
        <v>209</v>
      </c>
      <c r="C32" s="44" t="s">
        <v>210</v>
      </c>
      <c r="D32" s="44" t="s">
        <v>211</v>
      </c>
      <c r="E32" s="28" t="s">
        <v>68</v>
      </c>
      <c r="F32" s="28" t="s">
        <v>32</v>
      </c>
      <c r="G32" s="44" t="s">
        <v>311</v>
      </c>
      <c r="H32" s="44" t="s">
        <v>52</v>
      </c>
      <c r="I32" s="63">
        <f t="shared" si="0"/>
        <v>11.25</v>
      </c>
      <c r="J32" s="29">
        <v>12.5</v>
      </c>
      <c r="K32" s="29">
        <v>9</v>
      </c>
      <c r="L32" s="29">
        <v>11.25</v>
      </c>
      <c r="M32" s="29">
        <v>12.75</v>
      </c>
      <c r="N32" s="63">
        <f t="shared" si="1"/>
        <v>10.625</v>
      </c>
      <c r="O32" s="29">
        <v>10.5</v>
      </c>
      <c r="P32" s="29">
        <v>10.75</v>
      </c>
      <c r="Q32" s="63">
        <f t="shared" si="2"/>
        <v>10</v>
      </c>
      <c r="R32" s="37">
        <v>10</v>
      </c>
      <c r="S32" s="37"/>
      <c r="T32" s="37"/>
      <c r="U32" s="37"/>
      <c r="V32" s="63">
        <f t="shared" si="3"/>
        <v>10</v>
      </c>
      <c r="W32" s="29">
        <v>10</v>
      </c>
      <c r="X32" s="63">
        <f t="shared" si="4"/>
        <v>10.9375</v>
      </c>
      <c r="Y32" s="30">
        <f>IF(X32&gt;=10,30,SUM(#REF!+#REF!+#REF!+#REF!+#REF!+#REF!+#REF!))</f>
        <v>30</v>
      </c>
      <c r="Z32" s="30"/>
      <c r="AA32" s="35"/>
      <c r="AB32" s="63">
        <f t="shared" si="5"/>
        <v>0</v>
      </c>
      <c r="AC32" s="29"/>
      <c r="AD32" s="29"/>
      <c r="AE32" s="29"/>
      <c r="AF32" s="29"/>
      <c r="AG32" s="63">
        <f t="shared" si="6"/>
        <v>0</v>
      </c>
      <c r="AH32" s="29"/>
      <c r="AI32" s="29"/>
      <c r="AJ32" s="63">
        <f t="shared" si="7"/>
        <v>0</v>
      </c>
      <c r="AK32" s="51"/>
      <c r="AL32" s="51"/>
      <c r="AM32" s="51"/>
      <c r="AN32" s="51"/>
      <c r="AO32" s="63">
        <f t="shared" si="8"/>
        <v>0</v>
      </c>
      <c r="AP32" s="29"/>
      <c r="AQ32" s="70">
        <f t="shared" si="9"/>
        <v>0</v>
      </c>
      <c r="AR32" s="30">
        <f t="shared" si="10"/>
        <v>5.46875</v>
      </c>
      <c r="AS32" s="31" t="str">
        <f t="shared" si="11"/>
        <v>Rattrapge</v>
      </c>
      <c r="AT32" s="32" t="e">
        <f>Y32+#REF!</f>
        <v>#REF!</v>
      </c>
    </row>
    <row r="33" spans="1:46" s="33" customFormat="1" ht="24.95" customHeight="1">
      <c r="A33" s="27">
        <v>24</v>
      </c>
      <c r="B33" s="44" t="s">
        <v>212</v>
      </c>
      <c r="C33" s="44" t="s">
        <v>213</v>
      </c>
      <c r="D33" s="44" t="s">
        <v>214</v>
      </c>
      <c r="E33" s="28" t="s">
        <v>69</v>
      </c>
      <c r="F33" s="28" t="s">
        <v>52</v>
      </c>
      <c r="G33" s="44" t="s">
        <v>312</v>
      </c>
      <c r="H33" s="44" t="s">
        <v>345</v>
      </c>
      <c r="I33" s="63">
        <f t="shared" si="0"/>
        <v>11.05</v>
      </c>
      <c r="J33" s="29">
        <v>9.5</v>
      </c>
      <c r="K33" s="29">
        <v>11.5</v>
      </c>
      <c r="L33" s="29">
        <v>13.25</v>
      </c>
      <c r="M33" s="29">
        <v>10.5</v>
      </c>
      <c r="N33" s="63">
        <f t="shared" si="1"/>
        <v>11.125</v>
      </c>
      <c r="O33" s="29">
        <v>10.5</v>
      </c>
      <c r="P33" s="29">
        <v>11.75</v>
      </c>
      <c r="Q33" s="63">
        <f t="shared" si="2"/>
        <v>11.5</v>
      </c>
      <c r="R33" s="37">
        <v>11.5</v>
      </c>
      <c r="S33" s="37"/>
      <c r="T33" s="37"/>
      <c r="U33" s="37"/>
      <c r="V33" s="63">
        <f t="shared" si="3"/>
        <v>13.5</v>
      </c>
      <c r="W33" s="29">
        <v>13.5</v>
      </c>
      <c r="X33" s="63">
        <f t="shared" si="4"/>
        <v>11.25</v>
      </c>
      <c r="Y33" s="30">
        <f>IF(X33&gt;=10,30,SUM(#REF!+#REF!+#REF!+#REF!+#REF!+#REF!+#REF!))</f>
        <v>30</v>
      </c>
      <c r="Z33" s="30"/>
      <c r="AA33" s="35"/>
      <c r="AB33" s="63">
        <f t="shared" si="5"/>
        <v>0</v>
      </c>
      <c r="AC33" s="29"/>
      <c r="AD33" s="29"/>
      <c r="AE33" s="29"/>
      <c r="AF33" s="29"/>
      <c r="AG33" s="63">
        <f t="shared" si="6"/>
        <v>0</v>
      </c>
      <c r="AH33" s="29"/>
      <c r="AI33" s="29"/>
      <c r="AJ33" s="63">
        <f t="shared" si="7"/>
        <v>0</v>
      </c>
      <c r="AK33" s="51"/>
      <c r="AL33" s="51"/>
      <c r="AM33" s="51"/>
      <c r="AN33" s="51"/>
      <c r="AO33" s="63">
        <f t="shared" si="8"/>
        <v>0</v>
      </c>
      <c r="AP33" s="29"/>
      <c r="AQ33" s="70">
        <f t="shared" si="9"/>
        <v>0</v>
      </c>
      <c r="AR33" s="30">
        <f t="shared" si="10"/>
        <v>5.625</v>
      </c>
      <c r="AS33" s="31" t="str">
        <f t="shared" si="11"/>
        <v>Rattrapge</v>
      </c>
      <c r="AT33" s="32" t="e">
        <f>Y33+#REF!</f>
        <v>#REF!</v>
      </c>
    </row>
    <row r="34" spans="1:46" s="36" customFormat="1" ht="24.95" customHeight="1">
      <c r="A34" s="27">
        <v>25</v>
      </c>
      <c r="B34" s="44" t="s">
        <v>215</v>
      </c>
      <c r="C34" s="44" t="s">
        <v>216</v>
      </c>
      <c r="D34" s="44" t="s">
        <v>116</v>
      </c>
      <c r="E34" s="28" t="s">
        <v>70</v>
      </c>
      <c r="F34" s="28" t="s">
        <v>52</v>
      </c>
      <c r="G34" s="44" t="s">
        <v>313</v>
      </c>
      <c r="H34" s="44" t="s">
        <v>52</v>
      </c>
      <c r="I34" s="63">
        <f t="shared" si="0"/>
        <v>10.925000000000001</v>
      </c>
      <c r="J34" s="29">
        <v>11.25</v>
      </c>
      <c r="K34" s="29">
        <v>8.5</v>
      </c>
      <c r="L34" s="29">
        <v>12.5</v>
      </c>
      <c r="M34" s="29">
        <v>12.5</v>
      </c>
      <c r="N34" s="63">
        <f t="shared" si="1"/>
        <v>10.75</v>
      </c>
      <c r="O34" s="29">
        <v>8.75</v>
      </c>
      <c r="P34" s="29">
        <v>12.75</v>
      </c>
      <c r="Q34" s="63">
        <f t="shared" si="2"/>
        <v>10.25</v>
      </c>
      <c r="R34" s="37">
        <v>10.25</v>
      </c>
      <c r="S34" s="37"/>
      <c r="T34" s="37"/>
      <c r="U34" s="37"/>
      <c r="V34" s="63">
        <f t="shared" si="3"/>
        <v>11.5</v>
      </c>
      <c r="W34" s="29">
        <v>11.5</v>
      </c>
      <c r="X34" s="63">
        <f t="shared" si="4"/>
        <v>10.875</v>
      </c>
      <c r="Y34" s="30">
        <f>IF(X34&gt;=10,30,SUM(#REF!+#REF!+#REF!+#REF!+#REF!+#REF!+#REF!))</f>
        <v>30</v>
      </c>
      <c r="Z34" s="30"/>
      <c r="AA34" s="35"/>
      <c r="AB34" s="63">
        <f t="shared" si="5"/>
        <v>0</v>
      </c>
      <c r="AC34" s="29"/>
      <c r="AD34" s="29"/>
      <c r="AE34" s="29"/>
      <c r="AF34" s="29"/>
      <c r="AG34" s="63">
        <f t="shared" si="6"/>
        <v>0</v>
      </c>
      <c r="AH34" s="29"/>
      <c r="AI34" s="29"/>
      <c r="AJ34" s="63">
        <f t="shared" si="7"/>
        <v>0</v>
      </c>
      <c r="AK34" s="51"/>
      <c r="AL34" s="51"/>
      <c r="AM34" s="51"/>
      <c r="AN34" s="51"/>
      <c r="AO34" s="63">
        <f t="shared" si="8"/>
        <v>0</v>
      </c>
      <c r="AP34" s="29"/>
      <c r="AQ34" s="70">
        <f t="shared" si="9"/>
        <v>0</v>
      </c>
      <c r="AR34" s="30">
        <f t="shared" si="10"/>
        <v>5.4375</v>
      </c>
      <c r="AS34" s="31" t="str">
        <f t="shared" si="11"/>
        <v>Rattrapge</v>
      </c>
      <c r="AT34" s="32" t="e">
        <f>Y34+#REF!</f>
        <v>#REF!</v>
      </c>
    </row>
    <row r="35" spans="1:46" s="43" customFormat="1" ht="24.95" customHeight="1">
      <c r="A35" s="55">
        <v>26</v>
      </c>
      <c r="B35" s="56" t="s">
        <v>217</v>
      </c>
      <c r="C35" s="56" t="s">
        <v>218</v>
      </c>
      <c r="D35" s="56" t="s">
        <v>124</v>
      </c>
      <c r="E35" s="57" t="s">
        <v>71</v>
      </c>
      <c r="F35" s="57" t="s">
        <v>72</v>
      </c>
      <c r="G35" s="56" t="s">
        <v>314</v>
      </c>
      <c r="H35" s="56" t="s">
        <v>58</v>
      </c>
      <c r="I35" s="63">
        <f t="shared" si="0"/>
        <v>9.25</v>
      </c>
      <c r="J35" s="37">
        <v>8</v>
      </c>
      <c r="K35" s="37">
        <v>9.5</v>
      </c>
      <c r="L35" s="37">
        <v>10.5</v>
      </c>
      <c r="M35" s="37">
        <v>9.5</v>
      </c>
      <c r="N35" s="63">
        <f t="shared" si="1"/>
        <v>7.125</v>
      </c>
      <c r="O35" s="37">
        <v>6.75</v>
      </c>
      <c r="P35" s="37">
        <v>7.5</v>
      </c>
      <c r="Q35" s="63">
        <f t="shared" si="2"/>
        <v>8.5</v>
      </c>
      <c r="R35" s="37">
        <v>8.5</v>
      </c>
      <c r="S35" s="37"/>
      <c r="T35" s="37"/>
      <c r="U35" s="37"/>
      <c r="V35" s="63">
        <f t="shared" si="3"/>
        <v>11</v>
      </c>
      <c r="W35" s="37">
        <v>11</v>
      </c>
      <c r="X35" s="63">
        <f t="shared" si="4"/>
        <v>8.78125</v>
      </c>
      <c r="Y35" s="30" t="e">
        <f>IF(X35&gt;=10,30,SUM(#REF!+#REF!+#REF!+#REF!+#REF!+#REF!+#REF!))</f>
        <v>#REF!</v>
      </c>
      <c r="Z35" s="30"/>
      <c r="AA35" s="62"/>
      <c r="AB35" s="63">
        <f t="shared" si="5"/>
        <v>0</v>
      </c>
      <c r="AC35" s="37"/>
      <c r="AD35" s="37"/>
      <c r="AE35" s="37"/>
      <c r="AF35" s="37"/>
      <c r="AG35" s="63">
        <f t="shared" si="6"/>
        <v>0</v>
      </c>
      <c r="AH35" s="37"/>
      <c r="AI35" s="37"/>
      <c r="AJ35" s="63">
        <f t="shared" si="7"/>
        <v>0</v>
      </c>
      <c r="AK35" s="51"/>
      <c r="AL35" s="51"/>
      <c r="AM35" s="51"/>
      <c r="AN35" s="51"/>
      <c r="AO35" s="63">
        <f t="shared" si="8"/>
        <v>13</v>
      </c>
      <c r="AP35" s="37">
        <v>13</v>
      </c>
      <c r="AQ35" s="70">
        <f t="shared" si="9"/>
        <v>0.8125</v>
      </c>
      <c r="AR35" s="30">
        <f t="shared" si="10"/>
        <v>4.796875</v>
      </c>
      <c r="AS35" s="60" t="str">
        <f t="shared" si="11"/>
        <v>Rattrapge</v>
      </c>
      <c r="AT35" s="58" t="e">
        <f>Y35+#REF!</f>
        <v>#REF!</v>
      </c>
    </row>
    <row r="36" spans="1:46" ht="24.95" customHeight="1">
      <c r="A36" s="27">
        <v>27</v>
      </c>
      <c r="B36" s="44" t="s">
        <v>219</v>
      </c>
      <c r="C36" s="44" t="s">
        <v>220</v>
      </c>
      <c r="D36" s="44" t="s">
        <v>128</v>
      </c>
      <c r="E36" s="28" t="s">
        <v>73</v>
      </c>
      <c r="F36" s="28" t="s">
        <v>29</v>
      </c>
      <c r="G36" s="44" t="s">
        <v>315</v>
      </c>
      <c r="H36" s="44" t="s">
        <v>129</v>
      </c>
      <c r="I36" s="63">
        <f>((J36*3)+(K36*3)+(L36*2)+(M36*2))/10</f>
        <v>7.8250000000000002</v>
      </c>
      <c r="J36" s="29">
        <v>7.5</v>
      </c>
      <c r="K36" s="29">
        <v>6.25</v>
      </c>
      <c r="L36" s="29">
        <v>10.5</v>
      </c>
      <c r="M36" s="29">
        <v>8</v>
      </c>
      <c r="N36" s="63">
        <f t="shared" si="1"/>
        <v>7</v>
      </c>
      <c r="O36" s="29">
        <v>8.25</v>
      </c>
      <c r="P36" s="29">
        <v>5.75</v>
      </c>
      <c r="Q36" s="63">
        <f t="shared" si="2"/>
        <v>9.75</v>
      </c>
      <c r="R36" s="37">
        <v>9.75</v>
      </c>
      <c r="S36" s="37"/>
      <c r="T36" s="37"/>
      <c r="U36" s="37"/>
      <c r="V36" s="63">
        <f t="shared" si="3"/>
        <v>12</v>
      </c>
      <c r="W36" s="29">
        <v>12</v>
      </c>
      <c r="X36" s="63">
        <f t="shared" si="4"/>
        <v>8</v>
      </c>
      <c r="Y36" s="30" t="e">
        <f>IF(X36&gt;=10,30,SUM(#REF!+#REF!+#REF!+#REF!+#REF!+#REF!+#REF!))</f>
        <v>#REF!</v>
      </c>
      <c r="Z36" s="30"/>
      <c r="AA36" s="35"/>
      <c r="AB36" s="63">
        <f t="shared" si="5"/>
        <v>0</v>
      </c>
      <c r="AC36" s="29"/>
      <c r="AD36" s="29"/>
      <c r="AE36" s="29"/>
      <c r="AF36" s="29"/>
      <c r="AG36" s="63">
        <f t="shared" si="6"/>
        <v>0</v>
      </c>
      <c r="AH36" s="29"/>
      <c r="AI36" s="29"/>
      <c r="AJ36" s="63">
        <f t="shared" si="7"/>
        <v>0</v>
      </c>
      <c r="AK36" s="51"/>
      <c r="AL36" s="51"/>
      <c r="AM36" s="51"/>
      <c r="AN36" s="51"/>
      <c r="AO36" s="63">
        <f t="shared" si="8"/>
        <v>0</v>
      </c>
      <c r="AP36" s="29"/>
      <c r="AQ36" s="70">
        <f t="shared" si="9"/>
        <v>0</v>
      </c>
      <c r="AR36" s="30">
        <f t="shared" si="10"/>
        <v>4</v>
      </c>
      <c r="AS36" s="31" t="str">
        <f t="shared" si="11"/>
        <v>Rattrapge</v>
      </c>
      <c r="AT36" s="32" t="e">
        <f>Y36+#REF!</f>
        <v>#REF!</v>
      </c>
    </row>
    <row r="37" spans="1:46" ht="24.95" customHeight="1">
      <c r="A37" s="27">
        <v>28</v>
      </c>
      <c r="B37" s="44" t="s">
        <v>221</v>
      </c>
      <c r="C37" s="44" t="s">
        <v>222</v>
      </c>
      <c r="D37" s="44" t="s">
        <v>55</v>
      </c>
      <c r="E37" s="28" t="s">
        <v>74</v>
      </c>
      <c r="F37" s="28" t="s">
        <v>32</v>
      </c>
      <c r="G37" s="44" t="s">
        <v>122</v>
      </c>
      <c r="H37" s="44" t="s">
        <v>58</v>
      </c>
      <c r="I37" s="63">
        <f t="shared" si="0"/>
        <v>8.125</v>
      </c>
      <c r="J37" s="29">
        <v>7.25</v>
      </c>
      <c r="K37" s="29">
        <v>7.5</v>
      </c>
      <c r="L37" s="29">
        <v>10.75</v>
      </c>
      <c r="M37" s="29">
        <v>7.75</v>
      </c>
      <c r="N37" s="63">
        <f t="shared" si="1"/>
        <v>7.75</v>
      </c>
      <c r="O37" s="29">
        <v>7.25</v>
      </c>
      <c r="P37" s="29">
        <v>8.25</v>
      </c>
      <c r="Q37" s="63">
        <f t="shared" si="2"/>
        <v>8</v>
      </c>
      <c r="R37" s="37">
        <v>8</v>
      </c>
      <c r="S37" s="37"/>
      <c r="T37" s="37"/>
      <c r="U37" s="37"/>
      <c r="V37" s="63">
        <f t="shared" si="3"/>
        <v>10</v>
      </c>
      <c r="W37" s="29">
        <v>10</v>
      </c>
      <c r="X37" s="63">
        <f t="shared" si="4"/>
        <v>8.140625</v>
      </c>
      <c r="Y37" s="30" t="e">
        <f>IF(X37&gt;=10,30,SUM(#REF!+#REF!+#REF!+#REF!+#REF!+#REF!+#REF!))</f>
        <v>#REF!</v>
      </c>
      <c r="Z37" s="30"/>
      <c r="AA37" s="35"/>
      <c r="AB37" s="63">
        <f t="shared" si="5"/>
        <v>0</v>
      </c>
      <c r="AC37" s="29"/>
      <c r="AD37" s="29"/>
      <c r="AE37" s="29"/>
      <c r="AF37" s="29"/>
      <c r="AG37" s="63">
        <f t="shared" si="6"/>
        <v>0</v>
      </c>
      <c r="AH37" s="29"/>
      <c r="AI37" s="29"/>
      <c r="AJ37" s="63">
        <f t="shared" si="7"/>
        <v>0</v>
      </c>
      <c r="AK37" s="51"/>
      <c r="AL37" s="51"/>
      <c r="AM37" s="51"/>
      <c r="AN37" s="51"/>
      <c r="AO37" s="63">
        <f t="shared" si="8"/>
        <v>13</v>
      </c>
      <c r="AP37" s="29">
        <v>13</v>
      </c>
      <c r="AQ37" s="70">
        <f t="shared" si="9"/>
        <v>0.8125</v>
      </c>
      <c r="AR37" s="30">
        <f t="shared" si="10"/>
        <v>4.4765625</v>
      </c>
      <c r="AS37" s="31" t="str">
        <f t="shared" si="11"/>
        <v>Rattrapge</v>
      </c>
      <c r="AT37" s="32" t="e">
        <f>Y37+#REF!</f>
        <v>#REF!</v>
      </c>
    </row>
    <row r="38" spans="1:46" s="43" customFormat="1" ht="24.95" customHeight="1">
      <c r="A38" s="55">
        <v>29</v>
      </c>
      <c r="B38" s="56" t="s">
        <v>223</v>
      </c>
      <c r="C38" s="56" t="s">
        <v>224</v>
      </c>
      <c r="D38" s="56" t="s">
        <v>127</v>
      </c>
      <c r="E38" s="57" t="s">
        <v>75</v>
      </c>
      <c r="F38" s="57" t="s">
        <v>76</v>
      </c>
      <c r="G38" s="56" t="s">
        <v>316</v>
      </c>
      <c r="H38" s="56" t="s">
        <v>129</v>
      </c>
      <c r="I38" s="63">
        <f t="shared" si="0"/>
        <v>9.3859999999999992</v>
      </c>
      <c r="J38" s="37">
        <v>10.5</v>
      </c>
      <c r="K38" s="37">
        <v>8.1199999999999992</v>
      </c>
      <c r="L38" s="37">
        <v>10.25</v>
      </c>
      <c r="M38" s="37">
        <v>8.75</v>
      </c>
      <c r="N38" s="63">
        <f t="shared" si="1"/>
        <v>12.25</v>
      </c>
      <c r="O38" s="37">
        <v>13.5</v>
      </c>
      <c r="P38" s="37">
        <v>11</v>
      </c>
      <c r="Q38" s="63">
        <f t="shared" si="2"/>
        <v>11.5</v>
      </c>
      <c r="R38" s="37">
        <v>11.5</v>
      </c>
      <c r="S38" s="37"/>
      <c r="T38" s="37"/>
      <c r="U38" s="37"/>
      <c r="V38" s="63">
        <f t="shared" si="3"/>
        <v>17.5</v>
      </c>
      <c r="W38" s="37">
        <v>17.5</v>
      </c>
      <c r="X38" s="63">
        <f t="shared" si="4"/>
        <v>10.741249999999999</v>
      </c>
      <c r="Y38" s="30">
        <f>IF(X38&gt;=10,30,SUM(#REF!+#REF!+#REF!+#REF!+#REF!+#REF!+#REF!))</f>
        <v>30</v>
      </c>
      <c r="Z38" s="30"/>
      <c r="AA38" s="62"/>
      <c r="AB38" s="63">
        <f t="shared" si="5"/>
        <v>0</v>
      </c>
      <c r="AC38" s="37"/>
      <c r="AD38" s="37"/>
      <c r="AE38" s="37"/>
      <c r="AF38" s="37"/>
      <c r="AG38" s="63">
        <f t="shared" si="6"/>
        <v>6.5</v>
      </c>
      <c r="AH38" s="37">
        <v>13</v>
      </c>
      <c r="AI38" s="37"/>
      <c r="AJ38" s="63">
        <f t="shared" si="7"/>
        <v>0</v>
      </c>
      <c r="AK38" s="51"/>
      <c r="AL38" s="51"/>
      <c r="AM38" s="51"/>
      <c r="AN38" s="51"/>
      <c r="AO38" s="63">
        <f t="shared" si="8"/>
        <v>16.5</v>
      </c>
      <c r="AP38" s="37">
        <v>16.5</v>
      </c>
      <c r="AQ38" s="70">
        <f t="shared" si="9"/>
        <v>2.65625</v>
      </c>
      <c r="AR38" s="30">
        <f t="shared" si="10"/>
        <v>6.6987499999999995</v>
      </c>
      <c r="AS38" s="60" t="str">
        <f t="shared" si="11"/>
        <v>Rattrapge</v>
      </c>
      <c r="AT38" s="58" t="e">
        <f>Y38+#REF!</f>
        <v>#REF!</v>
      </c>
    </row>
    <row r="39" spans="1:46" ht="24.95" customHeight="1">
      <c r="A39" s="27">
        <v>30</v>
      </c>
      <c r="B39" s="44" t="s">
        <v>225</v>
      </c>
      <c r="C39" s="44" t="s">
        <v>226</v>
      </c>
      <c r="D39" s="44" t="s">
        <v>119</v>
      </c>
      <c r="E39" s="28" t="s">
        <v>78</v>
      </c>
      <c r="F39" s="28" t="s">
        <v>29</v>
      </c>
      <c r="G39" s="44" t="s">
        <v>317</v>
      </c>
      <c r="H39" s="44" t="s">
        <v>52</v>
      </c>
      <c r="I39" s="63">
        <f t="shared" si="0"/>
        <v>9.9749999999999996</v>
      </c>
      <c r="J39" s="29">
        <v>10.75</v>
      </c>
      <c r="K39" s="29">
        <v>9.5</v>
      </c>
      <c r="L39" s="29">
        <v>8</v>
      </c>
      <c r="M39" s="29">
        <v>11.5</v>
      </c>
      <c r="N39" s="63">
        <f t="shared" si="1"/>
        <v>8.625</v>
      </c>
      <c r="O39" s="29">
        <v>9</v>
      </c>
      <c r="P39" s="29">
        <v>8.25</v>
      </c>
      <c r="Q39" s="63">
        <f t="shared" si="2"/>
        <v>10.75</v>
      </c>
      <c r="R39" s="37">
        <v>10.75</v>
      </c>
      <c r="S39" s="37"/>
      <c r="T39" s="37"/>
      <c r="U39" s="37"/>
      <c r="V39" s="63">
        <f t="shared" si="3"/>
        <v>11.5</v>
      </c>
      <c r="W39" s="29">
        <v>11.5</v>
      </c>
      <c r="X39" s="63">
        <f t="shared" si="4"/>
        <v>9.78125</v>
      </c>
      <c r="Y39" s="30" t="e">
        <f>IF(X39&gt;=10,30,SUM(#REF!+#REF!+#REF!+#REF!+#REF!+#REF!+#REF!))</f>
        <v>#REF!</v>
      </c>
      <c r="Z39" s="30"/>
      <c r="AA39" s="35"/>
      <c r="AB39" s="63">
        <f t="shared" si="5"/>
        <v>0</v>
      </c>
      <c r="AC39" s="29"/>
      <c r="AD39" s="29"/>
      <c r="AE39" s="29"/>
      <c r="AF39" s="29"/>
      <c r="AG39" s="63">
        <f t="shared" si="6"/>
        <v>0</v>
      </c>
      <c r="AH39" s="29"/>
      <c r="AI39" s="29"/>
      <c r="AJ39" s="63">
        <f t="shared" si="7"/>
        <v>0</v>
      </c>
      <c r="AK39" s="51"/>
      <c r="AL39" s="51"/>
      <c r="AM39" s="51"/>
      <c r="AN39" s="51"/>
      <c r="AO39" s="63">
        <f t="shared" si="8"/>
        <v>0</v>
      </c>
      <c r="AP39" s="29"/>
      <c r="AQ39" s="70">
        <f t="shared" si="9"/>
        <v>0</v>
      </c>
      <c r="AR39" s="30">
        <f t="shared" si="10"/>
        <v>4.890625</v>
      </c>
      <c r="AS39" s="31" t="str">
        <f t="shared" si="11"/>
        <v>Rattrapge</v>
      </c>
      <c r="AT39" s="32" t="e">
        <f>Y39+#REF!</f>
        <v>#REF!</v>
      </c>
    </row>
    <row r="40" spans="1:46" ht="24.95" customHeight="1">
      <c r="A40" s="27">
        <v>31</v>
      </c>
      <c r="B40" s="44" t="s">
        <v>227</v>
      </c>
      <c r="C40" s="44" t="s">
        <v>228</v>
      </c>
      <c r="D40" s="44" t="s">
        <v>111</v>
      </c>
      <c r="E40" s="28" t="s">
        <v>79</v>
      </c>
      <c r="F40" s="28" t="s">
        <v>80</v>
      </c>
      <c r="G40" s="44" t="s">
        <v>126</v>
      </c>
      <c r="H40" s="44" t="s">
        <v>52</v>
      </c>
      <c r="I40" s="63">
        <f t="shared" si="0"/>
        <v>8.7249999999999996</v>
      </c>
      <c r="J40" s="29">
        <v>8.25</v>
      </c>
      <c r="K40" s="29">
        <v>7.5</v>
      </c>
      <c r="L40" s="29">
        <v>7.75</v>
      </c>
      <c r="M40" s="29">
        <v>12.25</v>
      </c>
      <c r="N40" s="63">
        <f t="shared" si="1"/>
        <v>10.625</v>
      </c>
      <c r="O40" s="29">
        <v>10.75</v>
      </c>
      <c r="P40" s="29">
        <v>10.5</v>
      </c>
      <c r="Q40" s="63">
        <f t="shared" si="2"/>
        <v>10</v>
      </c>
      <c r="R40" s="37">
        <v>10</v>
      </c>
      <c r="S40" s="37"/>
      <c r="T40" s="37"/>
      <c r="U40" s="37"/>
      <c r="V40" s="63">
        <f t="shared" si="3"/>
        <v>10</v>
      </c>
      <c r="W40" s="29">
        <v>10</v>
      </c>
      <c r="X40" s="63">
        <f t="shared" si="4"/>
        <v>9.359375</v>
      </c>
      <c r="Y40" s="30" t="e">
        <f>IF(X40&gt;=10,30,SUM(#REF!+#REF!+#REF!+#REF!+#REF!+#REF!+#REF!))</f>
        <v>#REF!</v>
      </c>
      <c r="Z40" s="30"/>
      <c r="AA40" s="35"/>
      <c r="AB40" s="63">
        <f t="shared" si="5"/>
        <v>0</v>
      </c>
      <c r="AC40" s="29"/>
      <c r="AD40" s="29"/>
      <c r="AE40" s="29"/>
      <c r="AF40" s="29"/>
      <c r="AG40" s="63">
        <f t="shared" si="6"/>
        <v>0</v>
      </c>
      <c r="AH40" s="29"/>
      <c r="AI40" s="29"/>
      <c r="AJ40" s="63">
        <f t="shared" si="7"/>
        <v>0</v>
      </c>
      <c r="AK40" s="51"/>
      <c r="AL40" s="51"/>
      <c r="AM40" s="51"/>
      <c r="AN40" s="51"/>
      <c r="AO40" s="63">
        <f t="shared" si="8"/>
        <v>0</v>
      </c>
      <c r="AP40" s="29"/>
      <c r="AQ40" s="70">
        <f t="shared" si="9"/>
        <v>0</v>
      </c>
      <c r="AR40" s="30">
        <f t="shared" si="10"/>
        <v>4.6796875</v>
      </c>
      <c r="AS40" s="31" t="str">
        <f t="shared" si="11"/>
        <v>Rattrapge</v>
      </c>
      <c r="AT40" s="32" t="e">
        <f>Y40+#REF!</f>
        <v>#REF!</v>
      </c>
    </row>
    <row r="41" spans="1:46" ht="24.95" customHeight="1">
      <c r="A41" s="27">
        <v>32</v>
      </c>
      <c r="B41" s="44" t="s">
        <v>229</v>
      </c>
      <c r="C41" s="44" t="s">
        <v>230</v>
      </c>
      <c r="D41" s="44" t="s">
        <v>105</v>
      </c>
      <c r="E41" s="28" t="s">
        <v>82</v>
      </c>
      <c r="F41" s="28" t="s">
        <v>54</v>
      </c>
      <c r="G41" s="44" t="s">
        <v>318</v>
      </c>
      <c r="H41" s="44" t="s">
        <v>120</v>
      </c>
      <c r="I41" s="63">
        <f t="shared" si="0"/>
        <v>8</v>
      </c>
      <c r="J41" s="29">
        <v>6.25</v>
      </c>
      <c r="K41" s="29">
        <v>7.25</v>
      </c>
      <c r="L41" s="29">
        <v>9.5</v>
      </c>
      <c r="M41" s="29">
        <v>10.25</v>
      </c>
      <c r="N41" s="63">
        <f t="shared" si="1"/>
        <v>8.125</v>
      </c>
      <c r="O41" s="29">
        <v>10.75</v>
      </c>
      <c r="P41" s="29">
        <v>5.5</v>
      </c>
      <c r="Q41" s="63">
        <f t="shared" si="2"/>
        <v>10.75</v>
      </c>
      <c r="R41" s="37">
        <v>10.75</v>
      </c>
      <c r="S41" s="37"/>
      <c r="T41" s="37"/>
      <c r="U41" s="37"/>
      <c r="V41" s="63">
        <f t="shared" si="3"/>
        <v>8</v>
      </c>
      <c r="W41" s="29">
        <v>8</v>
      </c>
      <c r="X41" s="63">
        <f t="shared" si="4"/>
        <v>8.203125</v>
      </c>
      <c r="Y41" s="30" t="e">
        <f>IF(X41&gt;=10,30,SUM(#REF!+#REF!+#REF!+#REF!+#REF!+#REF!+#REF!))</f>
        <v>#REF!</v>
      </c>
      <c r="Z41" s="30"/>
      <c r="AA41" s="35"/>
      <c r="AB41" s="63">
        <f t="shared" si="5"/>
        <v>0</v>
      </c>
      <c r="AC41" s="29"/>
      <c r="AD41" s="29"/>
      <c r="AE41" s="29"/>
      <c r="AF41" s="29"/>
      <c r="AG41" s="63">
        <f t="shared" si="6"/>
        <v>0</v>
      </c>
      <c r="AH41" s="29"/>
      <c r="AI41" s="29"/>
      <c r="AJ41" s="63">
        <f t="shared" si="7"/>
        <v>0</v>
      </c>
      <c r="AK41" s="51"/>
      <c r="AL41" s="51"/>
      <c r="AM41" s="51"/>
      <c r="AN41" s="51"/>
      <c r="AO41" s="63">
        <f t="shared" si="8"/>
        <v>0</v>
      </c>
      <c r="AP41" s="29"/>
      <c r="AQ41" s="70">
        <f t="shared" si="9"/>
        <v>0</v>
      </c>
      <c r="AR41" s="30">
        <f t="shared" si="10"/>
        <v>4.1015625</v>
      </c>
      <c r="AS41" s="31" t="str">
        <f t="shared" si="11"/>
        <v>Rattrapge</v>
      </c>
      <c r="AT41" s="32" t="e">
        <f>Y41+#REF!</f>
        <v>#REF!</v>
      </c>
    </row>
    <row r="42" spans="1:46" ht="24.95" customHeight="1">
      <c r="A42" s="27">
        <v>33</v>
      </c>
      <c r="B42" s="44" t="s">
        <v>231</v>
      </c>
      <c r="C42" s="44" t="s">
        <v>232</v>
      </c>
      <c r="D42" s="44" t="s">
        <v>233</v>
      </c>
      <c r="E42" s="28" t="s">
        <v>83</v>
      </c>
      <c r="F42" s="28" t="s">
        <v>29</v>
      </c>
      <c r="G42" s="44" t="s">
        <v>319</v>
      </c>
      <c r="H42" s="44" t="s">
        <v>32</v>
      </c>
      <c r="I42" s="63">
        <f t="shared" si="0"/>
        <v>13.525</v>
      </c>
      <c r="J42" s="29">
        <v>13</v>
      </c>
      <c r="K42" s="29">
        <v>14.25</v>
      </c>
      <c r="L42" s="29">
        <v>11.5</v>
      </c>
      <c r="M42" s="29">
        <v>15.25</v>
      </c>
      <c r="N42" s="63">
        <f t="shared" si="1"/>
        <v>12.25</v>
      </c>
      <c r="O42" s="29">
        <v>12.25</v>
      </c>
      <c r="P42" s="29">
        <v>12.25</v>
      </c>
      <c r="Q42" s="63">
        <f t="shared" si="2"/>
        <v>11.25</v>
      </c>
      <c r="R42" s="37">
        <v>11.25</v>
      </c>
      <c r="S42" s="37"/>
      <c r="T42" s="37"/>
      <c r="U42" s="37"/>
      <c r="V42" s="63">
        <f t="shared" si="3"/>
        <v>16</v>
      </c>
      <c r="W42" s="29">
        <v>16</v>
      </c>
      <c r="X42" s="63">
        <f t="shared" si="4"/>
        <v>13.21875</v>
      </c>
      <c r="Y42" s="30">
        <f>IF(X42&gt;=10,30,SUM(#REF!+#REF!+#REF!+#REF!+#REF!+#REF!+#REF!))</f>
        <v>30</v>
      </c>
      <c r="Z42" s="30"/>
      <c r="AA42" s="35"/>
      <c r="AB42" s="63">
        <f t="shared" si="5"/>
        <v>0</v>
      </c>
      <c r="AC42" s="29"/>
      <c r="AD42" s="29"/>
      <c r="AE42" s="29"/>
      <c r="AF42" s="29"/>
      <c r="AG42" s="63">
        <f t="shared" si="6"/>
        <v>0</v>
      </c>
      <c r="AH42" s="29"/>
      <c r="AI42" s="29"/>
      <c r="AJ42" s="63">
        <f t="shared" si="7"/>
        <v>0</v>
      </c>
      <c r="AK42" s="51"/>
      <c r="AL42" s="51"/>
      <c r="AM42" s="51"/>
      <c r="AN42" s="51"/>
      <c r="AO42" s="63">
        <f t="shared" si="8"/>
        <v>0</v>
      </c>
      <c r="AP42" s="29"/>
      <c r="AQ42" s="70">
        <f t="shared" si="9"/>
        <v>0</v>
      </c>
      <c r="AR42" s="30">
        <f t="shared" si="10"/>
        <v>6.609375</v>
      </c>
      <c r="AS42" s="31" t="str">
        <f t="shared" si="11"/>
        <v>Rattrapge</v>
      </c>
      <c r="AT42" s="32" t="e">
        <f>Y42+#REF!</f>
        <v>#REF!</v>
      </c>
    </row>
    <row r="43" spans="1:46" ht="24.95" customHeight="1">
      <c r="A43" s="27">
        <v>34</v>
      </c>
      <c r="B43" s="44" t="s">
        <v>234</v>
      </c>
      <c r="C43" s="44" t="s">
        <v>235</v>
      </c>
      <c r="D43" s="44" t="s">
        <v>236</v>
      </c>
      <c r="E43" s="28" t="s">
        <v>85</v>
      </c>
      <c r="F43" s="28" t="s">
        <v>52</v>
      </c>
      <c r="G43" s="44" t="s">
        <v>320</v>
      </c>
      <c r="H43" s="44" t="s">
        <v>32</v>
      </c>
      <c r="I43" s="63">
        <f t="shared" si="0"/>
        <v>10</v>
      </c>
      <c r="J43" s="29">
        <v>10</v>
      </c>
      <c r="K43" s="29">
        <v>8.5</v>
      </c>
      <c r="L43" s="29">
        <v>10</v>
      </c>
      <c r="M43" s="29">
        <v>12.25</v>
      </c>
      <c r="N43" s="63">
        <f t="shared" si="1"/>
        <v>11.125</v>
      </c>
      <c r="O43" s="29">
        <v>10</v>
      </c>
      <c r="P43" s="29">
        <v>12.25</v>
      </c>
      <c r="Q43" s="63">
        <f t="shared" si="2"/>
        <v>11.75</v>
      </c>
      <c r="R43" s="37">
        <v>11.75</v>
      </c>
      <c r="S43" s="37"/>
      <c r="T43" s="37"/>
      <c r="U43" s="37"/>
      <c r="V43" s="63">
        <f t="shared" si="3"/>
        <v>10</v>
      </c>
      <c r="W43" s="29">
        <v>10</v>
      </c>
      <c r="X43" s="63">
        <f t="shared" si="4"/>
        <v>10.390625</v>
      </c>
      <c r="Y43" s="30">
        <f>IF(X43&gt;=10,30,SUM(#REF!+#REF!+#REF!+#REF!+#REF!+#REF!+#REF!))</f>
        <v>30</v>
      </c>
      <c r="Z43" s="30"/>
      <c r="AA43" s="35"/>
      <c r="AB43" s="63">
        <f t="shared" si="5"/>
        <v>0</v>
      </c>
      <c r="AC43" s="29"/>
      <c r="AD43" s="29"/>
      <c r="AE43" s="29"/>
      <c r="AF43" s="29"/>
      <c r="AG43" s="63">
        <f t="shared" si="6"/>
        <v>0</v>
      </c>
      <c r="AH43" s="29"/>
      <c r="AI43" s="29"/>
      <c r="AJ43" s="63">
        <f t="shared" si="7"/>
        <v>0</v>
      </c>
      <c r="AK43" s="51"/>
      <c r="AL43" s="51"/>
      <c r="AM43" s="51"/>
      <c r="AN43" s="51"/>
      <c r="AO43" s="63">
        <f t="shared" si="8"/>
        <v>0</v>
      </c>
      <c r="AP43" s="29"/>
      <c r="AQ43" s="70">
        <f t="shared" si="9"/>
        <v>0</v>
      </c>
      <c r="AR43" s="30">
        <f t="shared" si="10"/>
        <v>5.1953125</v>
      </c>
      <c r="AS43" s="31" t="str">
        <f t="shared" si="11"/>
        <v>Rattrapge</v>
      </c>
      <c r="AT43" s="32" t="e">
        <f>Y43+#REF!</f>
        <v>#REF!</v>
      </c>
    </row>
    <row r="44" spans="1:46" ht="24.95" customHeight="1">
      <c r="A44" s="27">
        <v>35</v>
      </c>
      <c r="B44" s="44" t="s">
        <v>237</v>
      </c>
      <c r="C44" s="44" t="s">
        <v>238</v>
      </c>
      <c r="D44" s="44" t="s">
        <v>239</v>
      </c>
      <c r="E44" s="28" t="s">
        <v>86</v>
      </c>
      <c r="F44" s="28" t="s">
        <v>87</v>
      </c>
      <c r="G44" s="44" t="s">
        <v>321</v>
      </c>
      <c r="H44" s="44" t="s">
        <v>58</v>
      </c>
      <c r="I44" s="63">
        <f t="shared" si="0"/>
        <v>11</v>
      </c>
      <c r="J44" s="29">
        <v>11.5</v>
      </c>
      <c r="K44" s="29">
        <v>10</v>
      </c>
      <c r="L44" s="29">
        <v>11</v>
      </c>
      <c r="M44" s="29">
        <v>11.75</v>
      </c>
      <c r="N44" s="63">
        <f t="shared" si="1"/>
        <v>7.75</v>
      </c>
      <c r="O44" s="29">
        <v>8</v>
      </c>
      <c r="P44" s="29">
        <v>7.5</v>
      </c>
      <c r="Q44" s="63">
        <f t="shared" si="2"/>
        <v>9.25</v>
      </c>
      <c r="R44" s="37">
        <v>9.25</v>
      </c>
      <c r="S44" s="37"/>
      <c r="T44" s="37"/>
      <c r="U44" s="37"/>
      <c r="V44" s="63">
        <f t="shared" si="3"/>
        <v>11.5</v>
      </c>
      <c r="W44" s="29">
        <v>11.5</v>
      </c>
      <c r="X44" s="63">
        <f t="shared" si="4"/>
        <v>10.109375</v>
      </c>
      <c r="Y44" s="30">
        <f>IF(X44&gt;=10,30,SUM(#REF!+#REF!+#REF!+#REF!+#REF!+#REF!+#REF!))</f>
        <v>30</v>
      </c>
      <c r="Z44" s="30"/>
      <c r="AA44" s="35"/>
      <c r="AB44" s="63">
        <f t="shared" si="5"/>
        <v>0</v>
      </c>
      <c r="AC44" s="29"/>
      <c r="AD44" s="29"/>
      <c r="AE44" s="29"/>
      <c r="AF44" s="29"/>
      <c r="AG44" s="63">
        <f t="shared" si="6"/>
        <v>0</v>
      </c>
      <c r="AH44" s="29"/>
      <c r="AI44" s="29"/>
      <c r="AJ44" s="63">
        <f t="shared" si="7"/>
        <v>0</v>
      </c>
      <c r="AK44" s="51"/>
      <c r="AL44" s="51"/>
      <c r="AM44" s="51"/>
      <c r="AN44" s="51"/>
      <c r="AO44" s="63">
        <f t="shared" si="8"/>
        <v>0</v>
      </c>
      <c r="AP44" s="29"/>
      <c r="AQ44" s="70">
        <f t="shared" si="9"/>
        <v>0</v>
      </c>
      <c r="AR44" s="30">
        <f t="shared" si="10"/>
        <v>5.0546875</v>
      </c>
      <c r="AS44" s="31" t="str">
        <f t="shared" si="11"/>
        <v>Rattrapge</v>
      </c>
      <c r="AT44" s="32" t="e">
        <f>Y44+#REF!</f>
        <v>#REF!</v>
      </c>
    </row>
    <row r="45" spans="1:46" ht="24.95" customHeight="1">
      <c r="A45" s="27">
        <v>36</v>
      </c>
      <c r="B45" s="44" t="s">
        <v>240</v>
      </c>
      <c r="C45" s="44" t="s">
        <v>241</v>
      </c>
      <c r="D45" s="44" t="s">
        <v>242</v>
      </c>
      <c r="E45" s="28" t="s">
        <v>88</v>
      </c>
      <c r="F45" s="28" t="s">
        <v>54</v>
      </c>
      <c r="G45" s="44" t="s">
        <v>322</v>
      </c>
      <c r="H45" s="44" t="s">
        <v>36</v>
      </c>
      <c r="I45" s="63">
        <f t="shared" si="0"/>
        <v>9.4250000000000007</v>
      </c>
      <c r="J45" s="29">
        <v>9.25</v>
      </c>
      <c r="K45" s="29">
        <v>8</v>
      </c>
      <c r="L45" s="29">
        <v>12</v>
      </c>
      <c r="M45" s="29">
        <v>9.25</v>
      </c>
      <c r="N45" s="63">
        <f t="shared" si="1"/>
        <v>9.25</v>
      </c>
      <c r="O45" s="29">
        <v>8</v>
      </c>
      <c r="P45" s="29">
        <v>10.5</v>
      </c>
      <c r="Q45" s="63">
        <f t="shared" si="2"/>
        <v>8</v>
      </c>
      <c r="R45" s="37">
        <v>8</v>
      </c>
      <c r="S45" s="37"/>
      <c r="T45" s="37"/>
      <c r="U45" s="37"/>
      <c r="V45" s="63">
        <f t="shared" si="3"/>
        <v>13</v>
      </c>
      <c r="W45" s="29">
        <v>13</v>
      </c>
      <c r="X45" s="63">
        <f t="shared" si="4"/>
        <v>9.515625</v>
      </c>
      <c r="Y45" s="30" t="e">
        <f>IF(X45&gt;=10,30,SUM(#REF!+#REF!+#REF!+#REF!+#REF!+#REF!+#REF!))</f>
        <v>#REF!</v>
      </c>
      <c r="Z45" s="30"/>
      <c r="AA45" s="35"/>
      <c r="AB45" s="63">
        <f t="shared" si="5"/>
        <v>0</v>
      </c>
      <c r="AC45" s="29"/>
      <c r="AD45" s="29"/>
      <c r="AE45" s="29"/>
      <c r="AF45" s="29"/>
      <c r="AG45" s="63">
        <f t="shared" si="6"/>
        <v>0</v>
      </c>
      <c r="AH45" s="29"/>
      <c r="AI45" s="29"/>
      <c r="AJ45" s="63">
        <f t="shared" si="7"/>
        <v>0</v>
      </c>
      <c r="AK45" s="51"/>
      <c r="AL45" s="51"/>
      <c r="AM45" s="51"/>
      <c r="AN45" s="51"/>
      <c r="AO45" s="63">
        <f t="shared" si="8"/>
        <v>0</v>
      </c>
      <c r="AP45" s="29"/>
      <c r="AQ45" s="70">
        <f t="shared" si="9"/>
        <v>0</v>
      </c>
      <c r="AR45" s="30">
        <f t="shared" si="10"/>
        <v>4.7578125</v>
      </c>
      <c r="AS45" s="31" t="str">
        <f t="shared" si="11"/>
        <v>Rattrapge</v>
      </c>
      <c r="AT45" s="32" t="e">
        <f>Y45+#REF!</f>
        <v>#REF!</v>
      </c>
    </row>
    <row r="46" spans="1:46" ht="24.95" customHeight="1">
      <c r="A46" s="27">
        <v>37</v>
      </c>
      <c r="B46" s="44" t="s">
        <v>243</v>
      </c>
      <c r="C46" s="44" t="s">
        <v>244</v>
      </c>
      <c r="D46" s="44" t="s">
        <v>245</v>
      </c>
      <c r="E46" s="28" t="s">
        <v>89</v>
      </c>
      <c r="F46" s="28" t="s">
        <v>90</v>
      </c>
      <c r="G46" s="44" t="s">
        <v>323</v>
      </c>
      <c r="H46" s="44" t="s">
        <v>346</v>
      </c>
      <c r="I46" s="63">
        <f t="shared" si="0"/>
        <v>13.236000000000001</v>
      </c>
      <c r="J46" s="29">
        <v>15</v>
      </c>
      <c r="K46" s="29">
        <v>12.12</v>
      </c>
      <c r="L46" s="29">
        <v>12</v>
      </c>
      <c r="M46" s="29">
        <v>13.5</v>
      </c>
      <c r="N46" s="63">
        <f t="shared" si="1"/>
        <v>11.875</v>
      </c>
      <c r="O46" s="29">
        <v>11</v>
      </c>
      <c r="P46" s="29">
        <v>12.75</v>
      </c>
      <c r="Q46" s="63">
        <f t="shared" si="2"/>
        <v>11.75</v>
      </c>
      <c r="R46" s="37">
        <v>11.75</v>
      </c>
      <c r="S46" s="37"/>
      <c r="T46" s="37"/>
      <c r="U46" s="37"/>
      <c r="V46" s="63">
        <f t="shared" si="3"/>
        <v>13.75</v>
      </c>
      <c r="W46" s="29">
        <v>13.75</v>
      </c>
      <c r="X46" s="63">
        <f t="shared" si="4"/>
        <v>12.835000000000001</v>
      </c>
      <c r="Y46" s="30">
        <f>IF(X46&gt;=10,30,SUM(#REF!+#REF!+#REF!+#REF!+#REF!+#REF!+#REF!))</f>
        <v>30</v>
      </c>
      <c r="Z46" s="30"/>
      <c r="AA46" s="35"/>
      <c r="AB46" s="63">
        <f t="shared" si="5"/>
        <v>0</v>
      </c>
      <c r="AC46" s="29"/>
      <c r="AD46" s="29"/>
      <c r="AE46" s="29"/>
      <c r="AF46" s="29"/>
      <c r="AG46" s="63">
        <f t="shared" si="6"/>
        <v>0</v>
      </c>
      <c r="AH46" s="29"/>
      <c r="AI46" s="29"/>
      <c r="AJ46" s="63">
        <f t="shared" si="7"/>
        <v>0</v>
      </c>
      <c r="AK46" s="51"/>
      <c r="AL46" s="51"/>
      <c r="AM46" s="51"/>
      <c r="AN46" s="51"/>
      <c r="AO46" s="63">
        <f t="shared" si="8"/>
        <v>0</v>
      </c>
      <c r="AP46" s="29"/>
      <c r="AQ46" s="70">
        <f t="shared" si="9"/>
        <v>0</v>
      </c>
      <c r="AR46" s="30">
        <f t="shared" si="10"/>
        <v>6.4175000000000004</v>
      </c>
      <c r="AS46" s="31" t="str">
        <f t="shared" si="11"/>
        <v>Rattrapge</v>
      </c>
      <c r="AT46" s="32" t="e">
        <f>Y46+#REF!</f>
        <v>#REF!</v>
      </c>
    </row>
    <row r="47" spans="1:46" ht="24.95" customHeight="1">
      <c r="A47" s="27">
        <v>38</v>
      </c>
      <c r="B47" s="44" t="s">
        <v>246</v>
      </c>
      <c r="C47" s="44" t="s">
        <v>247</v>
      </c>
      <c r="D47" s="44" t="s">
        <v>81</v>
      </c>
      <c r="E47" s="28" t="s">
        <v>91</v>
      </c>
      <c r="F47" s="28" t="s">
        <v>52</v>
      </c>
      <c r="G47" s="44" t="s">
        <v>324</v>
      </c>
      <c r="H47" s="44" t="s">
        <v>52</v>
      </c>
      <c r="I47" s="63">
        <f t="shared" si="0"/>
        <v>10.95</v>
      </c>
      <c r="J47" s="29">
        <v>9.25</v>
      </c>
      <c r="K47" s="29">
        <v>12.25</v>
      </c>
      <c r="L47" s="29">
        <v>10</v>
      </c>
      <c r="M47" s="29">
        <v>12.5</v>
      </c>
      <c r="N47" s="63">
        <f t="shared" si="1"/>
        <v>8.875</v>
      </c>
      <c r="O47" s="29">
        <v>10</v>
      </c>
      <c r="P47" s="29">
        <v>7.75</v>
      </c>
      <c r="Q47" s="63">
        <f t="shared" si="2"/>
        <v>9.5</v>
      </c>
      <c r="R47" s="37">
        <v>9.5</v>
      </c>
      <c r="S47" s="37"/>
      <c r="T47" s="37"/>
      <c r="U47" s="37"/>
      <c r="V47" s="63">
        <f t="shared" si="3"/>
        <v>15.5</v>
      </c>
      <c r="W47" s="29">
        <v>15.5</v>
      </c>
      <c r="X47" s="63">
        <f t="shared" si="4"/>
        <v>10.625</v>
      </c>
      <c r="Y47" s="30">
        <f>IF(X47&gt;=10,30,SUM(#REF!+#REF!+#REF!+#REF!+#REF!+#REF!+#REF!))</f>
        <v>30</v>
      </c>
      <c r="Z47" s="30"/>
      <c r="AA47" s="35"/>
      <c r="AB47" s="63">
        <f t="shared" si="5"/>
        <v>0</v>
      </c>
      <c r="AC47" s="29"/>
      <c r="AD47" s="29"/>
      <c r="AE47" s="29"/>
      <c r="AF47" s="29"/>
      <c r="AG47" s="63">
        <f t="shared" si="6"/>
        <v>0</v>
      </c>
      <c r="AH47" s="29"/>
      <c r="AI47" s="29"/>
      <c r="AJ47" s="63">
        <f t="shared" si="7"/>
        <v>0</v>
      </c>
      <c r="AK47" s="51"/>
      <c r="AL47" s="51"/>
      <c r="AM47" s="51"/>
      <c r="AN47" s="51"/>
      <c r="AO47" s="63">
        <f t="shared" si="8"/>
        <v>0</v>
      </c>
      <c r="AP47" s="29"/>
      <c r="AQ47" s="70">
        <f t="shared" si="9"/>
        <v>0</v>
      </c>
      <c r="AR47" s="30">
        <f t="shared" si="10"/>
        <v>5.3125</v>
      </c>
      <c r="AS47" s="31" t="str">
        <f t="shared" si="11"/>
        <v>Rattrapge</v>
      </c>
      <c r="AT47" s="32" t="e">
        <f>Y47+#REF!</f>
        <v>#REF!</v>
      </c>
    </row>
    <row r="48" spans="1:46" ht="24.95" customHeight="1">
      <c r="A48" s="27">
        <v>39</v>
      </c>
      <c r="B48" s="44" t="s">
        <v>248</v>
      </c>
      <c r="C48" s="44" t="s">
        <v>249</v>
      </c>
      <c r="D48" s="44" t="s">
        <v>250</v>
      </c>
      <c r="E48" s="28" t="s">
        <v>93</v>
      </c>
      <c r="F48" s="28" t="s">
        <v>32</v>
      </c>
      <c r="G48" s="44" t="s">
        <v>325</v>
      </c>
      <c r="H48" s="44" t="s">
        <v>52</v>
      </c>
      <c r="I48" s="63">
        <f t="shared" si="0"/>
        <v>10.885999999999999</v>
      </c>
      <c r="J48" s="29">
        <v>10.5</v>
      </c>
      <c r="K48" s="29">
        <v>10.62</v>
      </c>
      <c r="L48" s="29">
        <v>11.25</v>
      </c>
      <c r="M48" s="29">
        <v>11.5</v>
      </c>
      <c r="N48" s="63">
        <f t="shared" si="1"/>
        <v>9.75</v>
      </c>
      <c r="O48" s="29">
        <v>7.75</v>
      </c>
      <c r="P48" s="29">
        <v>11.75</v>
      </c>
      <c r="Q48" s="63">
        <f t="shared" si="2"/>
        <v>8.75</v>
      </c>
      <c r="R48" s="37">
        <v>8.75</v>
      </c>
      <c r="S48" s="37"/>
      <c r="T48" s="37"/>
      <c r="U48" s="37"/>
      <c r="V48" s="63">
        <f t="shared" si="3"/>
        <v>13.5</v>
      </c>
      <c r="W48" s="29">
        <v>13.5</v>
      </c>
      <c r="X48" s="63">
        <f t="shared" si="4"/>
        <v>10.631874999999999</v>
      </c>
      <c r="Y48" s="30">
        <f>IF(X48&gt;=10,30,SUM(#REF!+#REF!+#REF!+#REF!+#REF!+#REF!+#REF!))</f>
        <v>30</v>
      </c>
      <c r="Z48" s="30"/>
      <c r="AA48" s="35"/>
      <c r="AB48" s="63">
        <f t="shared" si="5"/>
        <v>0</v>
      </c>
      <c r="AC48" s="29"/>
      <c r="AD48" s="29"/>
      <c r="AE48" s="29"/>
      <c r="AF48" s="29"/>
      <c r="AG48" s="63">
        <f t="shared" si="6"/>
        <v>0</v>
      </c>
      <c r="AH48" s="29"/>
      <c r="AI48" s="29"/>
      <c r="AJ48" s="63">
        <f t="shared" si="7"/>
        <v>0</v>
      </c>
      <c r="AK48" s="51"/>
      <c r="AL48" s="51"/>
      <c r="AM48" s="51"/>
      <c r="AN48" s="51"/>
      <c r="AO48" s="63">
        <f t="shared" si="8"/>
        <v>0</v>
      </c>
      <c r="AP48" s="29"/>
      <c r="AQ48" s="70">
        <f t="shared" si="9"/>
        <v>0</v>
      </c>
      <c r="AR48" s="30">
        <f t="shared" si="10"/>
        <v>5.3159374999999995</v>
      </c>
      <c r="AS48" s="31" t="str">
        <f t="shared" si="11"/>
        <v>Rattrapge</v>
      </c>
      <c r="AT48" s="32" t="e">
        <f>Y48+#REF!</f>
        <v>#REF!</v>
      </c>
    </row>
    <row r="49" spans="1:46" ht="24.95" customHeight="1">
      <c r="A49" s="27">
        <v>40</v>
      </c>
      <c r="B49" s="44" t="s">
        <v>251</v>
      </c>
      <c r="C49" s="44" t="s">
        <v>252</v>
      </c>
      <c r="D49" s="44" t="s">
        <v>253</v>
      </c>
      <c r="E49" s="28" t="s">
        <v>51</v>
      </c>
      <c r="F49" s="28" t="s">
        <v>54</v>
      </c>
      <c r="G49" s="44" t="s">
        <v>326</v>
      </c>
      <c r="H49" s="44" t="s">
        <v>54</v>
      </c>
      <c r="I49" s="63">
        <f t="shared" si="0"/>
        <v>11.074999999999999</v>
      </c>
      <c r="J49" s="29">
        <v>10.5</v>
      </c>
      <c r="K49" s="29">
        <v>8.75</v>
      </c>
      <c r="L49" s="29">
        <v>12.5</v>
      </c>
      <c r="M49" s="29">
        <v>14</v>
      </c>
      <c r="N49" s="63">
        <f t="shared" si="1"/>
        <v>8.375</v>
      </c>
      <c r="O49" s="29">
        <v>8.5</v>
      </c>
      <c r="P49" s="29">
        <v>8.25</v>
      </c>
      <c r="Q49" s="63">
        <f t="shared" si="2"/>
        <v>9.5</v>
      </c>
      <c r="R49" s="37">
        <v>9.5</v>
      </c>
      <c r="S49" s="37"/>
      <c r="T49" s="37"/>
      <c r="U49" s="37"/>
      <c r="V49" s="63">
        <f t="shared" si="3"/>
        <v>10.5</v>
      </c>
      <c r="W49" s="29">
        <v>10.5</v>
      </c>
      <c r="X49" s="63">
        <f t="shared" si="4"/>
        <v>10.265625</v>
      </c>
      <c r="Y49" s="30">
        <f>IF(X49&gt;=10,30,SUM(#REF!+#REF!+#REF!+#REF!+#REF!+#REF!+#REF!))</f>
        <v>30</v>
      </c>
      <c r="Z49" s="30"/>
      <c r="AA49" s="35"/>
      <c r="AB49" s="63">
        <f t="shared" si="5"/>
        <v>0</v>
      </c>
      <c r="AC49" s="29"/>
      <c r="AD49" s="29"/>
      <c r="AE49" s="29"/>
      <c r="AF49" s="29"/>
      <c r="AG49" s="63">
        <f t="shared" si="6"/>
        <v>0</v>
      </c>
      <c r="AH49" s="29"/>
      <c r="AI49" s="29"/>
      <c r="AJ49" s="63">
        <f t="shared" si="7"/>
        <v>0</v>
      </c>
      <c r="AK49" s="51"/>
      <c r="AL49" s="51"/>
      <c r="AM49" s="51"/>
      <c r="AN49" s="51"/>
      <c r="AO49" s="63">
        <f t="shared" si="8"/>
        <v>0</v>
      </c>
      <c r="AP49" s="29"/>
      <c r="AQ49" s="70">
        <f t="shared" si="9"/>
        <v>0</v>
      </c>
      <c r="AR49" s="30">
        <f t="shared" si="10"/>
        <v>5.1328125</v>
      </c>
      <c r="AS49" s="31" t="str">
        <f t="shared" si="11"/>
        <v>Rattrapge</v>
      </c>
      <c r="AT49" s="32" t="e">
        <f>Y49+#REF!</f>
        <v>#REF!</v>
      </c>
    </row>
    <row r="50" spans="1:46" ht="24.95" customHeight="1">
      <c r="A50" s="27">
        <v>41</v>
      </c>
      <c r="B50" s="44" t="s">
        <v>254</v>
      </c>
      <c r="C50" s="44" t="s">
        <v>255</v>
      </c>
      <c r="D50" s="44" t="s">
        <v>256</v>
      </c>
      <c r="E50" s="28" t="s">
        <v>95</v>
      </c>
      <c r="F50" s="28" t="s">
        <v>96</v>
      </c>
      <c r="G50" s="44" t="s">
        <v>327</v>
      </c>
      <c r="H50" s="44" t="s">
        <v>120</v>
      </c>
      <c r="I50" s="63">
        <f t="shared" si="0"/>
        <v>12.574999999999999</v>
      </c>
      <c r="J50" s="29">
        <v>12.5</v>
      </c>
      <c r="K50" s="29">
        <v>15.25</v>
      </c>
      <c r="L50" s="29">
        <v>8.5</v>
      </c>
      <c r="M50" s="29">
        <v>12.75</v>
      </c>
      <c r="N50" s="63">
        <f t="shared" si="1"/>
        <v>10</v>
      </c>
      <c r="O50" s="29">
        <v>7.25</v>
      </c>
      <c r="P50" s="29">
        <v>12.75</v>
      </c>
      <c r="Q50" s="63">
        <f t="shared" si="2"/>
        <v>10.25</v>
      </c>
      <c r="R50" s="37">
        <v>10.25</v>
      </c>
      <c r="S50" s="37"/>
      <c r="T50" s="37"/>
      <c r="U50" s="37"/>
      <c r="V50" s="63">
        <f t="shared" si="3"/>
        <v>15.5</v>
      </c>
      <c r="W50" s="29">
        <v>15.5</v>
      </c>
      <c r="X50" s="63">
        <f t="shared" si="4"/>
        <v>11.96875</v>
      </c>
      <c r="Y50" s="30">
        <f>IF(X50&gt;=10,30,SUM(#REF!+#REF!+#REF!+#REF!+#REF!+#REF!+#REF!))</f>
        <v>30</v>
      </c>
      <c r="Z50" s="30"/>
      <c r="AA50" s="35"/>
      <c r="AB50" s="63">
        <f t="shared" si="5"/>
        <v>0</v>
      </c>
      <c r="AC50" s="29"/>
      <c r="AD50" s="29"/>
      <c r="AE50" s="29"/>
      <c r="AF50" s="29"/>
      <c r="AG50" s="63">
        <f t="shared" si="6"/>
        <v>0</v>
      </c>
      <c r="AH50" s="29"/>
      <c r="AI50" s="29"/>
      <c r="AJ50" s="63">
        <f t="shared" si="7"/>
        <v>0</v>
      </c>
      <c r="AK50" s="51"/>
      <c r="AL50" s="51"/>
      <c r="AM50" s="51"/>
      <c r="AN50" s="51"/>
      <c r="AO50" s="63">
        <f t="shared" si="8"/>
        <v>0</v>
      </c>
      <c r="AP50" s="29"/>
      <c r="AQ50" s="70">
        <f t="shared" si="9"/>
        <v>0</v>
      </c>
      <c r="AR50" s="30">
        <f t="shared" si="10"/>
        <v>5.984375</v>
      </c>
      <c r="AS50" s="31" t="str">
        <f t="shared" si="11"/>
        <v>Rattrapge</v>
      </c>
      <c r="AT50" s="32" t="e">
        <f>Y50+#REF!</f>
        <v>#REF!</v>
      </c>
    </row>
    <row r="51" spans="1:46" ht="24.95" customHeight="1">
      <c r="A51" s="27">
        <v>42</v>
      </c>
      <c r="B51" s="44" t="s">
        <v>257</v>
      </c>
      <c r="C51" s="44" t="s">
        <v>258</v>
      </c>
      <c r="D51" s="44" t="s">
        <v>121</v>
      </c>
      <c r="E51" s="28" t="s">
        <v>97</v>
      </c>
      <c r="F51" s="28" t="s">
        <v>32</v>
      </c>
      <c r="G51" s="44" t="s">
        <v>328</v>
      </c>
      <c r="H51" s="44" t="s">
        <v>52</v>
      </c>
      <c r="I51" s="63">
        <f t="shared" si="0"/>
        <v>12.125</v>
      </c>
      <c r="J51" s="29">
        <v>10.5</v>
      </c>
      <c r="K51" s="29">
        <v>12.25</v>
      </c>
      <c r="L51" s="29">
        <v>12.25</v>
      </c>
      <c r="M51" s="29">
        <v>14.25</v>
      </c>
      <c r="N51" s="63">
        <f t="shared" si="1"/>
        <v>10.125</v>
      </c>
      <c r="O51" s="29">
        <v>10.25</v>
      </c>
      <c r="P51" s="29">
        <v>10</v>
      </c>
      <c r="Q51" s="63">
        <f t="shared" si="2"/>
        <v>9.5</v>
      </c>
      <c r="R51" s="37">
        <v>9.5</v>
      </c>
      <c r="S51" s="37"/>
      <c r="T51" s="37"/>
      <c r="U51" s="37"/>
      <c r="V51" s="63">
        <f t="shared" si="3"/>
        <v>14</v>
      </c>
      <c r="W51" s="29">
        <v>14</v>
      </c>
      <c r="X51" s="63">
        <f t="shared" si="4"/>
        <v>11.578125</v>
      </c>
      <c r="Y51" s="30">
        <f>IF(X51&gt;=10,30,SUM(#REF!+#REF!+#REF!+#REF!+#REF!+#REF!+#REF!))</f>
        <v>30</v>
      </c>
      <c r="Z51" s="30"/>
      <c r="AA51" s="35"/>
      <c r="AB51" s="63">
        <f t="shared" si="5"/>
        <v>0</v>
      </c>
      <c r="AC51" s="29"/>
      <c r="AD51" s="29"/>
      <c r="AE51" s="29"/>
      <c r="AF51" s="29"/>
      <c r="AG51" s="63">
        <f t="shared" si="6"/>
        <v>0</v>
      </c>
      <c r="AH51" s="29"/>
      <c r="AI51" s="29"/>
      <c r="AJ51" s="63">
        <f t="shared" si="7"/>
        <v>0</v>
      </c>
      <c r="AK51" s="51"/>
      <c r="AL51" s="51"/>
      <c r="AM51" s="51"/>
      <c r="AN51" s="51"/>
      <c r="AO51" s="63">
        <f t="shared" si="8"/>
        <v>0</v>
      </c>
      <c r="AP51" s="29"/>
      <c r="AQ51" s="70">
        <f t="shared" si="9"/>
        <v>0</v>
      </c>
      <c r="AR51" s="30">
        <f t="shared" si="10"/>
        <v>5.7890625</v>
      </c>
      <c r="AS51" s="31" t="str">
        <f t="shared" si="11"/>
        <v>Rattrapge</v>
      </c>
      <c r="AT51" s="32" t="e">
        <f>Y51+#REF!</f>
        <v>#REF!</v>
      </c>
    </row>
    <row r="52" spans="1:46" s="43" customFormat="1" ht="24.95" customHeight="1">
      <c r="A52" s="55">
        <v>43</v>
      </c>
      <c r="B52" s="56" t="s">
        <v>259</v>
      </c>
      <c r="C52" s="56" t="s">
        <v>260</v>
      </c>
      <c r="D52" s="56" t="s">
        <v>127</v>
      </c>
      <c r="E52" s="57" t="s">
        <v>98</v>
      </c>
      <c r="F52" s="57" t="s">
        <v>52</v>
      </c>
      <c r="G52" s="56" t="s">
        <v>329</v>
      </c>
      <c r="H52" s="56" t="s">
        <v>120</v>
      </c>
      <c r="I52" s="63">
        <f t="shared" si="0"/>
        <v>8.1999999999999993</v>
      </c>
      <c r="J52" s="37">
        <v>7.75</v>
      </c>
      <c r="K52" s="37">
        <v>8.25</v>
      </c>
      <c r="L52" s="37">
        <v>10</v>
      </c>
      <c r="M52" s="37">
        <v>7</v>
      </c>
      <c r="N52" s="63">
        <f t="shared" si="1"/>
        <v>11.664999999999999</v>
      </c>
      <c r="O52" s="37">
        <v>11.33</v>
      </c>
      <c r="P52" s="37">
        <v>12</v>
      </c>
      <c r="Q52" s="63">
        <f t="shared" si="2"/>
        <v>9.75</v>
      </c>
      <c r="R52" s="37">
        <v>9.75</v>
      </c>
      <c r="S52" s="37"/>
      <c r="T52" s="37"/>
      <c r="U52" s="37"/>
      <c r="V52" s="63">
        <f t="shared" si="3"/>
        <v>10.5</v>
      </c>
      <c r="W52" s="37">
        <v>10.5</v>
      </c>
      <c r="X52" s="63">
        <f t="shared" si="4"/>
        <v>9.3068749999999998</v>
      </c>
      <c r="Y52" s="30" t="e">
        <f>IF(X52&gt;=10,30,SUM(#REF!+#REF!+#REF!+#REF!+#REF!+#REF!+#REF!))</f>
        <v>#REF!</v>
      </c>
      <c r="Z52" s="30"/>
      <c r="AA52" s="62"/>
      <c r="AB52" s="63">
        <f t="shared" si="5"/>
        <v>0</v>
      </c>
      <c r="AC52" s="37"/>
      <c r="AD52" s="37"/>
      <c r="AE52" s="37"/>
      <c r="AF52" s="37"/>
      <c r="AG52" s="63">
        <f t="shared" si="6"/>
        <v>5.04</v>
      </c>
      <c r="AH52" s="37">
        <v>10.08</v>
      </c>
      <c r="AI52" s="37"/>
      <c r="AJ52" s="63">
        <f t="shared" si="7"/>
        <v>0</v>
      </c>
      <c r="AK52" s="51"/>
      <c r="AL52" s="51"/>
      <c r="AM52" s="51"/>
      <c r="AN52" s="51"/>
      <c r="AO52" s="63">
        <f t="shared" si="8"/>
        <v>14</v>
      </c>
      <c r="AP52" s="37">
        <v>14</v>
      </c>
      <c r="AQ52" s="70">
        <f t="shared" si="9"/>
        <v>2.1349999999999998</v>
      </c>
      <c r="AR52" s="30">
        <f t="shared" si="10"/>
        <v>5.7209374999999998</v>
      </c>
      <c r="AS52" s="60" t="str">
        <f t="shared" si="11"/>
        <v>Rattrapge</v>
      </c>
      <c r="AT52" s="58" t="e">
        <f>Y52+#REF!</f>
        <v>#REF!</v>
      </c>
    </row>
    <row r="53" spans="1:46" ht="24.95" customHeight="1">
      <c r="A53" s="27">
        <v>44</v>
      </c>
      <c r="B53" s="44" t="s">
        <v>261</v>
      </c>
      <c r="C53" s="44" t="s">
        <v>262</v>
      </c>
      <c r="D53" s="44" t="s">
        <v>135</v>
      </c>
      <c r="E53" s="28" t="s">
        <v>99</v>
      </c>
      <c r="F53" s="28" t="s">
        <v>52</v>
      </c>
      <c r="G53" s="44" t="s">
        <v>330</v>
      </c>
      <c r="H53" s="44" t="s">
        <v>347</v>
      </c>
      <c r="I53" s="63">
        <f t="shared" si="0"/>
        <v>8.9250000000000007</v>
      </c>
      <c r="J53" s="29">
        <v>9.25</v>
      </c>
      <c r="K53" s="29">
        <v>8.5</v>
      </c>
      <c r="L53" s="29">
        <v>8</v>
      </c>
      <c r="M53" s="29">
        <v>10</v>
      </c>
      <c r="N53" s="63">
        <f t="shared" si="1"/>
        <v>7</v>
      </c>
      <c r="O53" s="29">
        <v>7</v>
      </c>
      <c r="P53" s="29">
        <v>7</v>
      </c>
      <c r="Q53" s="63">
        <f t="shared" si="2"/>
        <v>9.5</v>
      </c>
      <c r="R53" s="37">
        <v>9.5</v>
      </c>
      <c r="S53" s="37"/>
      <c r="T53" s="37"/>
      <c r="U53" s="37"/>
      <c r="V53" s="63">
        <f t="shared" si="3"/>
        <v>13</v>
      </c>
      <c r="W53" s="29">
        <v>13</v>
      </c>
      <c r="X53" s="63">
        <f t="shared" si="4"/>
        <v>8.734375</v>
      </c>
      <c r="Y53" s="30" t="e">
        <f>IF(X53&gt;=10,30,SUM(#REF!+#REF!+#REF!+#REF!+#REF!+#REF!+#REF!))</f>
        <v>#REF!</v>
      </c>
      <c r="Z53" s="30"/>
      <c r="AA53" s="35"/>
      <c r="AB53" s="63">
        <f t="shared" si="5"/>
        <v>0</v>
      </c>
      <c r="AC53" s="29"/>
      <c r="AD53" s="29"/>
      <c r="AE53" s="29"/>
      <c r="AF53" s="29"/>
      <c r="AG53" s="63">
        <f t="shared" si="6"/>
        <v>0</v>
      </c>
      <c r="AH53" s="29"/>
      <c r="AI53" s="29"/>
      <c r="AJ53" s="63">
        <f t="shared" si="7"/>
        <v>0</v>
      </c>
      <c r="AK53" s="51"/>
      <c r="AL53" s="51"/>
      <c r="AM53" s="51"/>
      <c r="AN53" s="51"/>
      <c r="AO53" s="63">
        <f t="shared" si="8"/>
        <v>0</v>
      </c>
      <c r="AP53" s="29"/>
      <c r="AQ53" s="70">
        <f t="shared" si="9"/>
        <v>0</v>
      </c>
      <c r="AR53" s="30">
        <f t="shared" si="10"/>
        <v>4.3671875</v>
      </c>
      <c r="AS53" s="31" t="str">
        <f t="shared" si="11"/>
        <v>Rattrapge</v>
      </c>
      <c r="AT53" s="32" t="e">
        <f>Y53+#REF!</f>
        <v>#REF!</v>
      </c>
    </row>
    <row r="54" spans="1:46" s="43" customFormat="1" ht="24.95" customHeight="1">
      <c r="A54" s="55">
        <v>45</v>
      </c>
      <c r="B54" s="56" t="s">
        <v>263</v>
      </c>
      <c r="C54" s="56" t="s">
        <v>264</v>
      </c>
      <c r="D54" s="56" t="s">
        <v>265</v>
      </c>
      <c r="E54" s="57" t="s">
        <v>100</v>
      </c>
      <c r="F54" s="57" t="s">
        <v>52</v>
      </c>
      <c r="G54" s="56" t="s">
        <v>331</v>
      </c>
      <c r="H54" s="56" t="s">
        <v>32</v>
      </c>
      <c r="I54" s="63">
        <f t="shared" si="0"/>
        <v>8.125</v>
      </c>
      <c r="J54" s="37">
        <v>10</v>
      </c>
      <c r="K54" s="37">
        <v>6.75</v>
      </c>
      <c r="L54" s="37">
        <v>6.5</v>
      </c>
      <c r="M54" s="37">
        <v>9</v>
      </c>
      <c r="N54" s="63">
        <f t="shared" si="1"/>
        <v>7.375</v>
      </c>
      <c r="O54" s="37">
        <v>6</v>
      </c>
      <c r="P54" s="37">
        <v>8.75</v>
      </c>
      <c r="Q54" s="63">
        <f t="shared" si="2"/>
        <v>6.5</v>
      </c>
      <c r="R54" s="37">
        <v>6.5</v>
      </c>
      <c r="S54" s="37"/>
      <c r="T54" s="37"/>
      <c r="U54" s="37"/>
      <c r="V54" s="63">
        <f t="shared" si="3"/>
        <v>11.5</v>
      </c>
      <c r="W54" s="37">
        <v>11.5</v>
      </c>
      <c r="X54" s="63">
        <f t="shared" si="4"/>
        <v>8.046875</v>
      </c>
      <c r="Y54" s="30" t="e">
        <f>IF(X54&gt;=10,30,SUM(#REF!+#REF!+#REF!+#REF!+#REF!+#REF!+#REF!))</f>
        <v>#REF!</v>
      </c>
      <c r="Z54" s="30"/>
      <c r="AA54" s="62"/>
      <c r="AB54" s="63">
        <f t="shared" si="5"/>
        <v>0</v>
      </c>
      <c r="AC54" s="37"/>
      <c r="AD54" s="37"/>
      <c r="AE54" s="37"/>
      <c r="AF54" s="37"/>
      <c r="AG54" s="63">
        <f t="shared" si="6"/>
        <v>0</v>
      </c>
      <c r="AH54" s="37"/>
      <c r="AI54" s="37"/>
      <c r="AJ54" s="63">
        <f t="shared" si="7"/>
        <v>0</v>
      </c>
      <c r="AK54" s="51"/>
      <c r="AL54" s="51"/>
      <c r="AM54" s="51"/>
      <c r="AN54" s="51"/>
      <c r="AO54" s="63">
        <f t="shared" si="8"/>
        <v>14</v>
      </c>
      <c r="AP54" s="37">
        <v>14</v>
      </c>
      <c r="AQ54" s="70">
        <f t="shared" si="9"/>
        <v>0.875</v>
      </c>
      <c r="AR54" s="30">
        <f t="shared" si="10"/>
        <v>4.4609375</v>
      </c>
      <c r="AS54" s="60" t="str">
        <f t="shared" si="11"/>
        <v>Rattrapge</v>
      </c>
      <c r="AT54" s="58" t="e">
        <f>Y54+#REF!</f>
        <v>#REF!</v>
      </c>
    </row>
    <row r="55" spans="1:46" ht="24.95" customHeight="1">
      <c r="A55" s="27">
        <v>46</v>
      </c>
      <c r="B55" s="44" t="s">
        <v>266</v>
      </c>
      <c r="C55" s="44" t="s">
        <v>267</v>
      </c>
      <c r="D55" s="44" t="s">
        <v>268</v>
      </c>
      <c r="E55" s="28" t="s">
        <v>101</v>
      </c>
      <c r="F55" s="28" t="s">
        <v>102</v>
      </c>
      <c r="G55" s="44" t="s">
        <v>332</v>
      </c>
      <c r="H55" s="44" t="s">
        <v>131</v>
      </c>
      <c r="I55" s="63">
        <f t="shared" si="0"/>
        <v>11.875</v>
      </c>
      <c r="J55" s="29">
        <v>11.5</v>
      </c>
      <c r="K55" s="29">
        <v>12.25</v>
      </c>
      <c r="L55" s="29">
        <v>10.5</v>
      </c>
      <c r="M55" s="29">
        <v>13.25</v>
      </c>
      <c r="N55" s="63">
        <f t="shared" si="1"/>
        <v>11.75</v>
      </c>
      <c r="O55" s="29">
        <v>11.5</v>
      </c>
      <c r="P55" s="29">
        <v>12</v>
      </c>
      <c r="Q55" s="63">
        <f t="shared" si="2"/>
        <v>14.25</v>
      </c>
      <c r="R55" s="37">
        <v>14.25</v>
      </c>
      <c r="S55" s="37"/>
      <c r="T55" s="37"/>
      <c r="U55" s="37"/>
      <c r="V55" s="63">
        <f t="shared" si="3"/>
        <v>13</v>
      </c>
      <c r="W55" s="29">
        <v>13</v>
      </c>
      <c r="X55" s="63">
        <f t="shared" si="4"/>
        <v>12.0625</v>
      </c>
      <c r="Y55" s="30">
        <f>IF(X55&gt;=10,30,SUM(#REF!+#REF!+#REF!+#REF!+#REF!+#REF!+#REF!))</f>
        <v>30</v>
      </c>
      <c r="Z55" s="30"/>
      <c r="AA55" s="35"/>
      <c r="AB55" s="63">
        <f t="shared" si="5"/>
        <v>0</v>
      </c>
      <c r="AC55" s="29"/>
      <c r="AD55" s="29"/>
      <c r="AE55" s="29"/>
      <c r="AF55" s="29"/>
      <c r="AG55" s="63">
        <f t="shared" si="6"/>
        <v>0</v>
      </c>
      <c r="AH55" s="29"/>
      <c r="AI55" s="29"/>
      <c r="AJ55" s="63">
        <f t="shared" si="7"/>
        <v>0</v>
      </c>
      <c r="AK55" s="51"/>
      <c r="AL55" s="51"/>
      <c r="AM55" s="51"/>
      <c r="AN55" s="51"/>
      <c r="AO55" s="63">
        <f t="shared" si="8"/>
        <v>0</v>
      </c>
      <c r="AP55" s="29"/>
      <c r="AQ55" s="70">
        <f t="shared" si="9"/>
        <v>0</v>
      </c>
      <c r="AR55" s="30">
        <f t="shared" si="10"/>
        <v>6.03125</v>
      </c>
      <c r="AS55" s="31" t="str">
        <f t="shared" si="11"/>
        <v>Rattrapge</v>
      </c>
      <c r="AT55" s="32" t="e">
        <f>Y55+#REF!</f>
        <v>#REF!</v>
      </c>
    </row>
    <row r="56" spans="1:46" ht="24.95" customHeight="1">
      <c r="A56" s="27">
        <v>47</v>
      </c>
      <c r="B56" s="44" t="s">
        <v>269</v>
      </c>
      <c r="C56" s="44" t="s">
        <v>130</v>
      </c>
      <c r="D56" s="44" t="s">
        <v>124</v>
      </c>
      <c r="E56" s="28" t="s">
        <v>103</v>
      </c>
      <c r="F56" s="28" t="s">
        <v>104</v>
      </c>
      <c r="G56" s="44" t="s">
        <v>333</v>
      </c>
      <c r="H56" s="44" t="s">
        <v>52</v>
      </c>
      <c r="I56" s="63">
        <f t="shared" si="0"/>
        <v>10.324999999999999</v>
      </c>
      <c r="J56" s="29">
        <v>10.75</v>
      </c>
      <c r="K56" s="29">
        <v>9.5</v>
      </c>
      <c r="L56" s="29">
        <v>8.75</v>
      </c>
      <c r="M56" s="29">
        <v>12.5</v>
      </c>
      <c r="N56" s="63">
        <f t="shared" si="1"/>
        <v>8.25</v>
      </c>
      <c r="O56" s="29">
        <v>9</v>
      </c>
      <c r="P56" s="29">
        <v>7.5</v>
      </c>
      <c r="Q56" s="63">
        <f t="shared" si="2"/>
        <v>7.25</v>
      </c>
      <c r="R56" s="37">
        <v>7.25</v>
      </c>
      <c r="S56" s="37"/>
      <c r="T56" s="37"/>
      <c r="U56" s="37"/>
      <c r="V56" s="63">
        <f t="shared" si="3"/>
        <v>13</v>
      </c>
      <c r="W56" s="29">
        <v>13</v>
      </c>
      <c r="X56" s="63">
        <f t="shared" si="4"/>
        <v>9.78125</v>
      </c>
      <c r="Y56" s="30" t="e">
        <f>IF(X56&gt;=10,30,SUM(#REF!+#REF!+#REF!+#REF!+#REF!+#REF!+#REF!))</f>
        <v>#REF!</v>
      </c>
      <c r="Z56" s="30"/>
      <c r="AA56" s="35"/>
      <c r="AB56" s="63">
        <f t="shared" si="5"/>
        <v>0</v>
      </c>
      <c r="AC56" s="29"/>
      <c r="AD56" s="29"/>
      <c r="AE56" s="29"/>
      <c r="AF56" s="29"/>
      <c r="AG56" s="63">
        <f t="shared" si="6"/>
        <v>0</v>
      </c>
      <c r="AH56" s="29"/>
      <c r="AI56" s="29"/>
      <c r="AJ56" s="63">
        <f t="shared" si="7"/>
        <v>0</v>
      </c>
      <c r="AK56" s="51"/>
      <c r="AL56" s="51"/>
      <c r="AM56" s="51"/>
      <c r="AN56" s="51"/>
      <c r="AO56" s="63">
        <f t="shared" si="8"/>
        <v>0</v>
      </c>
      <c r="AP56" s="29"/>
      <c r="AQ56" s="70">
        <f t="shared" si="9"/>
        <v>0</v>
      </c>
      <c r="AR56" s="30">
        <f t="shared" si="10"/>
        <v>4.890625</v>
      </c>
      <c r="AS56" s="31" t="str">
        <f t="shared" si="11"/>
        <v>Rattrapge</v>
      </c>
      <c r="AT56" s="32" t="e">
        <f>Y56+#REF!</f>
        <v>#REF!</v>
      </c>
    </row>
    <row r="57" spans="1:46" ht="24.95" customHeight="1">
      <c r="A57" s="27">
        <v>48</v>
      </c>
      <c r="B57" s="44" t="s">
        <v>270</v>
      </c>
      <c r="C57" s="44" t="s">
        <v>271</v>
      </c>
      <c r="D57" s="44" t="s">
        <v>272</v>
      </c>
      <c r="E57" s="28" t="s">
        <v>106</v>
      </c>
      <c r="F57" s="28" t="s">
        <v>107</v>
      </c>
      <c r="G57" s="44" t="s">
        <v>334</v>
      </c>
      <c r="H57" s="44" t="s">
        <v>54</v>
      </c>
      <c r="I57" s="63">
        <f t="shared" si="0"/>
        <v>9.125</v>
      </c>
      <c r="J57" s="29">
        <v>7.5</v>
      </c>
      <c r="K57" s="29">
        <v>8.75</v>
      </c>
      <c r="L57" s="29">
        <v>9.5</v>
      </c>
      <c r="M57" s="29">
        <v>11.75</v>
      </c>
      <c r="N57" s="63">
        <f t="shared" si="1"/>
        <v>8.875</v>
      </c>
      <c r="O57" s="29">
        <v>7.75</v>
      </c>
      <c r="P57" s="29">
        <v>10</v>
      </c>
      <c r="Q57" s="63">
        <f t="shared" si="2"/>
        <v>9</v>
      </c>
      <c r="R57" s="37">
        <v>9</v>
      </c>
      <c r="S57" s="37"/>
      <c r="T57" s="37"/>
      <c r="U57" s="37"/>
      <c r="V57" s="63">
        <f t="shared" si="3"/>
        <v>10.5</v>
      </c>
      <c r="W57" s="29">
        <v>10.5</v>
      </c>
      <c r="X57" s="63">
        <f t="shared" si="4"/>
        <v>9.140625</v>
      </c>
      <c r="Y57" s="30" t="e">
        <f>IF(X57&gt;=10,30,SUM(#REF!+#REF!+#REF!+#REF!+#REF!+#REF!+#REF!))</f>
        <v>#REF!</v>
      </c>
      <c r="Z57" s="30"/>
      <c r="AA57" s="35"/>
      <c r="AB57" s="63">
        <f t="shared" si="5"/>
        <v>0</v>
      </c>
      <c r="AC57" s="29"/>
      <c r="AD57" s="29"/>
      <c r="AE57" s="29"/>
      <c r="AF57" s="29"/>
      <c r="AG57" s="63">
        <f t="shared" si="6"/>
        <v>0</v>
      </c>
      <c r="AH57" s="29"/>
      <c r="AI57" s="29"/>
      <c r="AJ57" s="63">
        <f t="shared" si="7"/>
        <v>0</v>
      </c>
      <c r="AK57" s="51"/>
      <c r="AL57" s="51"/>
      <c r="AM57" s="51"/>
      <c r="AN57" s="51"/>
      <c r="AO57" s="63">
        <f t="shared" si="8"/>
        <v>0</v>
      </c>
      <c r="AP57" s="29"/>
      <c r="AQ57" s="70">
        <f t="shared" si="9"/>
        <v>0</v>
      </c>
      <c r="AR57" s="30">
        <f t="shared" si="10"/>
        <v>4.5703125</v>
      </c>
      <c r="AS57" s="31" t="str">
        <f t="shared" si="11"/>
        <v>Rattrapge</v>
      </c>
      <c r="AT57" s="32" t="e">
        <f>Y57+#REF!</f>
        <v>#REF!</v>
      </c>
    </row>
    <row r="58" spans="1:46" ht="24.95" customHeight="1">
      <c r="A58" s="27">
        <v>49</v>
      </c>
      <c r="B58" s="44" t="s">
        <v>273</v>
      </c>
      <c r="C58" s="44" t="s">
        <v>274</v>
      </c>
      <c r="D58" s="44" t="s">
        <v>275</v>
      </c>
      <c r="E58" s="28" t="s">
        <v>108</v>
      </c>
      <c r="F58" s="28" t="s">
        <v>52</v>
      </c>
      <c r="G58" s="44" t="s">
        <v>335</v>
      </c>
      <c r="H58" s="44" t="s">
        <v>52</v>
      </c>
      <c r="I58" s="63">
        <f t="shared" si="0"/>
        <v>0</v>
      </c>
      <c r="J58" s="29"/>
      <c r="K58" s="29"/>
      <c r="L58" s="29"/>
      <c r="M58" s="29"/>
      <c r="N58" s="63">
        <f t="shared" si="1"/>
        <v>0.375</v>
      </c>
      <c r="O58" s="29">
        <v>0.25</v>
      </c>
      <c r="P58" s="29">
        <v>0.5</v>
      </c>
      <c r="Q58" s="63">
        <f t="shared" si="2"/>
        <v>0</v>
      </c>
      <c r="R58" s="37"/>
      <c r="S58" s="37"/>
      <c r="T58" s="37"/>
      <c r="U58" s="37"/>
      <c r="V58" s="63">
        <f t="shared" si="3"/>
        <v>0</v>
      </c>
      <c r="W58" s="29"/>
      <c r="X58" s="63">
        <f t="shared" si="4"/>
        <v>9.375E-2</v>
      </c>
      <c r="Y58" s="30" t="e">
        <f>IF(X58&gt;=10,30,SUM(#REF!+#REF!+#REF!+#REF!+#REF!+#REF!+#REF!))</f>
        <v>#REF!</v>
      </c>
      <c r="Z58" s="30"/>
      <c r="AA58" s="35"/>
      <c r="AB58" s="63">
        <f t="shared" si="5"/>
        <v>0</v>
      </c>
      <c r="AC58" s="29"/>
      <c r="AD58" s="29"/>
      <c r="AE58" s="29"/>
      <c r="AF58" s="29"/>
      <c r="AG58" s="63">
        <f t="shared" si="6"/>
        <v>0</v>
      </c>
      <c r="AH58" s="29"/>
      <c r="AI58" s="29"/>
      <c r="AJ58" s="63">
        <f t="shared" si="7"/>
        <v>0</v>
      </c>
      <c r="AK58" s="51"/>
      <c r="AL58" s="51"/>
      <c r="AM58" s="51"/>
      <c r="AN58" s="51"/>
      <c r="AO58" s="63">
        <f t="shared" si="8"/>
        <v>0</v>
      </c>
      <c r="AP58" s="29"/>
      <c r="AQ58" s="70">
        <f t="shared" si="9"/>
        <v>0</v>
      </c>
      <c r="AR58" s="30">
        <f t="shared" si="10"/>
        <v>4.6875E-2</v>
      </c>
      <c r="AS58" s="31" t="str">
        <f t="shared" si="11"/>
        <v>Rattrapge</v>
      </c>
      <c r="AT58" s="32" t="e">
        <f>Y58+#REF!</f>
        <v>#REF!</v>
      </c>
    </row>
    <row r="59" spans="1:46" ht="24.95" customHeight="1">
      <c r="A59" s="27">
        <v>50</v>
      </c>
      <c r="B59" s="44" t="s">
        <v>276</v>
      </c>
      <c r="C59" s="44" t="s">
        <v>134</v>
      </c>
      <c r="D59" s="44" t="s">
        <v>211</v>
      </c>
      <c r="E59" s="28" t="s">
        <v>109</v>
      </c>
      <c r="F59" s="28" t="s">
        <v>52</v>
      </c>
      <c r="G59" s="44" t="s">
        <v>132</v>
      </c>
      <c r="H59" s="44" t="s">
        <v>32</v>
      </c>
      <c r="I59" s="63">
        <f t="shared" si="0"/>
        <v>10.175000000000001</v>
      </c>
      <c r="J59" s="29">
        <v>10.5</v>
      </c>
      <c r="K59" s="29">
        <v>9.25</v>
      </c>
      <c r="L59" s="29">
        <v>10.5</v>
      </c>
      <c r="M59" s="29">
        <v>10.75</v>
      </c>
      <c r="N59" s="63">
        <f t="shared" si="1"/>
        <v>5.75</v>
      </c>
      <c r="O59" s="29">
        <v>5.5</v>
      </c>
      <c r="P59" s="29">
        <v>6</v>
      </c>
      <c r="Q59" s="63">
        <f t="shared" si="2"/>
        <v>9</v>
      </c>
      <c r="R59" s="37">
        <v>9</v>
      </c>
      <c r="S59" s="37"/>
      <c r="T59" s="37"/>
      <c r="U59" s="37"/>
      <c r="V59" s="63">
        <f t="shared" si="3"/>
        <v>13.5</v>
      </c>
      <c r="W59" s="29">
        <v>13.5</v>
      </c>
      <c r="X59" s="63">
        <f t="shared" si="4"/>
        <v>9.203125</v>
      </c>
      <c r="Y59" s="30" t="e">
        <f>IF(X59&gt;=10,30,SUM(#REF!+#REF!+#REF!+#REF!+#REF!+#REF!+#REF!))</f>
        <v>#REF!</v>
      </c>
      <c r="Z59" s="30"/>
      <c r="AA59" s="35"/>
      <c r="AB59" s="63">
        <f t="shared" si="5"/>
        <v>0</v>
      </c>
      <c r="AC59" s="29"/>
      <c r="AD59" s="29"/>
      <c r="AE59" s="29"/>
      <c r="AF59" s="29"/>
      <c r="AG59" s="63">
        <f t="shared" si="6"/>
        <v>0</v>
      </c>
      <c r="AH59" s="29"/>
      <c r="AI59" s="29"/>
      <c r="AJ59" s="63">
        <f t="shared" si="7"/>
        <v>0</v>
      </c>
      <c r="AK59" s="51"/>
      <c r="AL59" s="51"/>
      <c r="AM59" s="51"/>
      <c r="AN59" s="51"/>
      <c r="AO59" s="63">
        <f t="shared" si="8"/>
        <v>0</v>
      </c>
      <c r="AP59" s="29"/>
      <c r="AQ59" s="70">
        <f t="shared" si="9"/>
        <v>0</v>
      </c>
      <c r="AR59" s="30">
        <f t="shared" si="10"/>
        <v>4.6015625</v>
      </c>
      <c r="AS59" s="31" t="str">
        <f t="shared" si="11"/>
        <v>Rattrapge</v>
      </c>
      <c r="AT59" s="32" t="e">
        <f>Y59+#REF!</f>
        <v>#REF!</v>
      </c>
    </row>
    <row r="60" spans="1:46" s="43" customFormat="1" ht="24.95" customHeight="1">
      <c r="A60" s="55">
        <v>51</v>
      </c>
      <c r="B60" s="56" t="s">
        <v>277</v>
      </c>
      <c r="C60" s="56" t="s">
        <v>278</v>
      </c>
      <c r="D60" s="56" t="s">
        <v>279</v>
      </c>
      <c r="E60" s="57" t="s">
        <v>110</v>
      </c>
      <c r="F60" s="57" t="s">
        <v>54</v>
      </c>
      <c r="G60" s="56" t="s">
        <v>106</v>
      </c>
      <c r="H60" s="56" t="s">
        <v>29</v>
      </c>
      <c r="I60" s="63">
        <f t="shared" si="0"/>
        <v>9.5250000000000004</v>
      </c>
      <c r="J60" s="37">
        <v>9</v>
      </c>
      <c r="K60" s="37">
        <v>9.25</v>
      </c>
      <c r="L60" s="37">
        <v>10</v>
      </c>
      <c r="M60" s="37">
        <v>10.25</v>
      </c>
      <c r="N60" s="63">
        <f t="shared" si="1"/>
        <v>9.75</v>
      </c>
      <c r="O60" s="37">
        <v>8.5</v>
      </c>
      <c r="P60" s="37">
        <v>11</v>
      </c>
      <c r="Q60" s="63">
        <f t="shared" si="2"/>
        <v>12.25</v>
      </c>
      <c r="R60" s="37">
        <v>12.25</v>
      </c>
      <c r="S60" s="37"/>
      <c r="T60" s="37"/>
      <c r="U60" s="37"/>
      <c r="V60" s="63">
        <f t="shared" si="3"/>
        <v>13.5</v>
      </c>
      <c r="W60" s="37">
        <v>13.5</v>
      </c>
      <c r="X60" s="63">
        <f t="shared" si="4"/>
        <v>10</v>
      </c>
      <c r="Y60" s="30">
        <f>IF(X60&gt;=10,30,SUM(#REF!+#REF!+#REF!+#REF!+#REF!+#REF!+#REF!))</f>
        <v>30</v>
      </c>
      <c r="Z60" s="30"/>
      <c r="AA60" s="62"/>
      <c r="AB60" s="63">
        <f t="shared" si="5"/>
        <v>0</v>
      </c>
      <c r="AC60" s="37"/>
      <c r="AD60" s="37"/>
      <c r="AE60" s="37"/>
      <c r="AF60" s="37"/>
      <c r="AG60" s="63">
        <f t="shared" si="6"/>
        <v>0</v>
      </c>
      <c r="AH60" s="37"/>
      <c r="AI60" s="37"/>
      <c r="AJ60" s="63">
        <f t="shared" si="7"/>
        <v>0</v>
      </c>
      <c r="AK60" s="51"/>
      <c r="AL60" s="51"/>
      <c r="AM60" s="51"/>
      <c r="AN60" s="51"/>
      <c r="AO60" s="63">
        <f t="shared" si="8"/>
        <v>15.5</v>
      </c>
      <c r="AP60" s="37">
        <v>15.5</v>
      </c>
      <c r="AQ60" s="70">
        <f t="shared" si="9"/>
        <v>0.96875</v>
      </c>
      <c r="AR60" s="30">
        <f t="shared" si="10"/>
        <v>5.484375</v>
      </c>
      <c r="AS60" s="60" t="str">
        <f t="shared" si="11"/>
        <v>Rattrapge</v>
      </c>
      <c r="AT60" s="58" t="e">
        <f>Y60+#REF!</f>
        <v>#REF!</v>
      </c>
    </row>
    <row r="61" spans="1:46" ht="24.95" customHeight="1">
      <c r="A61" s="27">
        <v>52</v>
      </c>
      <c r="B61" s="44" t="s">
        <v>280</v>
      </c>
      <c r="C61" s="44" t="s">
        <v>281</v>
      </c>
      <c r="D61" s="44" t="s">
        <v>92</v>
      </c>
      <c r="E61" s="28" t="s">
        <v>112</v>
      </c>
      <c r="F61" s="28" t="s">
        <v>52</v>
      </c>
      <c r="G61" s="44" t="s">
        <v>336</v>
      </c>
      <c r="H61" s="44" t="s">
        <v>32</v>
      </c>
      <c r="I61" s="63">
        <f t="shared" si="0"/>
        <v>8.3249999999999993</v>
      </c>
      <c r="J61" s="29">
        <v>8.25</v>
      </c>
      <c r="K61" s="29">
        <v>7</v>
      </c>
      <c r="L61" s="29">
        <v>10</v>
      </c>
      <c r="M61" s="29">
        <v>8.75</v>
      </c>
      <c r="N61" s="63">
        <f t="shared" si="1"/>
        <v>7</v>
      </c>
      <c r="O61" s="29">
        <v>7.5</v>
      </c>
      <c r="P61" s="29">
        <v>6.5</v>
      </c>
      <c r="Q61" s="63">
        <f t="shared" si="2"/>
        <v>9.5</v>
      </c>
      <c r="R61" s="37">
        <v>9.5</v>
      </c>
      <c r="S61" s="37"/>
      <c r="T61" s="37"/>
      <c r="U61" s="37"/>
      <c r="V61" s="63">
        <f t="shared" si="3"/>
        <v>9</v>
      </c>
      <c r="W61" s="29">
        <v>9</v>
      </c>
      <c r="X61" s="63">
        <f t="shared" si="4"/>
        <v>8.109375</v>
      </c>
      <c r="Y61" s="30" t="e">
        <f>IF(X61&gt;=10,30,SUM(#REF!+#REF!+#REF!+#REF!+#REF!+#REF!+#REF!))</f>
        <v>#REF!</v>
      </c>
      <c r="Z61" s="30"/>
      <c r="AA61" s="35"/>
      <c r="AB61" s="63">
        <f t="shared" si="5"/>
        <v>0</v>
      </c>
      <c r="AC61" s="29"/>
      <c r="AD61" s="29"/>
      <c r="AE61" s="29"/>
      <c r="AF61" s="29"/>
      <c r="AG61" s="63">
        <f t="shared" si="6"/>
        <v>0</v>
      </c>
      <c r="AH61" s="29"/>
      <c r="AI61" s="29"/>
      <c r="AJ61" s="63">
        <f t="shared" si="7"/>
        <v>0</v>
      </c>
      <c r="AK61" s="51"/>
      <c r="AL61" s="51"/>
      <c r="AM61" s="51"/>
      <c r="AN61" s="51"/>
      <c r="AO61" s="63">
        <f t="shared" si="8"/>
        <v>0</v>
      </c>
      <c r="AP61" s="29"/>
      <c r="AQ61" s="70">
        <f t="shared" si="9"/>
        <v>0</v>
      </c>
      <c r="AR61" s="30">
        <f t="shared" si="10"/>
        <v>4.0546875</v>
      </c>
      <c r="AS61" s="31" t="str">
        <f t="shared" si="11"/>
        <v>Rattrapge</v>
      </c>
      <c r="AT61" s="32" t="e">
        <f>Y61+#REF!</f>
        <v>#REF!</v>
      </c>
    </row>
    <row r="62" spans="1:46" ht="24.95" customHeight="1">
      <c r="A62" s="27">
        <v>53</v>
      </c>
      <c r="B62" s="44" t="s">
        <v>282</v>
      </c>
      <c r="C62" s="44" t="s">
        <v>283</v>
      </c>
      <c r="D62" s="44" t="s">
        <v>242</v>
      </c>
      <c r="E62" s="28" t="s">
        <v>113</v>
      </c>
      <c r="F62" s="28" t="s">
        <v>114</v>
      </c>
      <c r="G62" s="44" t="s">
        <v>337</v>
      </c>
      <c r="H62" s="44" t="s">
        <v>32</v>
      </c>
      <c r="I62" s="63">
        <f t="shared" si="0"/>
        <v>10.45</v>
      </c>
      <c r="J62" s="29">
        <v>8</v>
      </c>
      <c r="K62" s="29">
        <v>10</v>
      </c>
      <c r="L62" s="29">
        <v>11</v>
      </c>
      <c r="M62" s="29">
        <v>14.25</v>
      </c>
      <c r="N62" s="63">
        <f t="shared" si="1"/>
        <v>8.875</v>
      </c>
      <c r="O62" s="29">
        <v>9.75</v>
      </c>
      <c r="P62" s="29">
        <v>8</v>
      </c>
      <c r="Q62" s="63">
        <f t="shared" si="2"/>
        <v>11</v>
      </c>
      <c r="R62" s="37">
        <v>11</v>
      </c>
      <c r="S62" s="37"/>
      <c r="T62" s="37"/>
      <c r="U62" s="37"/>
      <c r="V62" s="63">
        <f t="shared" si="3"/>
        <v>13</v>
      </c>
      <c r="W62" s="29">
        <v>13</v>
      </c>
      <c r="X62" s="63">
        <f t="shared" si="4"/>
        <v>10.25</v>
      </c>
      <c r="Y62" s="30">
        <f>IF(X62&gt;=10,30,SUM(#REF!+#REF!+#REF!+#REF!+#REF!+#REF!+#REF!))</f>
        <v>30</v>
      </c>
      <c r="Z62" s="30"/>
      <c r="AA62" s="35"/>
      <c r="AB62" s="63">
        <f t="shared" si="5"/>
        <v>0</v>
      </c>
      <c r="AC62" s="29"/>
      <c r="AD62" s="29"/>
      <c r="AE62" s="29"/>
      <c r="AF62" s="29"/>
      <c r="AG62" s="63">
        <f t="shared" si="6"/>
        <v>0</v>
      </c>
      <c r="AH62" s="29"/>
      <c r="AI62" s="29"/>
      <c r="AJ62" s="63">
        <f t="shared" si="7"/>
        <v>0</v>
      </c>
      <c r="AK62" s="51"/>
      <c r="AL62" s="51"/>
      <c r="AM62" s="51"/>
      <c r="AN62" s="51"/>
      <c r="AO62" s="63">
        <f t="shared" si="8"/>
        <v>0</v>
      </c>
      <c r="AP62" s="29"/>
      <c r="AQ62" s="70">
        <f t="shared" si="9"/>
        <v>0</v>
      </c>
      <c r="AR62" s="30">
        <f t="shared" si="10"/>
        <v>5.125</v>
      </c>
      <c r="AS62" s="31" t="str">
        <f t="shared" si="11"/>
        <v>Rattrapge</v>
      </c>
      <c r="AT62" s="32" t="e">
        <f>Y62+#REF!</f>
        <v>#REF!</v>
      </c>
    </row>
    <row r="63" spans="1:46" ht="24.95" customHeight="1">
      <c r="A63" s="27">
        <v>54</v>
      </c>
      <c r="B63" s="44" t="s">
        <v>284</v>
      </c>
      <c r="C63" s="44" t="s">
        <v>285</v>
      </c>
      <c r="D63" s="44" t="s">
        <v>286</v>
      </c>
      <c r="E63" s="28" t="s">
        <v>115</v>
      </c>
      <c r="F63" s="28" t="s">
        <v>52</v>
      </c>
      <c r="G63" s="44" t="s">
        <v>338</v>
      </c>
      <c r="H63" s="44" t="s">
        <v>32</v>
      </c>
      <c r="I63" s="63">
        <f t="shared" si="0"/>
        <v>10.55</v>
      </c>
      <c r="J63" s="29">
        <v>10</v>
      </c>
      <c r="K63" s="29">
        <v>11.5</v>
      </c>
      <c r="L63" s="29">
        <v>9.25</v>
      </c>
      <c r="M63" s="29">
        <v>11.25</v>
      </c>
      <c r="N63" s="63">
        <f t="shared" si="1"/>
        <v>7.375</v>
      </c>
      <c r="O63" s="29">
        <v>7.75</v>
      </c>
      <c r="P63" s="29">
        <v>7</v>
      </c>
      <c r="Q63" s="63">
        <f t="shared" si="2"/>
        <v>9.25</v>
      </c>
      <c r="R63" s="37">
        <v>9.25</v>
      </c>
      <c r="S63" s="37"/>
      <c r="T63" s="37"/>
      <c r="U63" s="37"/>
      <c r="V63" s="63">
        <f t="shared" si="3"/>
        <v>13</v>
      </c>
      <c r="W63" s="29">
        <v>13</v>
      </c>
      <c r="X63" s="63">
        <f t="shared" si="4"/>
        <v>9.828125</v>
      </c>
      <c r="Y63" s="30" t="e">
        <f>IF(X63&gt;=10,30,SUM(#REF!+#REF!+#REF!+#REF!+#REF!+#REF!+#REF!))</f>
        <v>#REF!</v>
      </c>
      <c r="Z63" s="30"/>
      <c r="AA63" s="35"/>
      <c r="AB63" s="63">
        <f t="shared" si="5"/>
        <v>0</v>
      </c>
      <c r="AC63" s="29"/>
      <c r="AD63" s="29"/>
      <c r="AE63" s="29"/>
      <c r="AF63" s="29"/>
      <c r="AG63" s="63">
        <f t="shared" si="6"/>
        <v>0</v>
      </c>
      <c r="AH63" s="29"/>
      <c r="AI63" s="29"/>
      <c r="AJ63" s="63">
        <f t="shared" si="7"/>
        <v>0</v>
      </c>
      <c r="AK63" s="51"/>
      <c r="AL63" s="51"/>
      <c r="AM63" s="51"/>
      <c r="AN63" s="51"/>
      <c r="AO63" s="63">
        <f t="shared" si="8"/>
        <v>0</v>
      </c>
      <c r="AP63" s="29"/>
      <c r="AQ63" s="70">
        <f t="shared" si="9"/>
        <v>0</v>
      </c>
      <c r="AR63" s="30">
        <f t="shared" si="10"/>
        <v>4.9140625</v>
      </c>
      <c r="AS63" s="31" t="str">
        <f t="shared" si="11"/>
        <v>Rattrapge</v>
      </c>
      <c r="AT63" s="32" t="e">
        <f>Y63+#REF!</f>
        <v>#REF!</v>
      </c>
    </row>
    <row r="64" spans="1:46" s="41" customFormat="1" ht="24.95" customHeight="1">
      <c r="A64" s="27">
        <v>55</v>
      </c>
      <c r="B64" s="44" t="s">
        <v>287</v>
      </c>
      <c r="C64" s="44" t="s">
        <v>288</v>
      </c>
      <c r="D64" s="44" t="s">
        <v>105</v>
      </c>
      <c r="E64" s="28" t="s">
        <v>117</v>
      </c>
      <c r="F64" s="28" t="s">
        <v>32</v>
      </c>
      <c r="G64" s="44" t="s">
        <v>339</v>
      </c>
      <c r="H64" s="44" t="s">
        <v>32</v>
      </c>
      <c r="I64" s="63">
        <f t="shared" si="0"/>
        <v>9.0749999999999993</v>
      </c>
      <c r="J64" s="38">
        <v>8.25</v>
      </c>
      <c r="K64" s="38">
        <v>8</v>
      </c>
      <c r="L64" s="38">
        <v>10</v>
      </c>
      <c r="M64" s="38">
        <v>11</v>
      </c>
      <c r="N64" s="63">
        <f t="shared" si="1"/>
        <v>8.25</v>
      </c>
      <c r="O64" s="38">
        <v>9</v>
      </c>
      <c r="P64" s="38">
        <v>7.5</v>
      </c>
      <c r="Q64" s="63">
        <f t="shared" si="2"/>
        <v>10</v>
      </c>
      <c r="R64" s="37">
        <v>10</v>
      </c>
      <c r="S64" s="37"/>
      <c r="T64" s="37"/>
      <c r="U64" s="37"/>
      <c r="V64" s="63">
        <f t="shared" si="3"/>
        <v>11</v>
      </c>
      <c r="W64" s="38">
        <v>11</v>
      </c>
      <c r="X64" s="63">
        <f>((I64*10)+(N64*4)+(Q64*1)+(V64*1))/16</f>
        <v>9.046875</v>
      </c>
      <c r="Y64" s="68"/>
      <c r="Z64" s="68"/>
      <c r="AA64" s="39"/>
      <c r="AB64" s="63">
        <f t="shared" si="5"/>
        <v>0</v>
      </c>
      <c r="AC64" s="38"/>
      <c r="AD64" s="38"/>
      <c r="AE64" s="38"/>
      <c r="AF64" s="38"/>
      <c r="AG64" s="63">
        <f t="shared" si="6"/>
        <v>0</v>
      </c>
      <c r="AH64" s="38"/>
      <c r="AI64" s="38"/>
      <c r="AJ64" s="63">
        <f t="shared" si="7"/>
        <v>0</v>
      </c>
      <c r="AK64" s="51"/>
      <c r="AL64" s="51"/>
      <c r="AM64" s="51"/>
      <c r="AN64" s="51"/>
      <c r="AO64" s="63">
        <f t="shared" si="8"/>
        <v>0</v>
      </c>
      <c r="AP64" s="38"/>
      <c r="AQ64" s="70">
        <f t="shared" si="9"/>
        <v>0</v>
      </c>
      <c r="AR64" s="30">
        <f t="shared" si="10"/>
        <v>4.5234375</v>
      </c>
      <c r="AS64" s="31" t="str">
        <f t="shared" si="11"/>
        <v>Rattrapge</v>
      </c>
      <c r="AT64" s="40"/>
    </row>
    <row r="65" spans="1:45" ht="24.95" customHeight="1">
      <c r="A65" s="27">
        <v>56</v>
      </c>
      <c r="B65" s="44" t="s">
        <v>289</v>
      </c>
      <c r="C65" s="44" t="s">
        <v>136</v>
      </c>
      <c r="D65" s="44" t="s">
        <v>290</v>
      </c>
      <c r="E65" s="28" t="s">
        <v>118</v>
      </c>
      <c r="F65" s="28" t="s">
        <v>102</v>
      </c>
      <c r="G65" s="44" t="s">
        <v>340</v>
      </c>
      <c r="H65" s="44" t="s">
        <v>32</v>
      </c>
      <c r="I65" s="63">
        <f t="shared" si="0"/>
        <v>10.6</v>
      </c>
      <c r="J65" s="42">
        <v>11.75</v>
      </c>
      <c r="K65" s="42">
        <v>8.75</v>
      </c>
      <c r="L65" s="42">
        <v>11</v>
      </c>
      <c r="M65" s="42">
        <v>11.25</v>
      </c>
      <c r="N65" s="63">
        <f t="shared" si="1"/>
        <v>10.375</v>
      </c>
      <c r="O65" s="42">
        <v>11.75</v>
      </c>
      <c r="P65" s="42">
        <v>9</v>
      </c>
      <c r="Q65" s="63">
        <f t="shared" si="2"/>
        <v>11.25</v>
      </c>
      <c r="R65" s="94">
        <v>11.25</v>
      </c>
      <c r="S65" s="94"/>
      <c r="T65" s="94"/>
      <c r="U65" s="94"/>
      <c r="V65" s="63">
        <f t="shared" si="3"/>
        <v>12</v>
      </c>
      <c r="W65" s="42">
        <v>12</v>
      </c>
      <c r="X65" s="63">
        <f t="shared" si="4"/>
        <v>10.671875</v>
      </c>
      <c r="Y65" s="77"/>
      <c r="Z65" s="77"/>
      <c r="AA65" s="39"/>
      <c r="AB65" s="63">
        <f t="shared" si="5"/>
        <v>0</v>
      </c>
      <c r="AC65" s="42"/>
      <c r="AD65" s="42"/>
      <c r="AE65" s="42"/>
      <c r="AF65" s="42"/>
      <c r="AG65" s="63">
        <f t="shared" si="6"/>
        <v>0</v>
      </c>
      <c r="AH65" s="42"/>
      <c r="AI65" s="42"/>
      <c r="AJ65" s="63">
        <f t="shared" si="7"/>
        <v>0</v>
      </c>
      <c r="AK65" s="53"/>
      <c r="AL65" s="53"/>
      <c r="AM65" s="53"/>
      <c r="AN65" s="53"/>
      <c r="AO65" s="63">
        <f t="shared" si="8"/>
        <v>0</v>
      </c>
      <c r="AP65" s="42"/>
      <c r="AQ65" s="70">
        <f t="shared" si="9"/>
        <v>0</v>
      </c>
      <c r="AR65" s="30">
        <f t="shared" si="10"/>
        <v>5.3359375</v>
      </c>
      <c r="AS65" s="31" t="str">
        <f t="shared" si="11"/>
        <v>Rattrapge</v>
      </c>
    </row>
  </sheetData>
  <mergeCells count="6">
    <mergeCell ref="AT7:AT8"/>
    <mergeCell ref="A3:J3"/>
    <mergeCell ref="A5:J5"/>
    <mergeCell ref="A7:C7"/>
    <mergeCell ref="Y7:Y8"/>
    <mergeCell ref="AS7:AS8"/>
  </mergeCells>
  <pageMargins left="0.19685039370078741" right="0.19685039370078741" top="0.19685039370078741" bottom="0.19685039370078741" header="0" footer="0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2016-02-18T13:56:03Z</cp:lastPrinted>
  <dcterms:created xsi:type="dcterms:W3CDTF">2016-02-11T07:59:48Z</dcterms:created>
  <dcterms:modified xsi:type="dcterms:W3CDTF">2016-02-18T13:56:35Z</dcterms:modified>
</cp:coreProperties>
</file>