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4240" windowHeight="12525"/>
  </bookViews>
  <sheets>
    <sheet name="PV 2eme Année SESSION Rattrapag" sheetId="1" r:id="rId1"/>
  </sheets>
  <definedNames>
    <definedName name="_xlnm._FilterDatabase" localSheetId="0" hidden="1">'PV 2eme Année SESSION Rattrapag'!#REF!</definedName>
    <definedName name="_xlnm.Print_Area" localSheetId="0">'PV 2eme Année SESSION Rattrapag'!$A$1:$AH$14</definedName>
  </definedNames>
  <calcPr calcId="124519"/>
</workbook>
</file>

<file path=xl/calcChain.xml><?xml version="1.0" encoding="utf-8"?>
<calcChain xmlns="http://schemas.openxmlformats.org/spreadsheetml/2006/main">
  <c r="AH14" i="1"/>
  <c r="AH13"/>
  <c r="AG13"/>
  <c r="AB12"/>
  <c r="AB14"/>
  <c r="X12"/>
  <c r="X14"/>
  <c r="S12"/>
  <c r="AF12" s="1"/>
  <c r="S14"/>
  <c r="N12"/>
  <c r="N14"/>
  <c r="J12"/>
  <c r="J14"/>
  <c r="E12"/>
  <c r="E14"/>
  <c r="AF14" l="1"/>
  <c r="AG14"/>
  <c r="AG12"/>
  <c r="AH12" s="1"/>
  <c r="R12"/>
  <c r="R14"/>
</calcChain>
</file>

<file path=xl/sharedStrings.xml><?xml version="1.0" encoding="utf-8"?>
<sst xmlns="http://schemas.openxmlformats.org/spreadsheetml/2006/main" count="51" uniqueCount="51">
  <si>
    <t>N° d'inscription</t>
  </si>
  <si>
    <t>Nom</t>
  </si>
  <si>
    <t>Prénom</t>
  </si>
  <si>
    <t>وحد تع اس 1</t>
  </si>
  <si>
    <t>اد عر حديث</t>
  </si>
  <si>
    <t>نقد حديث</t>
  </si>
  <si>
    <t>نحو و صرف 1</t>
  </si>
  <si>
    <t>مدارس لسان 1</t>
  </si>
  <si>
    <t>وحد تع استك1</t>
  </si>
  <si>
    <t>بلاغة عربية1</t>
  </si>
  <si>
    <t>صوتيات 1</t>
  </si>
  <si>
    <t>علم الدلالة1</t>
  </si>
  <si>
    <t>وح تع افقية1</t>
  </si>
  <si>
    <t>لغة اجنبية 1</t>
  </si>
  <si>
    <t>مدخ ادب شعبي</t>
  </si>
  <si>
    <t>اداب اجنبية1</t>
  </si>
  <si>
    <t>11AR0067</t>
  </si>
  <si>
    <t>ALIOUAT</t>
  </si>
  <si>
    <t>Fadila</t>
  </si>
  <si>
    <t>N°</t>
  </si>
  <si>
    <t>Crédits</t>
  </si>
  <si>
    <t>Coéficient</t>
  </si>
  <si>
    <t>Moy S1</t>
  </si>
  <si>
    <t>UNIVERSITE ABDERRAHMANE MIRA DE BEJAIA</t>
  </si>
  <si>
    <t>FACULTE DES LETTRES ET DES LANGUES</t>
  </si>
  <si>
    <t>DEPARTEMENT LETTRE ET LANGUE ARABES</t>
  </si>
  <si>
    <t>وحد تع اس 2</t>
  </si>
  <si>
    <t>ادب عرب معاصر</t>
  </si>
  <si>
    <t>نقد معاصر</t>
  </si>
  <si>
    <t>نحو و صرف 2</t>
  </si>
  <si>
    <t xml:space="preserve">دارس لسان 2  </t>
  </si>
  <si>
    <t>بلاغة عربية 2</t>
  </si>
  <si>
    <t>صوتيات 2</t>
  </si>
  <si>
    <t>علم الدلالة 2</t>
  </si>
  <si>
    <t>لغة اجنبية 2</t>
  </si>
  <si>
    <t>مدخ ادب جزا</t>
  </si>
  <si>
    <t>اداب اجنبية 2</t>
  </si>
  <si>
    <t>Moy S2</t>
  </si>
  <si>
    <t>Décision du Jury</t>
  </si>
  <si>
    <t>Moy Annuelle</t>
  </si>
  <si>
    <t>وحد تع استك2</t>
  </si>
  <si>
    <t>وح تع افقية2</t>
  </si>
  <si>
    <t>Promotion 2013/2014</t>
  </si>
  <si>
    <t>BENARBA</t>
  </si>
  <si>
    <t>Année universitaire 2015/2016</t>
  </si>
  <si>
    <t xml:space="preserve">2ème ANNEE LMD </t>
  </si>
  <si>
    <t>BOUGUELANE</t>
  </si>
  <si>
    <t>Kahina</t>
  </si>
  <si>
    <t>Ouarda</t>
  </si>
  <si>
    <t>PV DE DELIBERATION DES ENDETTEES</t>
  </si>
  <si>
    <t>Session Rattrapage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</si>
</sst>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24">
    <font>
      <sz val="11"/>
      <color theme="1"/>
      <name val="Calibri"/>
      <family val="2"/>
      <scheme val="minor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0"/>
      <name val="Arial Narrow"/>
      <family val="2"/>
    </font>
    <font>
      <sz val="14"/>
      <name val="Arial Narrow"/>
      <family val="2"/>
    </font>
    <font>
      <b/>
      <sz val="8"/>
      <name val="Arial Narrow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11"/>
      <color rgb="FFFF0000"/>
      <name val="Arial Narrow"/>
      <family val="2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b/>
      <sz val="16"/>
      <color rgb="FFFF0000"/>
      <name val="Arial Narrow"/>
      <family val="2"/>
    </font>
    <font>
      <b/>
      <sz val="11"/>
      <color theme="1"/>
      <name val="Arial Narrow"/>
      <family val="2"/>
    </font>
    <font>
      <sz val="16"/>
      <name val="Arial Narrow"/>
      <family val="2"/>
    </font>
    <font>
      <b/>
      <sz val="20"/>
      <color theme="1"/>
      <name val="Arial Narrow"/>
      <family val="2"/>
    </font>
    <font>
      <b/>
      <sz val="20"/>
      <name val="Arial Narrow"/>
      <family val="2"/>
    </font>
    <font>
      <b/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0" fillId="0" borderId="0" xfId="0" applyFont="1"/>
    <xf numFmtId="0" fontId="10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 applyAlignment="1">
      <alignment horizontal="left"/>
    </xf>
    <xf numFmtId="0" fontId="12" fillId="0" borderId="0" xfId="0" applyFont="1"/>
    <xf numFmtId="0" fontId="11" fillId="0" borderId="0" xfId="0" applyFont="1"/>
    <xf numFmtId="0" fontId="11" fillId="2" borderId="1" xfId="0" applyFont="1" applyFill="1" applyBorder="1" applyAlignment="1">
      <alignment horizontal="center"/>
    </xf>
    <xf numFmtId="0" fontId="13" fillId="0" borderId="0" xfId="0" applyFont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2" fontId="10" fillId="0" borderId="0" xfId="0" applyNumberFormat="1" applyFont="1" applyFill="1"/>
    <xf numFmtId="0" fontId="10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14" fillId="0" borderId="0" xfId="0" applyFont="1"/>
    <xf numFmtId="0" fontId="10" fillId="3" borderId="0" xfId="0" applyFont="1" applyFill="1"/>
    <xf numFmtId="0" fontId="1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 vertical="center" textRotation="90"/>
    </xf>
    <xf numFmtId="0" fontId="15" fillId="4" borderId="1" xfId="0" applyFont="1" applyFill="1" applyBorder="1" applyAlignment="1">
      <alignment horizontal="center" vertical="center" textRotation="90"/>
    </xf>
    <xf numFmtId="0" fontId="11" fillId="0" borderId="1" xfId="0" applyFont="1" applyBorder="1" applyAlignment="1">
      <alignment horizontal="center"/>
    </xf>
    <xf numFmtId="2" fontId="3" fillId="6" borderId="0" xfId="0" applyNumberFormat="1" applyFont="1" applyFill="1"/>
    <xf numFmtId="2" fontId="3" fillId="0" borderId="0" xfId="0" applyNumberFormat="1" applyFont="1" applyFill="1"/>
    <xf numFmtId="164" fontId="3" fillId="0" borderId="0" xfId="0" applyNumberFormat="1" applyFont="1" applyFill="1"/>
    <xf numFmtId="2" fontId="5" fillId="0" borderId="0" xfId="0" applyNumberFormat="1" applyFont="1" applyFill="1"/>
    <xf numFmtId="0" fontId="15" fillId="3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 textRotation="90"/>
    </xf>
    <xf numFmtId="0" fontId="18" fillId="2" borderId="1" xfId="0" applyFont="1" applyFill="1" applyBorder="1" applyAlignment="1">
      <alignment horizontal="center" vertical="center" textRotation="90"/>
    </xf>
    <xf numFmtId="0" fontId="14" fillId="0" borderId="0" xfId="0" applyFont="1" applyFill="1"/>
    <xf numFmtId="0" fontId="15" fillId="0" borderId="0" xfId="0" applyFont="1"/>
    <xf numFmtId="0" fontId="13" fillId="5" borderId="0" xfId="0" applyFont="1" applyFill="1"/>
    <xf numFmtId="0" fontId="12" fillId="6" borderId="1" xfId="0" applyNumberFormat="1" applyFont="1" applyFill="1" applyBorder="1" applyAlignment="1">
      <alignment horizontal="left"/>
    </xf>
    <xf numFmtId="0" fontId="11" fillId="6" borderId="1" xfId="0" applyFont="1" applyFill="1" applyBorder="1"/>
    <xf numFmtId="164" fontId="8" fillId="6" borderId="1" xfId="0" applyNumberFormat="1" applyFont="1" applyFill="1" applyBorder="1" applyAlignment="1">
      <alignment horizontal="left"/>
    </xf>
    <xf numFmtId="164" fontId="8" fillId="7" borderId="1" xfId="0" applyNumberFormat="1" applyFont="1" applyFill="1" applyBorder="1" applyAlignment="1">
      <alignment horizontal="left"/>
    </xf>
    <xf numFmtId="164" fontId="8" fillId="4" borderId="1" xfId="0" applyNumberFormat="1" applyFont="1" applyFill="1" applyBorder="1" applyAlignment="1">
      <alignment horizontal="left"/>
    </xf>
    <xf numFmtId="0" fontId="16" fillId="7" borderId="1" xfId="0" applyFont="1" applyFill="1" applyBorder="1" applyAlignment="1">
      <alignment horizontal="center" vertical="center" textRotation="90"/>
    </xf>
    <xf numFmtId="0" fontId="9" fillId="3" borderId="0" xfId="0" applyFont="1" applyFill="1" applyBorder="1"/>
    <xf numFmtId="0" fontId="20" fillId="0" borderId="0" xfId="0" applyFont="1" applyFill="1"/>
    <xf numFmtId="0" fontId="21" fillId="0" borderId="0" xfId="0" applyFont="1" applyFill="1"/>
    <xf numFmtId="0" fontId="22" fillId="0" borderId="0" xfId="0" applyFont="1" applyFill="1" applyAlignment="1">
      <alignment horizontal="center"/>
    </xf>
    <xf numFmtId="0" fontId="22" fillId="0" borderId="0" xfId="0" applyFont="1" applyFill="1"/>
    <xf numFmtId="0" fontId="21" fillId="0" borderId="0" xfId="0" applyFont="1"/>
    <xf numFmtId="164" fontId="22" fillId="0" borderId="0" xfId="0" applyNumberFormat="1" applyFont="1" applyFill="1"/>
    <xf numFmtId="164" fontId="8" fillId="2" borderId="1" xfId="0" applyNumberFormat="1" applyFont="1" applyFill="1" applyBorder="1" applyAlignment="1">
      <alignment horizontal="left"/>
    </xf>
    <xf numFmtId="164" fontId="23" fillId="6" borderId="1" xfId="0" applyNumberFormat="1" applyFont="1" applyFill="1" applyBorder="1" applyAlignment="1">
      <alignment horizontal="left"/>
    </xf>
    <xf numFmtId="0" fontId="19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4"/>
  <sheetViews>
    <sheetView tabSelected="1" view="pageBreakPreview" zoomScaleSheetLayoutView="100" workbookViewId="0">
      <selection activeCell="A15" sqref="A15"/>
    </sheetView>
  </sheetViews>
  <sheetFormatPr baseColWidth="10" defaultRowHeight="16.5"/>
  <cols>
    <col min="1" max="1" width="3" style="2" customWidth="1"/>
    <col min="2" max="2" width="12.28515625" style="7" customWidth="1"/>
    <col min="3" max="3" width="12.7109375" style="1" customWidth="1"/>
    <col min="4" max="4" width="9.140625" style="1" customWidth="1"/>
    <col min="5" max="5" width="5.7109375" style="1" customWidth="1"/>
    <col min="6" max="13" width="5.7109375" style="8" customWidth="1"/>
    <col min="14" max="14" width="6.5703125" style="8" customWidth="1"/>
    <col min="15" max="16" width="5.7109375" style="8" customWidth="1"/>
    <col min="17" max="17" width="7.28515625" style="8" customWidth="1"/>
    <col min="18" max="18" width="6.28515625" style="8" customWidth="1"/>
    <col min="19" max="19" width="5.7109375" style="8" customWidth="1"/>
    <col min="20" max="20" width="6.85546875" style="8" customWidth="1"/>
    <col min="21" max="23" width="5.7109375" style="8" customWidth="1"/>
    <col min="24" max="27" width="5.7109375" style="1" customWidth="1"/>
    <col min="28" max="31" width="5.7109375" style="8" customWidth="1"/>
    <col min="32" max="32" width="5.7109375" style="7" customWidth="1"/>
    <col min="33" max="33" width="6.7109375" style="8" customWidth="1"/>
    <col min="34" max="34" width="11.42578125" style="1" customWidth="1"/>
    <col min="35" max="35" width="11.42578125" style="21" customWidth="1"/>
    <col min="36" max="16384" width="11.42578125" style="1"/>
  </cols>
  <sheetData>
    <row r="1" spans="1:35" ht="20.25">
      <c r="A1" s="44" t="s">
        <v>23</v>
      </c>
      <c r="B1" s="44"/>
      <c r="C1" s="44"/>
      <c r="D1" s="44"/>
      <c r="E1" s="12"/>
      <c r="F1" s="27"/>
      <c r="G1" s="13"/>
      <c r="H1" s="13"/>
      <c r="I1" s="13"/>
      <c r="J1" s="13"/>
      <c r="K1" s="28"/>
      <c r="L1" s="13"/>
      <c r="M1" s="28"/>
      <c r="N1" s="13"/>
      <c r="O1" s="13"/>
      <c r="P1" s="13"/>
      <c r="Q1" s="13"/>
      <c r="R1" s="13"/>
      <c r="S1" s="13"/>
      <c r="T1" s="13"/>
      <c r="U1" s="13"/>
      <c r="V1" s="13"/>
      <c r="W1" s="13"/>
      <c r="X1" s="11"/>
      <c r="Y1" s="11"/>
      <c r="Z1" s="14" t="s">
        <v>44</v>
      </c>
    </row>
    <row r="2" spans="1:35" ht="20.25">
      <c r="A2" s="44" t="s">
        <v>24</v>
      </c>
      <c r="B2" s="44"/>
      <c r="C2" s="44"/>
      <c r="D2" s="44"/>
      <c r="E2" s="12"/>
      <c r="F2" s="27"/>
      <c r="G2" s="13"/>
      <c r="H2" s="13"/>
      <c r="I2" s="13"/>
      <c r="J2" s="13"/>
      <c r="K2" s="13"/>
      <c r="L2" s="13"/>
      <c r="M2" s="13"/>
      <c r="O2" s="13"/>
      <c r="P2" s="13"/>
      <c r="Q2" s="13"/>
      <c r="R2" s="13"/>
      <c r="S2" s="15"/>
      <c r="T2" s="15"/>
      <c r="U2" s="26"/>
      <c r="V2" s="13"/>
      <c r="W2" s="13"/>
      <c r="X2" s="16"/>
      <c r="Y2" s="17"/>
    </row>
    <row r="3" spans="1:35" ht="20.25">
      <c r="A3" s="44" t="s">
        <v>25</v>
      </c>
      <c r="B3" s="44"/>
      <c r="C3" s="44"/>
      <c r="D3" s="44"/>
      <c r="E3" s="12"/>
      <c r="F3" s="27"/>
      <c r="G3" s="13"/>
      <c r="H3" s="13"/>
      <c r="I3" s="13"/>
      <c r="J3" s="13"/>
      <c r="K3" s="28"/>
      <c r="L3" s="13"/>
      <c r="M3" s="28"/>
      <c r="N3" s="13"/>
      <c r="O3" s="13"/>
      <c r="P3" s="13"/>
      <c r="Q3" s="13"/>
      <c r="R3" s="13"/>
      <c r="S3" s="13"/>
      <c r="T3" s="13"/>
      <c r="U3" s="13"/>
      <c r="V3" s="13"/>
      <c r="W3" s="13"/>
      <c r="X3" s="11"/>
      <c r="Y3" s="11"/>
    </row>
    <row r="4" spans="1:35" ht="20.25">
      <c r="A4" s="44"/>
      <c r="B4" s="44"/>
      <c r="C4" s="44"/>
      <c r="D4" s="44"/>
      <c r="E4" s="12"/>
      <c r="F4" s="27"/>
      <c r="G4" s="13"/>
      <c r="H4" s="13"/>
      <c r="I4" s="13"/>
      <c r="J4" s="13"/>
      <c r="K4" s="28"/>
      <c r="L4" s="13"/>
      <c r="M4" s="28"/>
      <c r="N4" s="13"/>
      <c r="O4" s="13"/>
      <c r="P4" s="13"/>
      <c r="Q4" s="13"/>
      <c r="R4" s="13"/>
      <c r="S4" s="13"/>
      <c r="T4" s="13"/>
      <c r="U4" s="13"/>
      <c r="V4" s="13"/>
      <c r="W4" s="13"/>
      <c r="X4" s="11"/>
      <c r="Y4" s="11"/>
    </row>
    <row r="5" spans="1:35" ht="25.5">
      <c r="A5" s="18"/>
      <c r="B5" s="11"/>
      <c r="C5" s="18"/>
      <c r="D5" s="18"/>
      <c r="I5" s="18"/>
      <c r="J5" s="18"/>
      <c r="K5" s="34"/>
      <c r="L5" s="45"/>
      <c r="M5" s="45" t="s">
        <v>49</v>
      </c>
      <c r="N5" s="45"/>
      <c r="O5" s="47"/>
      <c r="P5" s="47"/>
      <c r="Q5" s="46"/>
      <c r="R5" s="47"/>
      <c r="S5" s="48"/>
      <c r="T5" s="13"/>
      <c r="U5" s="13"/>
      <c r="V5" s="13"/>
      <c r="W5" s="13"/>
      <c r="X5" s="18"/>
      <c r="Y5" s="18"/>
    </row>
    <row r="6" spans="1:35" ht="25.5">
      <c r="C6" s="11"/>
      <c r="D6" s="11"/>
      <c r="E6" s="19"/>
      <c r="F6" s="29"/>
      <c r="H6" s="13"/>
      <c r="J6" s="12"/>
      <c r="L6" s="45"/>
      <c r="M6" s="45"/>
      <c r="N6" s="47" t="s">
        <v>42</v>
      </c>
      <c r="O6" s="49"/>
      <c r="P6" s="47"/>
      <c r="Q6" s="47"/>
      <c r="R6" s="47"/>
      <c r="S6" s="47"/>
      <c r="T6" s="13"/>
      <c r="U6" s="13"/>
      <c r="V6" s="13"/>
      <c r="W6" s="13"/>
      <c r="X6" s="11"/>
      <c r="Y6" s="11"/>
      <c r="Z6" s="20"/>
    </row>
    <row r="7" spans="1:35" ht="25.5">
      <c r="A7" s="47" t="s">
        <v>45</v>
      </c>
      <c r="B7" s="11"/>
      <c r="C7" s="11"/>
      <c r="D7" s="11"/>
      <c r="E7" s="12"/>
      <c r="F7" s="27"/>
      <c r="G7" s="13"/>
      <c r="H7" s="13"/>
      <c r="I7" s="13"/>
      <c r="J7" s="13"/>
      <c r="K7" s="28"/>
      <c r="L7" s="13"/>
      <c r="M7" s="28"/>
      <c r="N7" s="13"/>
      <c r="O7" s="13"/>
      <c r="P7" s="13"/>
      <c r="Q7" s="13"/>
      <c r="R7" s="13"/>
      <c r="S7" s="13"/>
      <c r="T7" s="13"/>
      <c r="U7" s="13"/>
      <c r="V7" s="13"/>
      <c r="W7" s="13"/>
      <c r="X7" s="11"/>
      <c r="Y7" s="11"/>
      <c r="AB7" s="35" t="s">
        <v>50</v>
      </c>
    </row>
    <row r="8" spans="1:35" ht="25.5">
      <c r="A8" s="47"/>
      <c r="B8" s="11"/>
      <c r="C8" s="11"/>
      <c r="D8" s="11"/>
      <c r="E8" s="12"/>
      <c r="F8" s="27"/>
      <c r="G8" s="13"/>
      <c r="H8" s="13"/>
      <c r="I8" s="13"/>
      <c r="J8" s="13"/>
      <c r="K8" s="28"/>
      <c r="L8" s="13"/>
      <c r="M8" s="28"/>
      <c r="N8" s="13"/>
      <c r="O8" s="13"/>
      <c r="P8" s="13"/>
      <c r="Q8" s="13"/>
      <c r="R8" s="13"/>
      <c r="S8" s="13"/>
      <c r="T8" s="13"/>
      <c r="U8" s="13"/>
      <c r="V8" s="13"/>
      <c r="W8" s="13"/>
      <c r="X8" s="11"/>
      <c r="Y8" s="11"/>
      <c r="AB8" s="35"/>
    </row>
    <row r="9" spans="1:35">
      <c r="A9" s="52" t="s">
        <v>20</v>
      </c>
      <c r="B9" s="52"/>
      <c r="C9" s="52"/>
      <c r="D9" s="52"/>
      <c r="E9" s="3">
        <v>17</v>
      </c>
      <c r="F9" s="25">
        <v>4</v>
      </c>
      <c r="G9" s="25">
        <v>4</v>
      </c>
      <c r="H9" s="25">
        <v>5</v>
      </c>
      <c r="I9" s="25">
        <v>4</v>
      </c>
      <c r="J9" s="9">
        <v>9</v>
      </c>
      <c r="K9" s="25">
        <v>3</v>
      </c>
      <c r="L9" s="25">
        <v>3</v>
      </c>
      <c r="M9" s="25">
        <v>3</v>
      </c>
      <c r="N9" s="9">
        <v>4</v>
      </c>
      <c r="O9" s="25">
        <v>1</v>
      </c>
      <c r="P9" s="25">
        <v>1</v>
      </c>
      <c r="Q9" s="25">
        <v>2</v>
      </c>
      <c r="R9" s="5"/>
      <c r="S9" s="9">
        <v>17</v>
      </c>
      <c r="T9" s="25">
        <v>4</v>
      </c>
      <c r="U9" s="25">
        <v>4</v>
      </c>
      <c r="V9" s="25">
        <v>5</v>
      </c>
      <c r="W9" s="25">
        <v>4</v>
      </c>
      <c r="X9" s="3">
        <v>9</v>
      </c>
      <c r="Y9" s="4">
        <v>3</v>
      </c>
      <c r="Z9" s="4">
        <v>3</v>
      </c>
      <c r="AA9" s="4">
        <v>3</v>
      </c>
      <c r="AB9" s="9">
        <v>4</v>
      </c>
      <c r="AC9" s="25">
        <v>1</v>
      </c>
      <c r="AD9" s="25">
        <v>1</v>
      </c>
      <c r="AE9" s="25">
        <v>2</v>
      </c>
    </row>
    <row r="10" spans="1:35">
      <c r="A10" s="52" t="s">
        <v>21</v>
      </c>
      <c r="B10" s="52"/>
      <c r="C10" s="52"/>
      <c r="D10" s="52"/>
      <c r="E10" s="3">
        <v>17</v>
      </c>
      <c r="F10" s="25">
        <v>4</v>
      </c>
      <c r="G10" s="25">
        <v>4</v>
      </c>
      <c r="H10" s="25">
        <v>5</v>
      </c>
      <c r="I10" s="25">
        <v>4</v>
      </c>
      <c r="J10" s="9">
        <v>9</v>
      </c>
      <c r="K10" s="25">
        <v>3</v>
      </c>
      <c r="L10" s="25">
        <v>3</v>
      </c>
      <c r="M10" s="25">
        <v>3</v>
      </c>
      <c r="N10" s="9">
        <v>4</v>
      </c>
      <c r="O10" s="25">
        <v>1</v>
      </c>
      <c r="P10" s="25">
        <v>1</v>
      </c>
      <c r="Q10" s="25">
        <v>2</v>
      </c>
      <c r="R10" s="5"/>
      <c r="S10" s="9">
        <v>17</v>
      </c>
      <c r="T10" s="25">
        <v>4</v>
      </c>
      <c r="U10" s="25">
        <v>4</v>
      </c>
      <c r="V10" s="25">
        <v>5</v>
      </c>
      <c r="W10" s="25">
        <v>4</v>
      </c>
      <c r="X10" s="3">
        <v>9</v>
      </c>
      <c r="Y10" s="4">
        <v>3</v>
      </c>
      <c r="Z10" s="4">
        <v>3</v>
      </c>
      <c r="AA10" s="4">
        <v>3</v>
      </c>
      <c r="AB10" s="9">
        <v>4</v>
      </c>
      <c r="AC10" s="25">
        <v>1</v>
      </c>
      <c r="AD10" s="25">
        <v>1</v>
      </c>
      <c r="AE10" s="25">
        <v>2</v>
      </c>
    </row>
    <row r="11" spans="1:35" s="31" customFormat="1" ht="150.75" customHeight="1">
      <c r="A11" s="23" t="s">
        <v>19</v>
      </c>
      <c r="B11" s="23" t="s">
        <v>0</v>
      </c>
      <c r="C11" s="23" t="s">
        <v>1</v>
      </c>
      <c r="D11" s="23" t="s">
        <v>2</v>
      </c>
      <c r="E11" s="33" t="s">
        <v>3</v>
      </c>
      <c r="F11" s="23" t="s">
        <v>4</v>
      </c>
      <c r="G11" s="23" t="s">
        <v>5</v>
      </c>
      <c r="H11" s="23" t="s">
        <v>6</v>
      </c>
      <c r="I11" s="23" t="s">
        <v>7</v>
      </c>
      <c r="J11" s="33" t="s">
        <v>8</v>
      </c>
      <c r="K11" s="23" t="s">
        <v>9</v>
      </c>
      <c r="L11" s="23" t="s">
        <v>10</v>
      </c>
      <c r="M11" s="23" t="s">
        <v>11</v>
      </c>
      <c r="N11" s="33" t="s">
        <v>12</v>
      </c>
      <c r="O11" s="23" t="s">
        <v>13</v>
      </c>
      <c r="P11" s="23" t="s">
        <v>14</v>
      </c>
      <c r="Q11" s="23" t="s">
        <v>15</v>
      </c>
      <c r="R11" s="32" t="s">
        <v>22</v>
      </c>
      <c r="S11" s="33" t="s">
        <v>26</v>
      </c>
      <c r="T11" s="23" t="s">
        <v>27</v>
      </c>
      <c r="U11" s="23" t="s">
        <v>28</v>
      </c>
      <c r="V11" s="23" t="s">
        <v>29</v>
      </c>
      <c r="W11" s="23" t="s">
        <v>30</v>
      </c>
      <c r="X11" s="33" t="s">
        <v>40</v>
      </c>
      <c r="Y11" s="23" t="s">
        <v>31</v>
      </c>
      <c r="Z11" s="23" t="s">
        <v>32</v>
      </c>
      <c r="AA11" s="23" t="s">
        <v>33</v>
      </c>
      <c r="AB11" s="33" t="s">
        <v>41</v>
      </c>
      <c r="AC11" s="23" t="s">
        <v>34</v>
      </c>
      <c r="AD11" s="23" t="s">
        <v>35</v>
      </c>
      <c r="AE11" s="23" t="s">
        <v>36</v>
      </c>
      <c r="AF11" s="32" t="s">
        <v>37</v>
      </c>
      <c r="AG11" s="42" t="s">
        <v>39</v>
      </c>
      <c r="AH11" s="24" t="s">
        <v>38</v>
      </c>
      <c r="AI11" s="30"/>
    </row>
    <row r="12" spans="1:35" s="10" customFormat="1" ht="20.100000000000001" customHeight="1">
      <c r="A12" s="22">
        <v>1</v>
      </c>
      <c r="B12" s="6" t="s">
        <v>16</v>
      </c>
      <c r="C12" s="5" t="s">
        <v>17</v>
      </c>
      <c r="D12" s="5" t="s">
        <v>18</v>
      </c>
      <c r="E12" s="50">
        <f>((F12*4)+(G12*4)+(H12*5)+(I12*4))/17</f>
        <v>10.235294117647058</v>
      </c>
      <c r="F12" s="39">
        <v>10</v>
      </c>
      <c r="G12" s="39">
        <v>11</v>
      </c>
      <c r="H12" s="51">
        <v>10</v>
      </c>
      <c r="I12" s="51">
        <v>10</v>
      </c>
      <c r="J12" s="50">
        <f>((K12*3)+(L12*3)+(M12*3))/9</f>
        <v>10.166666666666666</v>
      </c>
      <c r="K12" s="39">
        <v>11.5</v>
      </c>
      <c r="L12" s="39">
        <v>11</v>
      </c>
      <c r="M12" s="39">
        <v>8</v>
      </c>
      <c r="N12" s="50">
        <f>((O12*1)+(P12*1)+(Q12*2))/4</f>
        <v>10.157500000000001</v>
      </c>
      <c r="O12" s="39">
        <v>14.63</v>
      </c>
      <c r="P12" s="39">
        <v>12</v>
      </c>
      <c r="Q12" s="39">
        <v>7</v>
      </c>
      <c r="R12" s="41">
        <f>((E12*17)+(J12*9)+(N12*4))/30</f>
        <v>10.204333333333333</v>
      </c>
      <c r="S12" s="50">
        <f>((T12*4)+(U12*4)+(V12*5)+(W12*4))/17</f>
        <v>10.529411764705882</v>
      </c>
      <c r="T12" s="39">
        <v>11</v>
      </c>
      <c r="U12" s="39">
        <v>10</v>
      </c>
      <c r="V12" s="39">
        <v>11</v>
      </c>
      <c r="W12" s="51">
        <v>10</v>
      </c>
      <c r="X12" s="50">
        <f>((Y12*3)+(Z12*3)+(AA12*3))/9</f>
        <v>10.333333333333334</v>
      </c>
      <c r="Y12" s="39">
        <v>11</v>
      </c>
      <c r="Z12" s="39">
        <v>10</v>
      </c>
      <c r="AA12" s="39">
        <v>10</v>
      </c>
      <c r="AB12" s="50">
        <f>((AC12*1)+(AD12*1)+(AE12*2))/4</f>
        <v>12.125</v>
      </c>
      <c r="AC12" s="39">
        <v>12.5</v>
      </c>
      <c r="AD12" s="39">
        <v>10</v>
      </c>
      <c r="AE12" s="39">
        <v>13</v>
      </c>
      <c r="AF12" s="41">
        <f>((S12*17)+(X12*9)+(AB12*4))/30</f>
        <v>10.683333333333334</v>
      </c>
      <c r="AG12" s="40">
        <f>((E12*17)+(J12*9)+(N12*4)+(S12*17)+(X12*9)+(AB12*4))/60</f>
        <v>10.443833333333334</v>
      </c>
      <c r="AH12" s="39" t="str">
        <f t="shared" ref="AH12" si="0">IF((AG12&gt;=9.999),"Admis","Rattrapage")</f>
        <v>Admis</v>
      </c>
      <c r="AI12" s="43"/>
    </row>
    <row r="13" spans="1:35" s="36" customFormat="1" ht="20.100000000000001" customHeight="1">
      <c r="A13" s="22">
        <v>2</v>
      </c>
      <c r="B13" s="37">
        <v>123009438</v>
      </c>
      <c r="C13" s="38" t="s">
        <v>43</v>
      </c>
      <c r="D13" s="38" t="s">
        <v>48</v>
      </c>
      <c r="E13" s="50">
        <v>10.42</v>
      </c>
      <c r="F13" s="39">
        <v>12.33</v>
      </c>
      <c r="G13" s="39">
        <v>14</v>
      </c>
      <c r="H13" s="39">
        <v>9.17</v>
      </c>
      <c r="I13" s="39">
        <v>6.5</v>
      </c>
      <c r="J13" s="50">
        <v>11.83</v>
      </c>
      <c r="K13" s="39">
        <v>10</v>
      </c>
      <c r="L13" s="39">
        <v>14</v>
      </c>
      <c r="M13" s="39">
        <v>11.5</v>
      </c>
      <c r="N13" s="50">
        <v>13.38</v>
      </c>
      <c r="O13" s="39">
        <v>0</v>
      </c>
      <c r="P13" s="39">
        <v>16</v>
      </c>
      <c r="Q13" s="39">
        <v>12</v>
      </c>
      <c r="R13" s="41">
        <v>11.24</v>
      </c>
      <c r="S13" s="50">
        <v>4.2</v>
      </c>
      <c r="T13" s="39">
        <v>10.33</v>
      </c>
      <c r="U13" s="39">
        <v>0</v>
      </c>
      <c r="V13" s="39">
        <v>0</v>
      </c>
      <c r="W13" s="39">
        <v>0</v>
      </c>
      <c r="X13" s="50">
        <v>11.67</v>
      </c>
      <c r="Y13" s="39">
        <v>12</v>
      </c>
      <c r="Z13" s="39">
        <v>12</v>
      </c>
      <c r="AA13" s="39">
        <v>11</v>
      </c>
      <c r="AB13" s="50">
        <v>9</v>
      </c>
      <c r="AC13" s="39">
        <v>10</v>
      </c>
      <c r="AD13" s="39">
        <v>10</v>
      </c>
      <c r="AE13" s="39">
        <v>0</v>
      </c>
      <c r="AF13" s="41">
        <v>7.8</v>
      </c>
      <c r="AG13" s="40">
        <f>((E13*17)+(J13*9)+(N13*4)+(S13*17)+(X13*9)+(AB13*4))/60</f>
        <v>9.1593333333333327</v>
      </c>
      <c r="AH13" s="39" t="str">
        <f>IF((AG13&gt;=9.999),"Admis","Ajourné")</f>
        <v>Ajourné</v>
      </c>
      <c r="AI13" s="43"/>
    </row>
    <row r="14" spans="1:35" s="10" customFormat="1" ht="20.100000000000001" customHeight="1">
      <c r="A14" s="22">
        <v>3</v>
      </c>
      <c r="B14" s="37">
        <v>123013418</v>
      </c>
      <c r="C14" s="38" t="s">
        <v>46</v>
      </c>
      <c r="D14" s="38" t="s">
        <v>47</v>
      </c>
      <c r="E14" s="50">
        <f>((F14*4)+(G14*4)+(H14*5)+(I14*4))/17</f>
        <v>9.6852941176470591</v>
      </c>
      <c r="F14" s="39">
        <v>11.33</v>
      </c>
      <c r="G14" s="39">
        <v>9</v>
      </c>
      <c r="H14" s="39">
        <v>9.33</v>
      </c>
      <c r="I14" s="39">
        <v>9.17</v>
      </c>
      <c r="J14" s="50">
        <f>((K14*3)+(L14*3)+(M14*3))/9</f>
        <v>12.166666666666666</v>
      </c>
      <c r="K14" s="39">
        <v>11.5</v>
      </c>
      <c r="L14" s="39">
        <v>14</v>
      </c>
      <c r="M14" s="39">
        <v>11</v>
      </c>
      <c r="N14" s="50">
        <f>((O14*1)+(P14*1)+(Q14*2))/4</f>
        <v>11.75</v>
      </c>
      <c r="O14" s="39">
        <v>19</v>
      </c>
      <c r="P14" s="39">
        <v>14</v>
      </c>
      <c r="Q14" s="39">
        <v>7</v>
      </c>
      <c r="R14" s="41">
        <f>((E14*17)+(J14*9)+(N14*4))/30</f>
        <v>10.705</v>
      </c>
      <c r="S14" s="50">
        <f>((T14*4)+(U14*4)+(V14*5)+(W14*4))/17</f>
        <v>5.1764705882352944</v>
      </c>
      <c r="T14" s="39">
        <v>10</v>
      </c>
      <c r="U14" s="39">
        <v>12</v>
      </c>
      <c r="V14" s="39">
        <v>0</v>
      </c>
      <c r="W14" s="39">
        <v>0</v>
      </c>
      <c r="X14" s="50">
        <f>((Y14*3)+(Z14*3)+(AA14*3))/9</f>
        <v>12.333333333333334</v>
      </c>
      <c r="Y14" s="39">
        <v>12</v>
      </c>
      <c r="Z14" s="39">
        <v>10</v>
      </c>
      <c r="AA14" s="39">
        <v>15</v>
      </c>
      <c r="AB14" s="50">
        <f>((AC14*1)+(AD14*1)+(AE14*2))/4</f>
        <v>6.25</v>
      </c>
      <c r="AC14" s="39">
        <v>13</v>
      </c>
      <c r="AD14" s="39">
        <v>0</v>
      </c>
      <c r="AE14" s="39">
        <v>6</v>
      </c>
      <c r="AF14" s="41">
        <f>((S14*17)+(X14*9)+(AB14*4))/30</f>
        <v>7.4666666666666668</v>
      </c>
      <c r="AG14" s="40">
        <f>((E14*17)+(J14*9)+(N14*4)+(S14*17)+(X14*9)+(AB14*4))/60</f>
        <v>9.0858333333333334</v>
      </c>
      <c r="AH14" s="39" t="str">
        <f>IF((AG14&gt;=9.999),"Admis","Ajourné")</f>
        <v>Ajourné</v>
      </c>
      <c r="AI14" s="43"/>
    </row>
  </sheetData>
  <mergeCells count="2">
    <mergeCell ref="A9:D9"/>
    <mergeCell ref="A10:D10"/>
  </mergeCells>
  <pageMargins left="3.937007874015748E-2" right="3.937007874015748E-2" top="0.15748031496062992" bottom="0.59055118110236227" header="0.31496062992125984" footer="0.31496062992125984"/>
  <pageSetup paperSize="8" scale="90" orientation="landscape" verticalDpi="300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PV 2eme Année SESSION Rattrapag</vt:lpstr>
      <vt:lpstr>'PV 2eme Année SESSION Rattrapag'!Zone_d_impression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sco-ar</dc:creator>
  <cp:lastModifiedBy>sco-ar</cp:lastModifiedBy>
  <cp:lastPrinted>2016-09-21T06:45:04Z</cp:lastPrinted>
  <dcterms:created xsi:type="dcterms:W3CDTF">2016-06-19T12:53:48Z</dcterms:created>
  <dcterms:modified xsi:type="dcterms:W3CDTF">2016-09-25T11:45:14Z</dcterms:modified>
</cp:coreProperties>
</file>