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240" windowHeight="12780" activeTab="0"/>
  </bookViews>
  <sheets>
    <sheet name="finaly ratt 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<sst xmlns="http://schemas.openxmlformats.org/spreadsheetml/2006/main" count="137" uniqueCount="89">
  <si>
    <t>Nom</t>
  </si>
  <si>
    <t>Prénom</t>
  </si>
  <si>
    <t>وحد تع اس1</t>
  </si>
  <si>
    <t>اد عر قد 1</t>
  </si>
  <si>
    <t>اد عر قد 2</t>
  </si>
  <si>
    <t>لسا عا</t>
  </si>
  <si>
    <t>نحو صر</t>
  </si>
  <si>
    <t>وحد تع منهج1</t>
  </si>
  <si>
    <t>تقن تع</t>
  </si>
  <si>
    <t>وحد تع است1</t>
  </si>
  <si>
    <t>فقه لغة</t>
  </si>
  <si>
    <t>عروض</t>
  </si>
  <si>
    <t>نق عر قد وقض</t>
  </si>
  <si>
    <t>وحد تع اف 1</t>
  </si>
  <si>
    <t>فرن/انج</t>
  </si>
  <si>
    <t>علم قر</t>
  </si>
  <si>
    <t>وحد تع اس 2</t>
  </si>
  <si>
    <t>اد عر قد 3</t>
  </si>
  <si>
    <t>اد عر قد 4</t>
  </si>
  <si>
    <t>لس عا</t>
  </si>
  <si>
    <t>نح وصر</t>
  </si>
  <si>
    <t>وحد تع منهج2</t>
  </si>
  <si>
    <t>تق تع</t>
  </si>
  <si>
    <t>وحد تع است 2</t>
  </si>
  <si>
    <t>فقه لغ</t>
  </si>
  <si>
    <t>عرض</t>
  </si>
  <si>
    <t>ن ع قد و قض</t>
  </si>
  <si>
    <t>وحد تع اف 2</t>
  </si>
  <si>
    <t>فر/ان</t>
  </si>
  <si>
    <t>عل قران</t>
  </si>
  <si>
    <t>10</t>
  </si>
  <si>
    <t>13</t>
  </si>
  <si>
    <t>12</t>
  </si>
  <si>
    <t>11.33</t>
  </si>
  <si>
    <t>09</t>
  </si>
  <si>
    <t>10.88</t>
  </si>
  <si>
    <t>07</t>
  </si>
  <si>
    <t>11.50</t>
  </si>
  <si>
    <t>11.67</t>
  </si>
  <si>
    <t>11</t>
  </si>
  <si>
    <t>15</t>
  </si>
  <si>
    <t>10.67</t>
  </si>
  <si>
    <t>13.50</t>
  </si>
  <si>
    <t>10.33</t>
  </si>
  <si>
    <t>12.50</t>
  </si>
  <si>
    <t>08.33</t>
  </si>
  <si>
    <t>14</t>
  </si>
  <si>
    <t>09.50</t>
  </si>
  <si>
    <t>06</t>
  </si>
  <si>
    <t>08</t>
  </si>
  <si>
    <t>09.38</t>
  </si>
  <si>
    <t>11.75</t>
  </si>
  <si>
    <t>16.50</t>
  </si>
  <si>
    <t>10.25</t>
  </si>
  <si>
    <t>Sonia</t>
  </si>
  <si>
    <t>10.96</t>
  </si>
  <si>
    <t>10.48</t>
  </si>
  <si>
    <t>123005707</t>
  </si>
  <si>
    <t>MENNIF</t>
  </si>
  <si>
    <t>Tamazight</t>
  </si>
  <si>
    <t>123003631</t>
  </si>
  <si>
    <t>Regrag</t>
  </si>
  <si>
    <t>123001611</t>
  </si>
  <si>
    <t>touati</t>
  </si>
  <si>
    <t>ouahiba</t>
  </si>
  <si>
    <t>N°</t>
  </si>
  <si>
    <t>Matricule</t>
  </si>
  <si>
    <t>Moy S1</t>
  </si>
  <si>
    <t>Moy S2</t>
  </si>
  <si>
    <t>Resultat</t>
  </si>
  <si>
    <t>UNIVERSITE ABDERRAHMANE MIRA DE BEJAIA</t>
  </si>
  <si>
    <t>FACULTE DES LETTRES ET DES LANGUES</t>
  </si>
  <si>
    <t>DEPARTEMENT LANGUE ET LITTERATURE ARABES</t>
  </si>
  <si>
    <t>1ère ANNEE LMD</t>
  </si>
  <si>
    <t>Coef</t>
  </si>
  <si>
    <t>Credit S1</t>
  </si>
  <si>
    <t>Promotion 2012/2013</t>
  </si>
  <si>
    <t>Année universitaire 2013/2014</t>
  </si>
  <si>
    <t>Admis</t>
  </si>
  <si>
    <t>Semestre 1</t>
  </si>
  <si>
    <t xml:space="preserve">PV de Délibération des Endettés </t>
  </si>
  <si>
    <t>Crédits S2</t>
  </si>
  <si>
    <t>Moy Glre</t>
  </si>
  <si>
    <t>Crédits Moy Glre</t>
  </si>
  <si>
    <t>Décision dy jury</t>
  </si>
  <si>
    <t>PV Deliberation des endettés</t>
  </si>
  <si>
    <t>Année universitaire 2015/2016</t>
  </si>
  <si>
    <t xml:space="preserve">Session Rattrapage </t>
  </si>
  <si>
    <t>Ajourné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</si>
</sst>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textRotation="90"/>
    </xf>
    <xf numFmtId="0" fontId="5" fillId="34" borderId="11" xfId="0" applyFont="1" applyFill="1" applyBorder="1" applyAlignment="1">
      <alignment horizontal="left" textRotation="90"/>
    </xf>
    <xf numFmtId="0" fontId="5" fillId="0" borderId="11" xfId="0" applyFont="1" applyBorder="1" applyAlignment="1">
      <alignment horizontal="left" textRotation="90"/>
    </xf>
    <xf numFmtId="2" fontId="5" fillId="35" borderId="11" xfId="0" applyNumberFormat="1" applyFont="1" applyFill="1" applyBorder="1" applyAlignment="1">
      <alignment horizontal="left" textRotation="90"/>
    </xf>
    <xf numFmtId="2" fontId="5" fillId="35" borderId="10" xfId="0" applyNumberFormat="1" applyFont="1" applyFill="1" applyBorder="1" applyAlignment="1">
      <alignment horizontal="left" textRotation="90"/>
    </xf>
    <xf numFmtId="0" fontId="5" fillId="0" borderId="0" xfId="0" applyFont="1" applyAlignment="1">
      <alignment horizontal="left" textRotation="90"/>
    </xf>
    <xf numFmtId="0" fontId="5" fillId="0" borderId="10" xfId="0" applyFont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2" fontId="5" fillId="35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horizontal="left" vertical="top"/>
    </xf>
    <xf numFmtId="0" fontId="53" fillId="0" borderId="0" xfId="0" applyFont="1" applyFill="1" applyAlignment="1">
      <alignment/>
    </xf>
    <xf numFmtId="2" fontId="5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3" fillId="14" borderId="0" xfId="0" applyFont="1" applyFill="1" applyAlignment="1">
      <alignment/>
    </xf>
    <xf numFmtId="0" fontId="12" fillId="0" borderId="11" xfId="0" applyFont="1" applyBorder="1" applyAlignment="1">
      <alignment horizontal="left" textRotation="90"/>
    </xf>
    <xf numFmtId="0" fontId="54" fillId="34" borderId="11" xfId="0" applyFont="1" applyFill="1" applyBorder="1" applyAlignment="1">
      <alignment horizontal="left" textRotation="90"/>
    </xf>
    <xf numFmtId="0" fontId="54" fillId="0" borderId="0" xfId="0" applyFont="1" applyAlignment="1">
      <alignment horizontal="left" textRotation="90"/>
    </xf>
    <xf numFmtId="0" fontId="7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34" borderId="10" xfId="0" applyFont="1" applyFill="1" applyBorder="1" applyAlignment="1">
      <alignment horizontal="left"/>
    </xf>
    <xf numFmtId="2" fontId="55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54" fillId="17" borderId="10" xfId="0" applyFont="1" applyFill="1" applyBorder="1" applyAlignment="1">
      <alignment horizontal="left" textRotation="90"/>
    </xf>
    <xf numFmtId="0" fontId="14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 textRotation="90"/>
    </xf>
    <xf numFmtId="2" fontId="54" fillId="36" borderId="11" xfId="0" applyNumberFormat="1" applyFont="1" applyFill="1" applyBorder="1" applyAlignment="1">
      <alignment horizontal="left" textRotation="90"/>
    </xf>
    <xf numFmtId="2" fontId="12" fillId="36" borderId="11" xfId="0" applyNumberFormat="1" applyFont="1" applyFill="1" applyBorder="1" applyAlignment="1">
      <alignment horizontal="left" textRotation="90"/>
    </xf>
    <xf numFmtId="0" fontId="54" fillId="36" borderId="10" xfId="0" applyFont="1" applyFill="1" applyBorder="1" applyAlignment="1">
      <alignment horizontal="left" textRotation="90"/>
    </xf>
    <xf numFmtId="0" fontId="54" fillId="19" borderId="10" xfId="0" applyFont="1" applyFill="1" applyBorder="1" applyAlignment="1">
      <alignment horizontal="left" textRotation="90"/>
    </xf>
    <xf numFmtId="0" fontId="55" fillId="37" borderId="10" xfId="0" applyNumberFormat="1" applyFont="1" applyFill="1" applyBorder="1" applyAlignment="1">
      <alignment horizontal="left"/>
    </xf>
    <xf numFmtId="0" fontId="55" fillId="37" borderId="10" xfId="0" applyFont="1" applyFill="1" applyBorder="1" applyAlignment="1">
      <alignment/>
    </xf>
    <xf numFmtId="2" fontId="8" fillId="37" borderId="10" xfId="0" applyNumberFormat="1" applyFont="1" applyFill="1" applyBorder="1" applyAlignment="1">
      <alignment horizontal="left"/>
    </xf>
    <xf numFmtId="0" fontId="8" fillId="37" borderId="10" xfId="0" applyNumberFormat="1" applyFont="1" applyFill="1" applyBorder="1" applyAlignment="1">
      <alignment horizontal="left"/>
    </xf>
    <xf numFmtId="2" fontId="13" fillId="37" borderId="10" xfId="0" applyNumberFormat="1" applyFont="1" applyFill="1" applyBorder="1" applyAlignment="1">
      <alignment horizontal="left"/>
    </xf>
    <xf numFmtId="0" fontId="53" fillId="37" borderId="10" xfId="0" applyNumberFormat="1" applyFont="1" applyFill="1" applyBorder="1" applyAlignment="1">
      <alignment horizontal="left"/>
    </xf>
    <xf numFmtId="2" fontId="53" fillId="37" borderId="10" xfId="0" applyNumberFormat="1" applyFont="1" applyFill="1" applyBorder="1" applyAlignment="1">
      <alignment horizontal="left"/>
    </xf>
    <xf numFmtId="2" fontId="57" fillId="37" borderId="10" xfId="0" applyNumberFormat="1" applyFont="1" applyFill="1" applyBorder="1" applyAlignment="1">
      <alignment horizontal="left"/>
    </xf>
    <xf numFmtId="2" fontId="58" fillId="37" borderId="10" xfId="0" applyNumberFormat="1" applyFont="1" applyFill="1" applyBorder="1" applyAlignment="1">
      <alignment horizontal="left"/>
    </xf>
    <xf numFmtId="0" fontId="58" fillId="37" borderId="1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3"/>
  <sheetViews>
    <sheetView tabSelected="1" workbookViewId="0" topLeftCell="A1">
      <selection activeCell="W10" sqref="W10"/>
    </sheetView>
  </sheetViews>
  <sheetFormatPr defaultColWidth="11.421875" defaultRowHeight="15"/>
  <cols>
    <col min="1" max="1" width="2.28125" style="41" customWidth="1"/>
    <col min="2" max="2" width="8.28125" style="41" customWidth="1"/>
    <col min="3" max="3" width="7.57421875" style="41" customWidth="1"/>
    <col min="4" max="4" width="6.8515625" style="41" customWidth="1"/>
    <col min="5" max="5" width="5.421875" style="37" customWidth="1"/>
    <col min="6" max="6" width="5.421875" style="37" hidden="1" customWidth="1"/>
    <col min="7" max="11" width="5.421875" style="37" customWidth="1"/>
    <col min="12" max="12" width="5.421875" style="37" hidden="1" customWidth="1"/>
    <col min="13" max="14" width="5.421875" style="37" customWidth="1"/>
    <col min="15" max="15" width="5.421875" style="37" hidden="1" customWidth="1"/>
    <col min="16" max="19" width="5.421875" style="37" customWidth="1"/>
    <col min="20" max="20" width="5.421875" style="37" hidden="1" customWidth="1"/>
    <col min="21" max="22" width="5.421875" style="37" customWidth="1"/>
    <col min="23" max="23" width="4.7109375" style="37" customWidth="1"/>
    <col min="24" max="24" width="3.140625" style="37" customWidth="1"/>
    <col min="25" max="25" width="5.421875" style="37" customWidth="1"/>
    <col min="26" max="26" width="5.421875" style="37" hidden="1" customWidth="1"/>
    <col min="27" max="31" width="5.421875" style="37" customWidth="1"/>
    <col min="32" max="32" width="5.421875" style="37" hidden="1" customWidth="1"/>
    <col min="33" max="33" width="4.140625" style="37" customWidth="1"/>
    <col min="34" max="34" width="4.8515625" style="37" customWidth="1"/>
    <col min="35" max="35" width="5.421875" style="37" hidden="1" customWidth="1"/>
    <col min="36" max="37" width="5.421875" style="37" customWidth="1"/>
    <col min="38" max="38" width="7.421875" style="37" customWidth="1"/>
    <col min="39" max="39" width="5.421875" style="37" customWidth="1"/>
    <col min="40" max="40" width="5.421875" style="37" hidden="1" customWidth="1"/>
    <col min="41" max="42" width="5.421875" style="37" customWidth="1"/>
    <col min="43" max="43" width="4.7109375" style="42" customWidth="1"/>
    <col min="44" max="44" width="3.8515625" style="41" customWidth="1"/>
    <col min="45" max="45" width="4.8515625" style="41" customWidth="1"/>
    <col min="46" max="46" width="3.57421875" style="41" customWidth="1"/>
    <col min="47" max="47" width="7.28125" style="41" customWidth="1"/>
    <col min="48" max="16384" width="11.421875" style="41" customWidth="1"/>
  </cols>
  <sheetData>
    <row r="1" spans="1:43" s="37" customFormat="1" ht="18.75">
      <c r="A1" s="1" t="s">
        <v>70</v>
      </c>
      <c r="B1" s="2"/>
      <c r="C1" s="1"/>
      <c r="D1" s="1"/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  <c r="Q1" s="2"/>
      <c r="R1" s="3"/>
      <c r="S1" s="2"/>
      <c r="T1" s="2"/>
      <c r="U1" s="4"/>
      <c r="V1" s="2"/>
      <c r="W1" s="3"/>
      <c r="X1" s="3"/>
      <c r="Y1" s="2"/>
      <c r="Z1" s="2"/>
      <c r="AA1" s="2"/>
      <c r="AB1" s="2"/>
      <c r="AC1" s="2"/>
      <c r="AD1" s="2"/>
      <c r="AM1" s="6" t="s">
        <v>86</v>
      </c>
      <c r="AQ1" s="38"/>
    </row>
    <row r="2" spans="1:43" s="37" customFormat="1" ht="18.75">
      <c r="A2" s="1" t="s">
        <v>71</v>
      </c>
      <c r="B2" s="2"/>
      <c r="C2" s="1"/>
      <c r="D2" s="1"/>
      <c r="E2" s="2"/>
      <c r="F2" s="2"/>
      <c r="G2" s="2"/>
      <c r="H2" s="2"/>
      <c r="I2" s="3"/>
      <c r="J2" s="3"/>
      <c r="K2" s="2"/>
      <c r="L2" s="2"/>
      <c r="M2" s="2"/>
      <c r="AA2" s="2"/>
      <c r="AB2" s="2"/>
      <c r="AC2" s="1"/>
      <c r="AD2" s="1"/>
      <c r="AF2" s="6"/>
      <c r="AG2" s="39"/>
      <c r="AH2" s="6"/>
      <c r="AI2" s="6"/>
      <c r="AJ2" s="6"/>
      <c r="AK2" s="2"/>
      <c r="AL2" s="3"/>
      <c r="AM2" s="2"/>
      <c r="AN2" s="2"/>
      <c r="AO2" s="38"/>
      <c r="AQ2" s="38"/>
    </row>
    <row r="3" spans="1:43" s="37" customFormat="1" ht="16.5">
      <c r="A3" s="1" t="s">
        <v>72</v>
      </c>
      <c r="B3" s="2"/>
      <c r="C3" s="1"/>
      <c r="D3" s="1"/>
      <c r="E3" s="2"/>
      <c r="F3" s="2"/>
      <c r="G3" s="2"/>
      <c r="H3" s="2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2"/>
      <c r="Z3" s="2"/>
      <c r="AA3" s="2"/>
      <c r="AB3" s="2"/>
      <c r="AC3" s="1"/>
      <c r="AD3" s="1"/>
      <c r="AQ3" s="38"/>
    </row>
    <row r="4" spans="1:43" s="37" customFormat="1" ht="25.5">
      <c r="A4" s="7"/>
      <c r="B4" s="7"/>
      <c r="C4" s="7"/>
      <c r="J4" s="7"/>
      <c r="K4" s="6"/>
      <c r="L4" s="6"/>
      <c r="M4" s="6"/>
      <c r="O4" s="8"/>
      <c r="P4" s="8"/>
      <c r="Q4" s="9"/>
      <c r="R4" s="8"/>
      <c r="S4" s="7"/>
      <c r="T4" s="7"/>
      <c r="U4" s="55" t="s">
        <v>85</v>
      </c>
      <c r="V4" s="7"/>
      <c r="W4" s="7"/>
      <c r="X4" s="7"/>
      <c r="Y4" s="7"/>
      <c r="Z4" s="7"/>
      <c r="AA4" s="7"/>
      <c r="AB4" s="7"/>
      <c r="AC4" s="7"/>
      <c r="AD4" s="7"/>
      <c r="AQ4" s="38"/>
    </row>
    <row r="5" spans="1:43" s="37" customFormat="1" ht="20.25">
      <c r="A5" s="1"/>
      <c r="B5" s="2"/>
      <c r="C5" s="1"/>
      <c r="J5" s="1"/>
      <c r="N5" s="6"/>
      <c r="O5" s="6"/>
      <c r="P5" s="10"/>
      <c r="Q5" s="11"/>
      <c r="R5" s="7" t="s">
        <v>76</v>
      </c>
      <c r="T5" s="2"/>
      <c r="U5" s="2"/>
      <c r="V5" s="2"/>
      <c r="X5" s="2"/>
      <c r="Y5" s="40"/>
      <c r="Z5" s="40"/>
      <c r="AA5" s="6"/>
      <c r="AB5" s="2"/>
      <c r="AC5" s="3"/>
      <c r="AD5" s="1"/>
      <c r="AH5" s="56" t="s">
        <v>87</v>
      </c>
      <c r="AQ5" s="38"/>
    </row>
    <row r="6" spans="1:43" s="37" customFormat="1" ht="16.5">
      <c r="A6" s="12" t="s">
        <v>73</v>
      </c>
      <c r="B6" s="2"/>
      <c r="C6" s="1"/>
      <c r="D6" s="1"/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3"/>
      <c r="S6" s="2"/>
      <c r="T6" s="2"/>
      <c r="U6" s="4"/>
      <c r="V6" s="2"/>
      <c r="W6" s="3"/>
      <c r="X6" s="3"/>
      <c r="Y6" s="2"/>
      <c r="Z6" s="2"/>
      <c r="AA6" s="2"/>
      <c r="AB6" s="2"/>
      <c r="AC6" s="2"/>
      <c r="AD6" s="2"/>
      <c r="AQ6" s="38"/>
    </row>
    <row r="7" spans="1:43" s="53" customFormat="1" ht="13.5">
      <c r="A7" s="75" t="s">
        <v>74</v>
      </c>
      <c r="B7" s="76"/>
      <c r="C7" s="76"/>
      <c r="D7" s="77"/>
      <c r="E7" s="46">
        <v>18</v>
      </c>
      <c r="F7" s="47"/>
      <c r="G7" s="47">
        <v>4</v>
      </c>
      <c r="H7" s="47">
        <v>4</v>
      </c>
      <c r="I7" s="47">
        <v>5</v>
      </c>
      <c r="J7" s="47">
        <v>5</v>
      </c>
      <c r="K7" s="46">
        <v>2</v>
      </c>
      <c r="L7" s="47"/>
      <c r="M7" s="47">
        <v>2</v>
      </c>
      <c r="N7" s="46">
        <v>8</v>
      </c>
      <c r="O7" s="47"/>
      <c r="P7" s="47">
        <v>3</v>
      </c>
      <c r="Q7" s="57">
        <v>2</v>
      </c>
      <c r="R7" s="47">
        <v>3</v>
      </c>
      <c r="S7" s="46">
        <v>2</v>
      </c>
      <c r="T7" s="47"/>
      <c r="U7" s="47">
        <v>1</v>
      </c>
      <c r="V7" s="47">
        <v>1</v>
      </c>
      <c r="W7" s="58"/>
      <c r="X7" s="58"/>
      <c r="Y7" s="48">
        <v>18</v>
      </c>
      <c r="Z7" s="49"/>
      <c r="AA7" s="49">
        <v>4</v>
      </c>
      <c r="AB7" s="49">
        <v>4</v>
      </c>
      <c r="AC7" s="49">
        <v>5</v>
      </c>
      <c r="AD7" s="49">
        <v>5</v>
      </c>
      <c r="AE7" s="48">
        <v>2</v>
      </c>
      <c r="AF7" s="49"/>
      <c r="AG7" s="49">
        <v>2</v>
      </c>
      <c r="AH7" s="48">
        <v>8</v>
      </c>
      <c r="AI7" s="49"/>
      <c r="AJ7" s="49">
        <v>3</v>
      </c>
      <c r="AK7" s="59">
        <v>2</v>
      </c>
      <c r="AL7" s="49">
        <v>3</v>
      </c>
      <c r="AM7" s="51">
        <v>2</v>
      </c>
      <c r="AN7" s="59"/>
      <c r="AO7" s="49">
        <v>1</v>
      </c>
      <c r="AP7" s="59">
        <v>1</v>
      </c>
      <c r="AQ7" s="52"/>
    </row>
    <row r="8" spans="1:47" s="45" customFormat="1" ht="81">
      <c r="A8" s="43" t="s">
        <v>65</v>
      </c>
      <c r="B8" s="43" t="s">
        <v>66</v>
      </c>
      <c r="C8" s="43" t="s">
        <v>0</v>
      </c>
      <c r="D8" s="43" t="s">
        <v>1</v>
      </c>
      <c r="E8" s="44" t="s">
        <v>2</v>
      </c>
      <c r="F8" s="60"/>
      <c r="G8" s="60" t="s">
        <v>3</v>
      </c>
      <c r="H8" s="60" t="s">
        <v>4</v>
      </c>
      <c r="I8" s="60" t="s">
        <v>5</v>
      </c>
      <c r="J8" s="60" t="s">
        <v>6</v>
      </c>
      <c r="K8" s="44" t="s">
        <v>7</v>
      </c>
      <c r="L8" s="60"/>
      <c r="M8" s="60" t="s">
        <v>8</v>
      </c>
      <c r="N8" s="44" t="s">
        <v>9</v>
      </c>
      <c r="O8" s="60"/>
      <c r="P8" s="60" t="s">
        <v>10</v>
      </c>
      <c r="Q8" s="60" t="s">
        <v>11</v>
      </c>
      <c r="R8" s="60" t="s">
        <v>12</v>
      </c>
      <c r="S8" s="44" t="s">
        <v>13</v>
      </c>
      <c r="T8" s="60"/>
      <c r="U8" s="60" t="s">
        <v>14</v>
      </c>
      <c r="V8" s="60" t="s">
        <v>15</v>
      </c>
      <c r="W8" s="61" t="s">
        <v>67</v>
      </c>
      <c r="X8" s="62" t="s">
        <v>75</v>
      </c>
      <c r="Y8" s="44" t="s">
        <v>16</v>
      </c>
      <c r="Z8" s="60"/>
      <c r="AA8" s="60" t="s">
        <v>17</v>
      </c>
      <c r="AB8" s="60" t="s">
        <v>18</v>
      </c>
      <c r="AC8" s="60" t="s">
        <v>19</v>
      </c>
      <c r="AD8" s="60" t="s">
        <v>20</v>
      </c>
      <c r="AE8" s="44" t="s">
        <v>21</v>
      </c>
      <c r="AF8" s="60"/>
      <c r="AG8" s="60" t="s">
        <v>22</v>
      </c>
      <c r="AH8" s="44" t="s">
        <v>23</v>
      </c>
      <c r="AI8" s="60"/>
      <c r="AJ8" s="60" t="s">
        <v>24</v>
      </c>
      <c r="AK8" s="60" t="s">
        <v>25</v>
      </c>
      <c r="AL8" s="60" t="s">
        <v>26</v>
      </c>
      <c r="AM8" s="44" t="s">
        <v>27</v>
      </c>
      <c r="AN8" s="60"/>
      <c r="AO8" s="60" t="s">
        <v>28</v>
      </c>
      <c r="AP8" s="60" t="s">
        <v>29</v>
      </c>
      <c r="AQ8" s="61" t="s">
        <v>68</v>
      </c>
      <c r="AR8" s="63" t="s">
        <v>81</v>
      </c>
      <c r="AS8" s="54" t="s">
        <v>82</v>
      </c>
      <c r="AT8" s="54" t="s">
        <v>83</v>
      </c>
      <c r="AU8" s="64" t="s">
        <v>84</v>
      </c>
    </row>
    <row r="9" spans="1:47" ht="16.5">
      <c r="A9" s="50">
        <v>1</v>
      </c>
      <c r="B9" s="65">
        <v>123005707</v>
      </c>
      <c r="C9" s="66" t="s">
        <v>58</v>
      </c>
      <c r="D9" s="66" t="s">
        <v>59</v>
      </c>
      <c r="E9" s="67">
        <f>((G9*4)+(H9*4)+(I9*5)+(J9*5))/18</f>
        <v>10.960555555555555</v>
      </c>
      <c r="F9" s="68">
        <f>IF(VALUE(E9)&gt;=10,18,SUM(IF(VALUE(G9)&gt;=10,4,0),IF(VALUE(H9)&gt;=10,4,0),IF(VALUE(I9)&gt;=10,5,0),IF(VALUE(J9)&gt;=10,5,0)))</f>
        <v>18</v>
      </c>
      <c r="G9" s="67">
        <v>11.33</v>
      </c>
      <c r="H9" s="67">
        <v>11.33</v>
      </c>
      <c r="I9" s="67">
        <v>13</v>
      </c>
      <c r="J9" s="67">
        <v>8.33</v>
      </c>
      <c r="K9" s="67">
        <f>(M9*2)/2</f>
        <v>12.5</v>
      </c>
      <c r="L9" s="68">
        <f>IF(VALUE(K9)&gt;=10,2,0)</f>
        <v>2</v>
      </c>
      <c r="M9" s="67">
        <v>12.5</v>
      </c>
      <c r="N9" s="67">
        <f>((P9*3)+(Q9*2)+(R9*3))/8</f>
        <v>9.5</v>
      </c>
      <c r="O9" s="68">
        <f>IF(VALUE(N9)&gt;=10,8,SUM(IF(VALUE(P9)&gt;=10,3,0),IF(VALUE(Q9)&gt;=10,2,0),IF(VALUE(R9)&gt;=10,3,0)))</f>
        <v>5</v>
      </c>
      <c r="P9" s="67">
        <v>11</v>
      </c>
      <c r="Q9" s="67">
        <v>12.5</v>
      </c>
      <c r="R9" s="67">
        <v>6</v>
      </c>
      <c r="S9" s="67">
        <f>((U9*1)+(V9*1))/2</f>
        <v>10.25</v>
      </c>
      <c r="T9" s="68">
        <f>IF(VALUE(S9)&gt;=10,2,SUM(IF(VALUE(U9)&gt;=10,1,0),IF(VALUE(V9)&gt;=10,1,0)))</f>
        <v>2</v>
      </c>
      <c r="U9" s="67">
        <v>13.5</v>
      </c>
      <c r="V9" s="67">
        <v>7</v>
      </c>
      <c r="W9" s="69">
        <f>((E9*18)+(K9*2)+(N9*8)+(S9*2))/30</f>
        <v>10.626333333333331</v>
      </c>
      <c r="X9" s="68">
        <f>IF(W9&gt;=9.999,30,F9+L9+O9+T9)</f>
        <v>30</v>
      </c>
      <c r="Y9" s="67">
        <f>((AA9*4)+(AB9*4)+(AC9*5)+(AD9*5))/18</f>
        <v>10.120555555555555</v>
      </c>
      <c r="Z9" s="68">
        <f>IF(VALUE(Y9)&gt;=10,18,SUM(IF(VALUE(AA9)&gt;=10,4,0),IF(VALUE(AB9)&gt;=10,4,0),IF(VALUE(AC9)&gt;=10,5,0),IF(VALUE(AD9)&gt;=10,5,0)))</f>
        <v>18</v>
      </c>
      <c r="AA9" s="67">
        <v>10</v>
      </c>
      <c r="AB9" s="67">
        <v>10.33</v>
      </c>
      <c r="AC9" s="67">
        <v>10</v>
      </c>
      <c r="AD9" s="67">
        <v>10.17</v>
      </c>
      <c r="AE9" s="67">
        <f>(AG9*2)/2</f>
        <v>5.5</v>
      </c>
      <c r="AF9" s="68">
        <f>IF(VALUE(AE9)&gt;=10,2,0)</f>
        <v>0</v>
      </c>
      <c r="AG9" s="70">
        <v>5.5</v>
      </c>
      <c r="AH9" s="67">
        <f>((AJ9*3)+(AK9*2)+(AL9*3))/8</f>
        <v>2.875</v>
      </c>
      <c r="AI9" s="68">
        <f>IF(VALUE(AH9)&gt;=10,8,SUM(IF(VALUE(AJ9)&gt;=10,3,0),IF(VALUE(AK9)&gt;=10,2,0),IF(VALUE(AL9)&gt;=10,3,0)))</f>
        <v>2</v>
      </c>
      <c r="AJ9" s="71">
        <v>0</v>
      </c>
      <c r="AK9" s="71">
        <v>11.5</v>
      </c>
      <c r="AL9" s="71">
        <v>0</v>
      </c>
      <c r="AM9" s="67">
        <f>((AO9*1)+(AP9*1))/2</f>
        <v>4</v>
      </c>
      <c r="AN9" s="68">
        <f>IF(VALUE(AM9)&gt;=10,2,SUM(IF(VALUE(AO9)&gt;=10,1,0),IF(VALUE(AP9)&gt;=10,1,0)))</f>
        <v>0</v>
      </c>
      <c r="AO9" s="71">
        <v>0</v>
      </c>
      <c r="AP9" s="71">
        <v>8</v>
      </c>
      <c r="AQ9" s="72">
        <f>((Y9*18)+(AE9*2)+(AH9*8)+(AM9*2))/30</f>
        <v>7.472333333333333</v>
      </c>
      <c r="AR9" s="68">
        <f>IF(AQ9&gt;=9.999,30,Z9+AF9+AI9+AN9)</f>
        <v>20</v>
      </c>
      <c r="AS9" s="72">
        <f>((E9*18)+(K9*2)+(N9*8)+(S9*2)+(Y9*18)+(AE9*2)+(AH9*8)+(AM9*2))/60</f>
        <v>9.049333333333331</v>
      </c>
      <c r="AT9" s="68">
        <f>IF(AS9&gt;=9.999,60,X9+AR9)</f>
        <v>50</v>
      </c>
      <c r="AU9" s="65" t="s">
        <v>88</v>
      </c>
    </row>
    <row r="10" spans="1:47" ht="16.5">
      <c r="A10" s="50">
        <v>2</v>
      </c>
      <c r="B10" s="65">
        <v>123003631</v>
      </c>
      <c r="C10" s="66" t="s">
        <v>61</v>
      </c>
      <c r="D10" s="66" t="s">
        <v>54</v>
      </c>
      <c r="E10" s="67">
        <v>10.48</v>
      </c>
      <c r="F10" s="68">
        <f>IF(VALUE(E10)&gt;=10,18,SUM(IF(VALUE(G10)&gt;=10,4,0),IF(VALUE(H10)&gt;=10,4,0),IF(VALUE(I10)&gt;=10,5,0),IF(VALUE(J10)&gt;=10,5,0)))</f>
        <v>18</v>
      </c>
      <c r="G10" s="67">
        <v>11.67</v>
      </c>
      <c r="H10" s="67">
        <v>13</v>
      </c>
      <c r="I10" s="67">
        <v>10</v>
      </c>
      <c r="J10" s="67">
        <v>8</v>
      </c>
      <c r="K10" s="67">
        <v>6</v>
      </c>
      <c r="L10" s="68">
        <f>IF(VALUE(K10)&gt;=10,2,0)</f>
        <v>0</v>
      </c>
      <c r="M10" s="67">
        <v>9.38</v>
      </c>
      <c r="N10" s="67">
        <f>((P10*3)+(Q10*2)+(R10*3))/8</f>
        <v>9.375</v>
      </c>
      <c r="O10" s="68">
        <f>IF(VALUE(N10)&gt;=10,8,SUM(IF(VALUE(P10)&gt;=10,3,0),IF(VALUE(Q10)&gt;=10,2,0),IF(VALUE(R10)&gt;=10,3,0)))</f>
        <v>5</v>
      </c>
      <c r="P10" s="67">
        <v>10</v>
      </c>
      <c r="Q10" s="67">
        <v>13.5</v>
      </c>
      <c r="R10" s="67">
        <v>6</v>
      </c>
      <c r="S10" s="67">
        <f>((U10*1)+(V10*1))/2</f>
        <v>14</v>
      </c>
      <c r="T10" s="68">
        <f>IF(VALUE(S10)&gt;=10,2,SUM(IF(VALUE(U10)&gt;=10,1,0),IF(VALUE(V10)&gt;=10,1,0)))</f>
        <v>2</v>
      </c>
      <c r="U10" s="67">
        <v>16.5</v>
      </c>
      <c r="V10" s="67">
        <v>11.5</v>
      </c>
      <c r="W10" s="69">
        <v>10.12</v>
      </c>
      <c r="X10" s="68">
        <f>IF(W10&gt;=9.999,30,F10+L10+O10+T10)</f>
        <v>30</v>
      </c>
      <c r="Y10" s="67">
        <f>((AA10*4)+(AB10*4)+(AC10*5)+(AD10*5))/18</f>
        <v>10.704444444444444</v>
      </c>
      <c r="Z10" s="68">
        <f>IF(VALUE(Y10)&gt;=10,18,SUM(IF(VALUE(AA10)&gt;=10,4,0),IF(VALUE(AB10)&gt;=10,4,0),IF(VALUE(AC10)&gt;=10,5,0),IF(VALUE(AD10)&gt;=10,5,0)))</f>
        <v>18</v>
      </c>
      <c r="AA10" s="67">
        <v>10.67</v>
      </c>
      <c r="AB10" s="73">
        <v>10</v>
      </c>
      <c r="AC10" s="67">
        <v>12</v>
      </c>
      <c r="AD10" s="67">
        <v>10</v>
      </c>
      <c r="AE10" s="67">
        <f>(AG10*2)/2</f>
        <v>6</v>
      </c>
      <c r="AF10" s="68">
        <f>IF(VALUE(AE10)&gt;=10,2,0)</f>
        <v>0</v>
      </c>
      <c r="AG10" s="74">
        <v>6</v>
      </c>
      <c r="AH10" s="67">
        <f>((AJ10*3)+(AK10*2)+(AL10*3))/8</f>
        <v>8.0625</v>
      </c>
      <c r="AI10" s="68">
        <f>IF(VALUE(AH10)&gt;=10,8,SUM(IF(VALUE(AJ10)&gt;=10,3,0),IF(VALUE(AK10)&gt;=10,2,0),IF(VALUE(AL10)&gt;=10,3,0)))</f>
        <v>5</v>
      </c>
      <c r="AJ10" s="73">
        <v>2</v>
      </c>
      <c r="AK10" s="71">
        <v>12</v>
      </c>
      <c r="AL10" s="71">
        <v>11.5</v>
      </c>
      <c r="AM10" s="67">
        <f>((AO10*1)+(AP10*1))/2</f>
        <v>10.25</v>
      </c>
      <c r="AN10" s="68">
        <f>IF(VALUE(AM10)&gt;=10,2,SUM(IF(VALUE(AO10)&gt;=10,1,0),IF(VALUE(AP10)&gt;=10,1,0)))</f>
        <v>2</v>
      </c>
      <c r="AO10" s="71">
        <v>10</v>
      </c>
      <c r="AP10" s="71">
        <v>10.5</v>
      </c>
      <c r="AQ10" s="72">
        <f>((Y10*18)+(AE10*2)+(AH10*8)+(AM10*2))/30</f>
        <v>9.656</v>
      </c>
      <c r="AR10" s="68">
        <f>IF(AQ10&gt;=9.999,30,Z10+AF10+AI10+AN10)</f>
        <v>25</v>
      </c>
      <c r="AS10" s="72">
        <f>((E10*18)+(K10*2)+(N10*8)+(S10*2)+(Y10*18)+(AE10*2)+(AH10*8)+(AM10*2))/60</f>
        <v>9.888666666666666</v>
      </c>
      <c r="AT10" s="68">
        <f>IF(AS10&gt;=9.999,60,X10+AR10)</f>
        <v>55</v>
      </c>
      <c r="AU10" s="65" t="s">
        <v>88</v>
      </c>
    </row>
    <row r="11" s="37" customFormat="1" ht="16.5"/>
    <row r="12" s="37" customFormat="1" ht="16.5"/>
    <row r="13" s="37" customFormat="1" ht="16.5"/>
    <row r="14" s="37" customFormat="1" ht="16.5"/>
    <row r="15" s="37" customFormat="1" ht="16.5"/>
    <row r="16" s="37" customFormat="1" ht="16.5"/>
    <row r="17" s="37" customFormat="1" ht="16.5"/>
    <row r="18" s="37" customFormat="1" ht="16.5"/>
    <row r="19" s="37" customFormat="1" ht="16.5"/>
    <row r="20" s="37" customFormat="1" ht="16.5"/>
    <row r="21" s="37" customFormat="1" ht="16.5"/>
    <row r="22" s="37" customFormat="1" ht="16.5"/>
    <row r="23" s="37" customFormat="1" ht="16.5"/>
    <row r="24" s="37" customFormat="1" ht="16.5"/>
    <row r="25" s="37" customFormat="1" ht="16.5"/>
    <row r="26" s="37" customFormat="1" ht="16.5"/>
    <row r="27" s="37" customFormat="1" ht="16.5"/>
    <row r="28" s="37" customFormat="1" ht="16.5"/>
    <row r="29" s="37" customFormat="1" ht="16.5"/>
    <row r="30" s="37" customFormat="1" ht="16.5"/>
    <row r="31" s="37" customFormat="1" ht="16.5"/>
    <row r="32" s="37" customFormat="1" ht="16.5"/>
    <row r="33" s="37" customFormat="1" ht="16.5"/>
    <row r="34" s="37" customFormat="1" ht="16.5"/>
    <row r="35" s="37" customFormat="1" ht="16.5"/>
    <row r="36" s="37" customFormat="1" ht="16.5"/>
    <row r="37" s="37" customFormat="1" ht="16.5"/>
    <row r="38" spans="43:46" ht="16.5">
      <c r="AQ38" s="37"/>
      <c r="AR38" s="37"/>
      <c r="AS38" s="37"/>
      <c r="AT38" s="37"/>
    </row>
    <row r="39" spans="43:46" ht="16.5">
      <c r="AQ39" s="37"/>
      <c r="AR39" s="37"/>
      <c r="AS39" s="37"/>
      <c r="AT39" s="37"/>
    </row>
    <row r="40" spans="43:46" ht="16.5">
      <c r="AQ40" s="37"/>
      <c r="AR40" s="37"/>
      <c r="AS40" s="37"/>
      <c r="AT40" s="37"/>
    </row>
    <row r="41" spans="43:46" ht="16.5">
      <c r="AQ41" s="37"/>
      <c r="AR41" s="37"/>
      <c r="AS41" s="37"/>
      <c r="AT41" s="37"/>
    </row>
    <row r="42" spans="43:46" ht="16.5">
      <c r="AQ42" s="37"/>
      <c r="AR42" s="37"/>
      <c r="AS42" s="37"/>
      <c r="AT42" s="37"/>
    </row>
    <row r="43" spans="43:46" ht="16.5">
      <c r="AQ43" s="37"/>
      <c r="AR43" s="37"/>
      <c r="AS43" s="37"/>
      <c r="AT43" s="37"/>
    </row>
    <row r="44" spans="43:46" ht="16.5">
      <c r="AQ44" s="37"/>
      <c r="AR44" s="37"/>
      <c r="AS44" s="37"/>
      <c r="AT44" s="37"/>
    </row>
    <row r="45" spans="43:46" ht="16.5">
      <c r="AQ45" s="37"/>
      <c r="AR45" s="37"/>
      <c r="AS45" s="37"/>
      <c r="AT45" s="37"/>
    </row>
    <row r="46" spans="43:46" ht="16.5">
      <c r="AQ46" s="37"/>
      <c r="AR46" s="37"/>
      <c r="AS46" s="37"/>
      <c r="AT46" s="37"/>
    </row>
    <row r="47" spans="43:46" ht="16.5">
      <c r="AQ47" s="37"/>
      <c r="AR47" s="37"/>
      <c r="AS47" s="37"/>
      <c r="AT47" s="37"/>
    </row>
    <row r="48" spans="43:46" ht="16.5">
      <c r="AQ48" s="37"/>
      <c r="AR48" s="37"/>
      <c r="AS48" s="37"/>
      <c r="AT48" s="37"/>
    </row>
    <row r="49" spans="43:46" ht="16.5">
      <c r="AQ49" s="37"/>
      <c r="AR49" s="37"/>
      <c r="AS49" s="37"/>
      <c r="AT49" s="37"/>
    </row>
    <row r="50" spans="43:46" ht="16.5">
      <c r="AQ50" s="37"/>
      <c r="AR50" s="37"/>
      <c r="AS50" s="37"/>
      <c r="AT50" s="37"/>
    </row>
    <row r="51" spans="43:46" ht="16.5">
      <c r="AQ51" s="37"/>
      <c r="AR51" s="37"/>
      <c r="AS51" s="37"/>
      <c r="AT51" s="37"/>
    </row>
    <row r="52" spans="43:46" ht="16.5">
      <c r="AQ52" s="37"/>
      <c r="AR52" s="37"/>
      <c r="AS52" s="37"/>
      <c r="AT52" s="37"/>
    </row>
    <row r="53" spans="43:46" ht="16.5">
      <c r="AQ53" s="37"/>
      <c r="AR53" s="37"/>
      <c r="AS53" s="37"/>
      <c r="AT53" s="37"/>
    </row>
    <row r="54" spans="43:46" ht="16.5">
      <c r="AQ54" s="37"/>
      <c r="AR54" s="37"/>
      <c r="AS54" s="37"/>
      <c r="AT54" s="37"/>
    </row>
    <row r="55" spans="43:46" ht="16.5">
      <c r="AQ55" s="37"/>
      <c r="AR55" s="37"/>
      <c r="AS55" s="37"/>
      <c r="AT55" s="37"/>
    </row>
    <row r="56" spans="43:46" ht="16.5">
      <c r="AQ56" s="37"/>
      <c r="AR56" s="37"/>
      <c r="AS56" s="37"/>
      <c r="AT56" s="37"/>
    </row>
    <row r="57" spans="43:46" ht="16.5">
      <c r="AQ57" s="37"/>
      <c r="AR57" s="37"/>
      <c r="AS57" s="37"/>
      <c r="AT57" s="37"/>
    </row>
    <row r="58" spans="43:46" ht="16.5">
      <c r="AQ58" s="37"/>
      <c r="AR58" s="37"/>
      <c r="AS58" s="37"/>
      <c r="AT58" s="37"/>
    </row>
    <row r="59" spans="43:46" ht="16.5">
      <c r="AQ59" s="37"/>
      <c r="AR59" s="37"/>
      <c r="AS59" s="37"/>
      <c r="AT59" s="37"/>
    </row>
    <row r="60" spans="43:46" ht="16.5">
      <c r="AQ60" s="37"/>
      <c r="AR60" s="37"/>
      <c r="AS60" s="37"/>
      <c r="AT60" s="37"/>
    </row>
    <row r="61" spans="43:46" ht="16.5">
      <c r="AQ61" s="37"/>
      <c r="AR61" s="37"/>
      <c r="AS61" s="37"/>
      <c r="AT61" s="37"/>
    </row>
    <row r="62" spans="43:46" ht="16.5">
      <c r="AQ62" s="37"/>
      <c r="AR62" s="37"/>
      <c r="AS62" s="37"/>
      <c r="AT62" s="37"/>
    </row>
    <row r="63" spans="43:46" ht="16.5">
      <c r="AQ63" s="37"/>
      <c r="AR63" s="37"/>
      <c r="AS63" s="37"/>
      <c r="AT63" s="37"/>
    </row>
    <row r="64" spans="43:46" ht="16.5">
      <c r="AQ64" s="37"/>
      <c r="AR64" s="37"/>
      <c r="AS64" s="37"/>
      <c r="AT64" s="37"/>
    </row>
    <row r="65" spans="43:46" ht="16.5">
      <c r="AQ65" s="37"/>
      <c r="AR65" s="37"/>
      <c r="AS65" s="37"/>
      <c r="AT65" s="37"/>
    </row>
    <row r="66" spans="43:46" ht="16.5">
      <c r="AQ66" s="37"/>
      <c r="AR66" s="37"/>
      <c r="AS66" s="37"/>
      <c r="AT66" s="37"/>
    </row>
    <row r="67" spans="43:46" ht="16.5">
      <c r="AQ67" s="37"/>
      <c r="AR67" s="37"/>
      <c r="AS67" s="37"/>
      <c r="AT67" s="37"/>
    </row>
    <row r="68" spans="43:46" ht="16.5">
      <c r="AQ68" s="37"/>
      <c r="AR68" s="37"/>
      <c r="AS68" s="37"/>
      <c r="AT68" s="37"/>
    </row>
    <row r="69" spans="43:46" ht="16.5">
      <c r="AQ69" s="37"/>
      <c r="AR69" s="37"/>
      <c r="AS69" s="37"/>
      <c r="AT69" s="37"/>
    </row>
    <row r="70" spans="43:46" ht="16.5">
      <c r="AQ70" s="37"/>
      <c r="AR70" s="37"/>
      <c r="AS70" s="37"/>
      <c r="AT70" s="37"/>
    </row>
    <row r="71" spans="43:46" ht="16.5">
      <c r="AQ71" s="37"/>
      <c r="AR71" s="37"/>
      <c r="AS71" s="37"/>
      <c r="AT71" s="37"/>
    </row>
    <row r="72" spans="43:46" ht="16.5">
      <c r="AQ72" s="37"/>
      <c r="AR72" s="37"/>
      <c r="AS72" s="37"/>
      <c r="AT72" s="37"/>
    </row>
    <row r="73" spans="43:46" ht="16.5">
      <c r="AQ73" s="37"/>
      <c r="AR73" s="37"/>
      <c r="AS73" s="37"/>
      <c r="AT73" s="37"/>
    </row>
    <row r="74" spans="43:46" ht="16.5">
      <c r="AQ74" s="37"/>
      <c r="AR74" s="37"/>
      <c r="AS74" s="37"/>
      <c r="AT74" s="37"/>
    </row>
    <row r="75" spans="43:46" ht="16.5">
      <c r="AQ75" s="37"/>
      <c r="AR75" s="37"/>
      <c r="AS75" s="37"/>
      <c r="AT75" s="37"/>
    </row>
    <row r="76" spans="43:46" ht="16.5">
      <c r="AQ76" s="37"/>
      <c r="AR76" s="37"/>
      <c r="AS76" s="37"/>
      <c r="AT76" s="37"/>
    </row>
    <row r="77" spans="43:46" ht="16.5">
      <c r="AQ77" s="37"/>
      <c r="AR77" s="37"/>
      <c r="AS77" s="37"/>
      <c r="AT77" s="37"/>
    </row>
    <row r="78" spans="43:46" ht="16.5">
      <c r="AQ78" s="37"/>
      <c r="AR78" s="37"/>
      <c r="AS78" s="37"/>
      <c r="AT78" s="37"/>
    </row>
    <row r="79" spans="43:46" ht="16.5">
      <c r="AQ79" s="37"/>
      <c r="AR79" s="37"/>
      <c r="AS79" s="37"/>
      <c r="AT79" s="37"/>
    </row>
    <row r="80" spans="43:46" ht="16.5">
      <c r="AQ80" s="37"/>
      <c r="AR80" s="37"/>
      <c r="AS80" s="37"/>
      <c r="AT80" s="37"/>
    </row>
    <row r="81" spans="43:46" ht="16.5">
      <c r="AQ81" s="37"/>
      <c r="AR81" s="37"/>
      <c r="AS81" s="37"/>
      <c r="AT81" s="37"/>
    </row>
    <row r="82" spans="43:46" ht="16.5">
      <c r="AQ82" s="37"/>
      <c r="AR82" s="37"/>
      <c r="AS82" s="37"/>
      <c r="AT82" s="37"/>
    </row>
    <row r="83" spans="43:46" ht="16.5">
      <c r="AQ83" s="37"/>
      <c r="AR83" s="37"/>
      <c r="AS83" s="37"/>
      <c r="AT83" s="37"/>
    </row>
    <row r="84" spans="43:46" ht="16.5">
      <c r="AQ84" s="37"/>
      <c r="AR84" s="37"/>
      <c r="AS84" s="37"/>
      <c r="AT84" s="37"/>
    </row>
    <row r="85" spans="43:46" ht="16.5">
      <c r="AQ85" s="37"/>
      <c r="AR85" s="37"/>
      <c r="AS85" s="37"/>
      <c r="AT85" s="37"/>
    </row>
    <row r="86" spans="43:46" ht="16.5">
      <c r="AQ86" s="37"/>
      <c r="AR86" s="37"/>
      <c r="AS86" s="37"/>
      <c r="AT86" s="37"/>
    </row>
    <row r="87" spans="43:46" ht="16.5">
      <c r="AQ87" s="37"/>
      <c r="AR87" s="37"/>
      <c r="AS87" s="37"/>
      <c r="AT87" s="37"/>
    </row>
    <row r="88" spans="43:46" ht="16.5">
      <c r="AQ88" s="37"/>
      <c r="AR88" s="37"/>
      <c r="AS88" s="37"/>
      <c r="AT88" s="37"/>
    </row>
    <row r="89" spans="43:46" ht="16.5">
      <c r="AQ89" s="37"/>
      <c r="AR89" s="37"/>
      <c r="AS89" s="37"/>
      <c r="AT89" s="37"/>
    </row>
    <row r="90" spans="43:46" ht="16.5">
      <c r="AQ90" s="37"/>
      <c r="AR90" s="37"/>
      <c r="AS90" s="37"/>
      <c r="AT90" s="37"/>
    </row>
    <row r="91" spans="43:46" ht="16.5">
      <c r="AQ91" s="37"/>
      <c r="AR91" s="37"/>
      <c r="AS91" s="37"/>
      <c r="AT91" s="37"/>
    </row>
    <row r="92" spans="43:46" ht="16.5">
      <c r="AQ92" s="37"/>
      <c r="AR92" s="37"/>
      <c r="AS92" s="37"/>
      <c r="AT92" s="37"/>
    </row>
    <row r="93" spans="43:46" ht="16.5">
      <c r="AQ93" s="37"/>
      <c r="AR93" s="37"/>
      <c r="AS93" s="37"/>
      <c r="AT93" s="37"/>
    </row>
    <row r="94" spans="43:46" ht="16.5">
      <c r="AQ94" s="37"/>
      <c r="AR94" s="37"/>
      <c r="AS94" s="37"/>
      <c r="AT94" s="37"/>
    </row>
    <row r="95" spans="43:46" ht="16.5">
      <c r="AQ95" s="37"/>
      <c r="AR95" s="37"/>
      <c r="AS95" s="37"/>
      <c r="AT95" s="37"/>
    </row>
    <row r="96" spans="43:46" ht="16.5">
      <c r="AQ96" s="37"/>
      <c r="AR96" s="37"/>
      <c r="AS96" s="37"/>
      <c r="AT96" s="37"/>
    </row>
    <row r="97" spans="43:46" ht="16.5">
      <c r="AQ97" s="37"/>
      <c r="AR97" s="37"/>
      <c r="AS97" s="37"/>
      <c r="AT97" s="37"/>
    </row>
    <row r="98" spans="43:46" ht="16.5">
      <c r="AQ98" s="37"/>
      <c r="AR98" s="37"/>
      <c r="AS98" s="37"/>
      <c r="AT98" s="37"/>
    </row>
    <row r="99" spans="43:46" ht="16.5">
      <c r="AQ99" s="37"/>
      <c r="AR99" s="37"/>
      <c r="AS99" s="37"/>
      <c r="AT99" s="37"/>
    </row>
    <row r="100" spans="43:46" ht="16.5">
      <c r="AQ100" s="37"/>
      <c r="AR100" s="37"/>
      <c r="AS100" s="37"/>
      <c r="AT100" s="37"/>
    </row>
    <row r="101" spans="43:46" ht="16.5">
      <c r="AQ101" s="37"/>
      <c r="AR101" s="37"/>
      <c r="AS101" s="37"/>
      <c r="AT101" s="37"/>
    </row>
    <row r="102" spans="43:46" ht="16.5">
      <c r="AQ102" s="37"/>
      <c r="AR102" s="37"/>
      <c r="AS102" s="37"/>
      <c r="AT102" s="37"/>
    </row>
    <row r="103" spans="43:46" ht="16.5">
      <c r="AQ103" s="37"/>
      <c r="AR103" s="37"/>
      <c r="AS103" s="37"/>
      <c r="AT103" s="37"/>
    </row>
    <row r="104" spans="43:46" ht="16.5">
      <c r="AQ104" s="37"/>
      <c r="AR104" s="37"/>
      <c r="AS104" s="37"/>
      <c r="AT104" s="37"/>
    </row>
    <row r="105" spans="43:46" ht="16.5">
      <c r="AQ105" s="37"/>
      <c r="AR105" s="37"/>
      <c r="AS105" s="37"/>
      <c r="AT105" s="37"/>
    </row>
    <row r="106" spans="43:46" ht="16.5">
      <c r="AQ106" s="37"/>
      <c r="AR106" s="37"/>
      <c r="AS106" s="37"/>
      <c r="AT106" s="37"/>
    </row>
    <row r="107" spans="43:46" ht="16.5">
      <c r="AQ107" s="37"/>
      <c r="AR107" s="37"/>
      <c r="AS107" s="37"/>
      <c r="AT107" s="37"/>
    </row>
    <row r="108" spans="43:46" ht="16.5">
      <c r="AQ108" s="37"/>
      <c r="AR108" s="37"/>
      <c r="AS108" s="37"/>
      <c r="AT108" s="37"/>
    </row>
    <row r="109" spans="43:46" ht="16.5">
      <c r="AQ109" s="37"/>
      <c r="AR109" s="37"/>
      <c r="AS109" s="37"/>
      <c r="AT109" s="37"/>
    </row>
    <row r="110" spans="43:46" ht="16.5">
      <c r="AQ110" s="37"/>
      <c r="AR110" s="37"/>
      <c r="AS110" s="37"/>
      <c r="AT110" s="37"/>
    </row>
    <row r="111" spans="43:46" ht="16.5">
      <c r="AQ111" s="37"/>
      <c r="AR111" s="37"/>
      <c r="AS111" s="37"/>
      <c r="AT111" s="37"/>
    </row>
    <row r="112" spans="43:46" ht="16.5">
      <c r="AQ112" s="37"/>
      <c r="AR112" s="37"/>
      <c r="AS112" s="37"/>
      <c r="AT112" s="37"/>
    </row>
    <row r="113" spans="43:46" ht="16.5">
      <c r="AQ113" s="37"/>
      <c r="AR113" s="37"/>
      <c r="AS113" s="37"/>
      <c r="AT113" s="37"/>
    </row>
    <row r="114" spans="43:46" ht="16.5">
      <c r="AQ114" s="37"/>
      <c r="AR114" s="37"/>
      <c r="AS114" s="37"/>
      <c r="AT114" s="37"/>
    </row>
    <row r="115" spans="43:46" ht="16.5">
      <c r="AQ115" s="37"/>
      <c r="AR115" s="37"/>
      <c r="AS115" s="37"/>
      <c r="AT115" s="37"/>
    </row>
    <row r="116" spans="43:46" ht="16.5">
      <c r="AQ116" s="37"/>
      <c r="AR116" s="37"/>
      <c r="AS116" s="37"/>
      <c r="AT116" s="37"/>
    </row>
    <row r="117" spans="43:46" ht="16.5">
      <c r="AQ117" s="37"/>
      <c r="AR117" s="37"/>
      <c r="AS117" s="37"/>
      <c r="AT117" s="37"/>
    </row>
    <row r="118" spans="43:46" ht="16.5">
      <c r="AQ118" s="37"/>
      <c r="AR118" s="37"/>
      <c r="AS118" s="37"/>
      <c r="AT118" s="37"/>
    </row>
    <row r="119" spans="43:46" ht="16.5">
      <c r="AQ119" s="37"/>
      <c r="AR119" s="37"/>
      <c r="AS119" s="37"/>
      <c r="AT119" s="37"/>
    </row>
    <row r="120" spans="43:46" ht="16.5">
      <c r="AQ120" s="37"/>
      <c r="AR120" s="37"/>
      <c r="AS120" s="37"/>
      <c r="AT120" s="37"/>
    </row>
    <row r="121" spans="43:46" ht="16.5">
      <c r="AQ121" s="37"/>
      <c r="AR121" s="37"/>
      <c r="AS121" s="37"/>
      <c r="AT121" s="37"/>
    </row>
    <row r="122" spans="43:46" ht="16.5">
      <c r="AQ122" s="37"/>
      <c r="AR122" s="37"/>
      <c r="AS122" s="37"/>
      <c r="AT122" s="37"/>
    </row>
    <row r="123" spans="43:46" ht="16.5">
      <c r="AQ123" s="37"/>
      <c r="AR123" s="37"/>
      <c r="AS123" s="37"/>
      <c r="AT123" s="37"/>
    </row>
    <row r="124" spans="43:46" ht="16.5">
      <c r="AQ124" s="37"/>
      <c r="AR124" s="37"/>
      <c r="AS124" s="37"/>
      <c r="AT124" s="37"/>
    </row>
    <row r="125" spans="43:46" ht="16.5">
      <c r="AQ125" s="37"/>
      <c r="AR125" s="37"/>
      <c r="AS125" s="37"/>
      <c r="AT125" s="37"/>
    </row>
    <row r="126" spans="43:46" ht="16.5">
      <c r="AQ126" s="37"/>
      <c r="AR126" s="37"/>
      <c r="AS126" s="37"/>
      <c r="AT126" s="37"/>
    </row>
    <row r="127" spans="43:46" ht="16.5">
      <c r="AQ127" s="37"/>
      <c r="AR127" s="37"/>
      <c r="AS127" s="37"/>
      <c r="AT127" s="37"/>
    </row>
    <row r="128" spans="43:46" ht="16.5">
      <c r="AQ128" s="37"/>
      <c r="AR128" s="37"/>
      <c r="AS128" s="37"/>
      <c r="AT128" s="37"/>
    </row>
    <row r="129" spans="43:46" ht="16.5">
      <c r="AQ129" s="37"/>
      <c r="AR129" s="37"/>
      <c r="AS129" s="37"/>
      <c r="AT129" s="37"/>
    </row>
    <row r="130" spans="43:46" ht="16.5">
      <c r="AQ130" s="37"/>
      <c r="AR130" s="37"/>
      <c r="AS130" s="37"/>
      <c r="AT130" s="37"/>
    </row>
    <row r="131" spans="43:46" ht="16.5">
      <c r="AQ131" s="37"/>
      <c r="AR131" s="37"/>
      <c r="AS131" s="37"/>
      <c r="AT131" s="37"/>
    </row>
    <row r="132" spans="43:46" ht="16.5">
      <c r="AQ132" s="37"/>
      <c r="AR132" s="37"/>
      <c r="AS132" s="37"/>
      <c r="AT132" s="37"/>
    </row>
    <row r="133" spans="43:46" ht="16.5">
      <c r="AQ133" s="37"/>
      <c r="AR133" s="37"/>
      <c r="AS133" s="37"/>
      <c r="AT133" s="37"/>
    </row>
    <row r="134" spans="43:46" ht="16.5">
      <c r="AQ134" s="37"/>
      <c r="AR134" s="37"/>
      <c r="AS134" s="37"/>
      <c r="AT134" s="37"/>
    </row>
    <row r="135" spans="43:46" ht="16.5">
      <c r="AQ135" s="37"/>
      <c r="AR135" s="37"/>
      <c r="AS135" s="37"/>
      <c r="AT135" s="37"/>
    </row>
    <row r="136" spans="43:46" ht="16.5">
      <c r="AQ136" s="37"/>
      <c r="AR136" s="37"/>
      <c r="AS136" s="37"/>
      <c r="AT136" s="37"/>
    </row>
    <row r="137" spans="43:46" ht="16.5">
      <c r="AQ137" s="37"/>
      <c r="AR137" s="37"/>
      <c r="AS137" s="37"/>
      <c r="AT137" s="37"/>
    </row>
    <row r="138" spans="43:46" ht="16.5">
      <c r="AQ138" s="37"/>
      <c r="AR138" s="37"/>
      <c r="AS138" s="37"/>
      <c r="AT138" s="37"/>
    </row>
    <row r="139" spans="43:46" ht="16.5">
      <c r="AQ139" s="37"/>
      <c r="AR139" s="37"/>
      <c r="AS139" s="37"/>
      <c r="AT139" s="37"/>
    </row>
    <row r="140" spans="43:46" ht="16.5">
      <c r="AQ140" s="37"/>
      <c r="AR140" s="37"/>
      <c r="AS140" s="37"/>
      <c r="AT140" s="37"/>
    </row>
    <row r="141" spans="43:46" ht="16.5">
      <c r="AQ141" s="37"/>
      <c r="AR141" s="37"/>
      <c r="AS141" s="37"/>
      <c r="AT141" s="37"/>
    </row>
    <row r="142" spans="43:46" ht="16.5">
      <c r="AQ142" s="37"/>
      <c r="AR142" s="37"/>
      <c r="AS142" s="37"/>
      <c r="AT142" s="37"/>
    </row>
    <row r="143" spans="43:46" ht="16.5">
      <c r="AQ143" s="37"/>
      <c r="AR143" s="37"/>
      <c r="AS143" s="37"/>
      <c r="AT143" s="37"/>
    </row>
    <row r="144" spans="43:46" ht="16.5">
      <c r="AQ144" s="37"/>
      <c r="AR144" s="37"/>
      <c r="AS144" s="37"/>
      <c r="AT144" s="37"/>
    </row>
    <row r="145" spans="43:46" ht="16.5">
      <c r="AQ145" s="37"/>
      <c r="AR145" s="37"/>
      <c r="AS145" s="37"/>
      <c r="AT145" s="37"/>
    </row>
    <row r="146" spans="43:46" ht="16.5">
      <c r="AQ146" s="37"/>
      <c r="AR146" s="37"/>
      <c r="AS146" s="37"/>
      <c r="AT146" s="37"/>
    </row>
    <row r="147" spans="43:46" ht="16.5">
      <c r="AQ147" s="37"/>
      <c r="AR147" s="37"/>
      <c r="AS147" s="37"/>
      <c r="AT147" s="37"/>
    </row>
    <row r="148" spans="43:46" ht="16.5">
      <c r="AQ148" s="37"/>
      <c r="AR148" s="37"/>
      <c r="AS148" s="37"/>
      <c r="AT148" s="37"/>
    </row>
    <row r="149" spans="43:46" ht="16.5">
      <c r="AQ149" s="37"/>
      <c r="AR149" s="37"/>
      <c r="AS149" s="37"/>
      <c r="AT149" s="37"/>
    </row>
    <row r="150" spans="43:46" ht="16.5">
      <c r="AQ150" s="37"/>
      <c r="AR150" s="37"/>
      <c r="AS150" s="37"/>
      <c r="AT150" s="37"/>
    </row>
    <row r="151" spans="43:46" ht="16.5">
      <c r="AQ151" s="37"/>
      <c r="AR151" s="37"/>
      <c r="AS151" s="37"/>
      <c r="AT151" s="37"/>
    </row>
    <row r="152" spans="43:46" ht="16.5">
      <c r="AQ152" s="37"/>
      <c r="AR152" s="37"/>
      <c r="AS152" s="37"/>
      <c r="AT152" s="37"/>
    </row>
    <row r="153" spans="43:46" ht="16.5">
      <c r="AQ153" s="37"/>
      <c r="AR153" s="37"/>
      <c r="AS153" s="37"/>
      <c r="AT153" s="37"/>
    </row>
    <row r="154" spans="43:46" ht="16.5">
      <c r="AQ154" s="37"/>
      <c r="AR154" s="37"/>
      <c r="AS154" s="37"/>
      <c r="AT154" s="37"/>
    </row>
    <row r="155" spans="43:46" ht="16.5">
      <c r="AQ155" s="37"/>
      <c r="AR155" s="37"/>
      <c r="AS155" s="37"/>
      <c r="AT155" s="37"/>
    </row>
    <row r="156" spans="43:46" ht="16.5">
      <c r="AQ156" s="37"/>
      <c r="AR156" s="37"/>
      <c r="AS156" s="37"/>
      <c r="AT156" s="37"/>
    </row>
    <row r="157" spans="43:46" ht="16.5">
      <c r="AQ157" s="37"/>
      <c r="AR157" s="37"/>
      <c r="AS157" s="37"/>
      <c r="AT157" s="37"/>
    </row>
    <row r="158" spans="43:46" ht="16.5">
      <c r="AQ158" s="37"/>
      <c r="AR158" s="37"/>
      <c r="AS158" s="37"/>
      <c r="AT158" s="37"/>
    </row>
    <row r="159" spans="43:46" ht="16.5">
      <c r="AQ159" s="37"/>
      <c r="AR159" s="37"/>
      <c r="AS159" s="37"/>
      <c r="AT159" s="37"/>
    </row>
    <row r="160" spans="43:46" ht="16.5">
      <c r="AQ160" s="37"/>
      <c r="AR160" s="37"/>
      <c r="AS160" s="37"/>
      <c r="AT160" s="37"/>
    </row>
    <row r="161" spans="43:46" ht="16.5">
      <c r="AQ161" s="37"/>
      <c r="AR161" s="37"/>
      <c r="AS161" s="37"/>
      <c r="AT161" s="37"/>
    </row>
    <row r="162" spans="43:46" ht="16.5">
      <c r="AQ162" s="37"/>
      <c r="AR162" s="37"/>
      <c r="AS162" s="37"/>
      <c r="AT162" s="37"/>
    </row>
    <row r="163" spans="43:46" ht="16.5">
      <c r="AQ163" s="37"/>
      <c r="AR163" s="37"/>
      <c r="AS163" s="37"/>
      <c r="AT163" s="37"/>
    </row>
    <row r="164" spans="43:46" ht="16.5">
      <c r="AQ164" s="37"/>
      <c r="AR164" s="37"/>
      <c r="AS164" s="37"/>
      <c r="AT164" s="37"/>
    </row>
    <row r="165" spans="43:46" ht="16.5">
      <c r="AQ165" s="37"/>
      <c r="AR165" s="37"/>
      <c r="AS165" s="37"/>
      <c r="AT165" s="37"/>
    </row>
    <row r="166" spans="43:46" ht="16.5">
      <c r="AQ166" s="37"/>
      <c r="AR166" s="37"/>
      <c r="AS166" s="37"/>
      <c r="AT166" s="37"/>
    </row>
    <row r="167" spans="43:46" ht="16.5">
      <c r="AQ167" s="37"/>
      <c r="AR167" s="37"/>
      <c r="AS167" s="37"/>
      <c r="AT167" s="37"/>
    </row>
    <row r="168" spans="43:46" ht="16.5">
      <c r="AQ168" s="37"/>
      <c r="AR168" s="37"/>
      <c r="AS168" s="37"/>
      <c r="AT168" s="37"/>
    </row>
    <row r="169" spans="43:46" ht="16.5">
      <c r="AQ169" s="37"/>
      <c r="AR169" s="37"/>
      <c r="AS169" s="37"/>
      <c r="AT169" s="37"/>
    </row>
    <row r="170" spans="43:46" ht="16.5">
      <c r="AQ170" s="37"/>
      <c r="AR170" s="37"/>
      <c r="AS170" s="37"/>
      <c r="AT170" s="37"/>
    </row>
    <row r="171" spans="43:46" ht="16.5">
      <c r="AQ171" s="37"/>
      <c r="AR171" s="37"/>
      <c r="AS171" s="37"/>
      <c r="AT171" s="37"/>
    </row>
    <row r="172" spans="43:46" ht="16.5">
      <c r="AQ172" s="37"/>
      <c r="AR172" s="37"/>
      <c r="AS172" s="37"/>
      <c r="AT172" s="37"/>
    </row>
    <row r="173" spans="43:46" ht="16.5">
      <c r="AQ173" s="37"/>
      <c r="AR173" s="37"/>
      <c r="AS173" s="37"/>
      <c r="AT173" s="37"/>
    </row>
    <row r="174" spans="43:46" ht="16.5">
      <c r="AQ174" s="37"/>
      <c r="AR174" s="37"/>
      <c r="AS174" s="37"/>
      <c r="AT174" s="37"/>
    </row>
    <row r="175" spans="43:46" ht="16.5">
      <c r="AQ175" s="37"/>
      <c r="AR175" s="37"/>
      <c r="AS175" s="37"/>
      <c r="AT175" s="37"/>
    </row>
    <row r="176" spans="43:46" ht="16.5">
      <c r="AQ176" s="37"/>
      <c r="AR176" s="37"/>
      <c r="AS176" s="37"/>
      <c r="AT176" s="37"/>
    </row>
    <row r="177" spans="43:46" ht="16.5">
      <c r="AQ177" s="37"/>
      <c r="AR177" s="37"/>
      <c r="AS177" s="37"/>
      <c r="AT177" s="37"/>
    </row>
    <row r="178" spans="43:46" ht="16.5">
      <c r="AQ178" s="37"/>
      <c r="AR178" s="37"/>
      <c r="AS178" s="37"/>
      <c r="AT178" s="37"/>
    </row>
    <row r="179" spans="43:46" ht="16.5">
      <c r="AQ179" s="37"/>
      <c r="AR179" s="37"/>
      <c r="AS179" s="37"/>
      <c r="AT179" s="37"/>
    </row>
    <row r="180" spans="43:46" ht="16.5">
      <c r="AQ180" s="37"/>
      <c r="AR180" s="37"/>
      <c r="AS180" s="37"/>
      <c r="AT180" s="37"/>
    </row>
    <row r="181" spans="43:46" ht="16.5">
      <c r="AQ181" s="37"/>
      <c r="AR181" s="37"/>
      <c r="AS181" s="37"/>
      <c r="AT181" s="37"/>
    </row>
    <row r="182" spans="43:46" ht="16.5">
      <c r="AQ182" s="37"/>
      <c r="AR182" s="37"/>
      <c r="AS182" s="37"/>
      <c r="AT182" s="37"/>
    </row>
    <row r="183" spans="43:46" ht="16.5">
      <c r="AQ183" s="37"/>
      <c r="AR183" s="37"/>
      <c r="AS183" s="37"/>
      <c r="AT183" s="37"/>
    </row>
    <row r="184" spans="43:46" ht="16.5">
      <c r="AQ184" s="37"/>
      <c r="AR184" s="37"/>
      <c r="AS184" s="37"/>
      <c r="AT184" s="37"/>
    </row>
    <row r="185" spans="43:46" ht="16.5">
      <c r="AQ185" s="37"/>
      <c r="AR185" s="37"/>
      <c r="AS185" s="37"/>
      <c r="AT185" s="37"/>
    </row>
    <row r="186" spans="43:46" ht="16.5">
      <c r="AQ186" s="37"/>
      <c r="AR186" s="37"/>
      <c r="AS186" s="37"/>
      <c r="AT186" s="37"/>
    </row>
    <row r="187" spans="43:46" ht="16.5">
      <c r="AQ187" s="37"/>
      <c r="AR187" s="37"/>
      <c r="AS187" s="37"/>
      <c r="AT187" s="37"/>
    </row>
    <row r="188" spans="43:46" ht="16.5">
      <c r="AQ188" s="37"/>
      <c r="AR188" s="37"/>
      <c r="AS188" s="37"/>
      <c r="AT188" s="37"/>
    </row>
    <row r="189" spans="43:46" ht="16.5">
      <c r="AQ189" s="37"/>
      <c r="AR189" s="37"/>
      <c r="AS189" s="37"/>
      <c r="AT189" s="37"/>
    </row>
    <row r="190" spans="43:46" ht="16.5">
      <c r="AQ190" s="37"/>
      <c r="AR190" s="37"/>
      <c r="AS190" s="37"/>
      <c r="AT190" s="37"/>
    </row>
    <row r="191" spans="43:46" ht="16.5">
      <c r="AQ191" s="37"/>
      <c r="AR191" s="37"/>
      <c r="AS191" s="37"/>
      <c r="AT191" s="37"/>
    </row>
    <row r="192" spans="43:46" ht="16.5">
      <c r="AQ192" s="37"/>
      <c r="AR192" s="37"/>
      <c r="AS192" s="37"/>
      <c r="AT192" s="37"/>
    </row>
    <row r="193" spans="43:46" ht="16.5">
      <c r="AQ193" s="37"/>
      <c r="AR193" s="37"/>
      <c r="AS193" s="37"/>
      <c r="AT193" s="37"/>
    </row>
    <row r="194" spans="43:46" ht="16.5">
      <c r="AQ194" s="37"/>
      <c r="AR194" s="37"/>
      <c r="AS194" s="37"/>
      <c r="AT194" s="37"/>
    </row>
    <row r="195" spans="43:46" ht="16.5">
      <c r="AQ195" s="37"/>
      <c r="AR195" s="37"/>
      <c r="AS195" s="37"/>
      <c r="AT195" s="37"/>
    </row>
    <row r="196" spans="43:46" ht="16.5">
      <c r="AQ196" s="37"/>
      <c r="AR196" s="37"/>
      <c r="AS196" s="37"/>
      <c r="AT196" s="37"/>
    </row>
    <row r="197" spans="43:46" ht="16.5">
      <c r="AQ197" s="37"/>
      <c r="AR197" s="37"/>
      <c r="AS197" s="37"/>
      <c r="AT197" s="37"/>
    </row>
    <row r="198" spans="43:46" ht="16.5">
      <c r="AQ198" s="37"/>
      <c r="AR198" s="37"/>
      <c r="AS198" s="37"/>
      <c r="AT198" s="37"/>
    </row>
    <row r="199" spans="43:46" ht="16.5">
      <c r="AQ199" s="37"/>
      <c r="AR199" s="37"/>
      <c r="AS199" s="37"/>
      <c r="AT199" s="37"/>
    </row>
    <row r="200" spans="43:46" ht="16.5">
      <c r="AQ200" s="37"/>
      <c r="AR200" s="37"/>
      <c r="AS200" s="37"/>
      <c r="AT200" s="37"/>
    </row>
    <row r="201" spans="43:46" ht="16.5">
      <c r="AQ201" s="37"/>
      <c r="AR201" s="37"/>
      <c r="AS201" s="37"/>
      <c r="AT201" s="37"/>
    </row>
    <row r="202" spans="43:46" ht="16.5">
      <c r="AQ202" s="37"/>
      <c r="AR202" s="37"/>
      <c r="AS202" s="37"/>
      <c r="AT202" s="37"/>
    </row>
    <row r="203" spans="43:46" ht="16.5">
      <c r="AQ203" s="37"/>
      <c r="AR203" s="37"/>
      <c r="AS203" s="37"/>
      <c r="AT203" s="37"/>
    </row>
    <row r="204" spans="43:46" ht="16.5">
      <c r="AQ204" s="37"/>
      <c r="AR204" s="37"/>
      <c r="AS204" s="37"/>
      <c r="AT204" s="37"/>
    </row>
    <row r="205" spans="43:46" ht="16.5">
      <c r="AQ205" s="37"/>
      <c r="AR205" s="37"/>
      <c r="AS205" s="37"/>
      <c r="AT205" s="37"/>
    </row>
    <row r="206" spans="43:46" ht="16.5">
      <c r="AQ206" s="37"/>
      <c r="AR206" s="37"/>
      <c r="AS206" s="37"/>
      <c r="AT206" s="37"/>
    </row>
    <row r="207" spans="43:46" ht="16.5">
      <c r="AQ207" s="37"/>
      <c r="AR207" s="37"/>
      <c r="AS207" s="37"/>
      <c r="AT207" s="37"/>
    </row>
    <row r="208" spans="43:46" ht="16.5">
      <c r="AQ208" s="37"/>
      <c r="AR208" s="37"/>
      <c r="AS208" s="37"/>
      <c r="AT208" s="37"/>
    </row>
    <row r="209" spans="43:46" ht="16.5">
      <c r="AQ209" s="37"/>
      <c r="AR209" s="37"/>
      <c r="AS209" s="37"/>
      <c r="AT209" s="37"/>
    </row>
    <row r="210" spans="43:46" ht="16.5">
      <c r="AQ210" s="37"/>
      <c r="AR210" s="37"/>
      <c r="AS210" s="37"/>
      <c r="AT210" s="37"/>
    </row>
    <row r="211" spans="43:46" ht="16.5">
      <c r="AQ211" s="37"/>
      <c r="AR211" s="37"/>
      <c r="AS211" s="37"/>
      <c r="AT211" s="37"/>
    </row>
    <row r="212" spans="43:46" ht="16.5">
      <c r="AQ212" s="37"/>
      <c r="AR212" s="37"/>
      <c r="AS212" s="37"/>
      <c r="AT212" s="37"/>
    </row>
    <row r="213" spans="43:46" ht="16.5">
      <c r="AQ213" s="37"/>
      <c r="AR213" s="37"/>
      <c r="AS213" s="37"/>
      <c r="AT213" s="37"/>
    </row>
    <row r="214" spans="43:46" ht="16.5">
      <c r="AQ214" s="37"/>
      <c r="AR214" s="37"/>
      <c r="AS214" s="37"/>
      <c r="AT214" s="37"/>
    </row>
    <row r="215" spans="43:46" ht="16.5">
      <c r="AQ215" s="37"/>
      <c r="AR215" s="37"/>
      <c r="AS215" s="37"/>
      <c r="AT215" s="37"/>
    </row>
    <row r="216" spans="43:46" ht="16.5">
      <c r="AQ216" s="37"/>
      <c r="AR216" s="37"/>
      <c r="AS216" s="37"/>
      <c r="AT216" s="37"/>
    </row>
    <row r="217" spans="43:46" ht="16.5">
      <c r="AQ217" s="37"/>
      <c r="AR217" s="37"/>
      <c r="AS217" s="37"/>
      <c r="AT217" s="37"/>
    </row>
    <row r="218" spans="43:46" ht="16.5">
      <c r="AQ218" s="37"/>
      <c r="AR218" s="37"/>
      <c r="AS218" s="37"/>
      <c r="AT218" s="37"/>
    </row>
    <row r="219" spans="43:46" ht="16.5">
      <c r="AQ219" s="37"/>
      <c r="AR219" s="37"/>
      <c r="AS219" s="37"/>
      <c r="AT219" s="37"/>
    </row>
    <row r="220" spans="43:46" ht="16.5">
      <c r="AQ220" s="37"/>
      <c r="AR220" s="37"/>
      <c r="AS220" s="37"/>
      <c r="AT220" s="37"/>
    </row>
    <row r="221" spans="43:46" ht="16.5">
      <c r="AQ221" s="37"/>
      <c r="AR221" s="37"/>
      <c r="AS221" s="37"/>
      <c r="AT221" s="37"/>
    </row>
    <row r="222" spans="43:46" ht="16.5">
      <c r="AQ222" s="37"/>
      <c r="AR222" s="37"/>
      <c r="AS222" s="37"/>
      <c r="AT222" s="37"/>
    </row>
    <row r="223" spans="43:46" ht="16.5">
      <c r="AQ223" s="37"/>
      <c r="AR223" s="37"/>
      <c r="AS223" s="37"/>
      <c r="AT223" s="37"/>
    </row>
    <row r="224" spans="43:46" ht="16.5">
      <c r="AQ224" s="37"/>
      <c r="AR224" s="37"/>
      <c r="AS224" s="37"/>
      <c r="AT224" s="37"/>
    </row>
    <row r="225" spans="43:46" ht="16.5">
      <c r="AQ225" s="37"/>
      <c r="AR225" s="37"/>
      <c r="AS225" s="37"/>
      <c r="AT225" s="37"/>
    </row>
    <row r="226" spans="43:46" ht="16.5">
      <c r="AQ226" s="37"/>
      <c r="AR226" s="37"/>
      <c r="AS226" s="37"/>
      <c r="AT226" s="37"/>
    </row>
    <row r="227" spans="43:46" ht="16.5">
      <c r="AQ227" s="37"/>
      <c r="AR227" s="37"/>
      <c r="AS227" s="37"/>
      <c r="AT227" s="37"/>
    </row>
    <row r="228" spans="43:46" ht="16.5">
      <c r="AQ228" s="37"/>
      <c r="AR228" s="37"/>
      <c r="AS228" s="37"/>
      <c r="AT228" s="37"/>
    </row>
    <row r="229" spans="43:46" ht="16.5">
      <c r="AQ229" s="37"/>
      <c r="AR229" s="37"/>
      <c r="AS229" s="37"/>
      <c r="AT229" s="37"/>
    </row>
    <row r="230" spans="43:46" ht="16.5">
      <c r="AQ230" s="37"/>
      <c r="AR230" s="37"/>
      <c r="AS230" s="37"/>
      <c r="AT230" s="37"/>
    </row>
    <row r="231" spans="43:46" ht="16.5">
      <c r="AQ231" s="37"/>
      <c r="AR231" s="37"/>
      <c r="AS231" s="37"/>
      <c r="AT231" s="37"/>
    </row>
    <row r="232" spans="43:46" ht="16.5">
      <c r="AQ232" s="37"/>
      <c r="AR232" s="37"/>
      <c r="AS232" s="37"/>
      <c r="AT232" s="37"/>
    </row>
    <row r="233" spans="43:46" ht="16.5">
      <c r="AQ233" s="37"/>
      <c r="AR233" s="37"/>
      <c r="AS233" s="37"/>
      <c r="AT233" s="37"/>
    </row>
    <row r="234" spans="43:46" ht="16.5">
      <c r="AQ234" s="37"/>
      <c r="AR234" s="37"/>
      <c r="AS234" s="37"/>
      <c r="AT234" s="37"/>
    </row>
    <row r="235" spans="43:46" ht="16.5">
      <c r="AQ235" s="37"/>
      <c r="AR235" s="37"/>
      <c r="AS235" s="37"/>
      <c r="AT235" s="37"/>
    </row>
    <row r="236" spans="43:46" ht="16.5">
      <c r="AQ236" s="37"/>
      <c r="AR236" s="37"/>
      <c r="AS236" s="37"/>
      <c r="AT236" s="37"/>
    </row>
    <row r="237" spans="43:46" ht="16.5">
      <c r="AQ237" s="37"/>
      <c r="AR237" s="37"/>
      <c r="AS237" s="37"/>
      <c r="AT237" s="37"/>
    </row>
    <row r="238" spans="43:46" ht="16.5">
      <c r="AQ238" s="37"/>
      <c r="AR238" s="37"/>
      <c r="AS238" s="37"/>
      <c r="AT238" s="37"/>
    </row>
    <row r="239" spans="43:46" ht="16.5">
      <c r="AQ239" s="37"/>
      <c r="AR239" s="37"/>
      <c r="AS239" s="37"/>
      <c r="AT239" s="37"/>
    </row>
    <row r="240" spans="43:46" ht="16.5">
      <c r="AQ240" s="37"/>
      <c r="AR240" s="37"/>
      <c r="AS240" s="37"/>
      <c r="AT240" s="37"/>
    </row>
    <row r="241" spans="43:46" ht="16.5">
      <c r="AQ241" s="37"/>
      <c r="AR241" s="37"/>
      <c r="AS241" s="37"/>
      <c r="AT241" s="37"/>
    </row>
    <row r="242" spans="43:46" ht="16.5">
      <c r="AQ242" s="37"/>
      <c r="AR242" s="37"/>
      <c r="AS242" s="37"/>
      <c r="AT242" s="37"/>
    </row>
    <row r="243" spans="43:46" ht="16.5">
      <c r="AQ243" s="37"/>
      <c r="AR243" s="37"/>
      <c r="AS243" s="37"/>
      <c r="AT243" s="37"/>
    </row>
  </sheetData>
  <sheetProtection/>
  <mergeCells count="1">
    <mergeCell ref="A7:D7"/>
  </mergeCells>
  <printOptions/>
  <pageMargins left="0.24" right="0.17" top="0.2" bottom="0.22" header="0.2" footer="0.21"/>
  <pageSetup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4"/>
  <sheetViews>
    <sheetView zoomScalePageLayoutView="0" workbookViewId="0" topLeftCell="A1">
      <selection activeCell="I25" sqref="I25"/>
    </sheetView>
  </sheetViews>
  <sheetFormatPr defaultColWidth="11.421875" defaultRowHeight="15"/>
  <cols>
    <col min="1" max="1" width="3.28125" style="14" customWidth="1"/>
    <col min="2" max="2" width="10.28125" style="14" customWidth="1"/>
    <col min="3" max="3" width="7.7109375" style="14" customWidth="1"/>
    <col min="4" max="4" width="9.57421875" style="14" customWidth="1"/>
    <col min="5" max="5" width="7.00390625" style="13" bestFit="1" customWidth="1"/>
    <col min="6" max="6" width="4.8515625" style="13" hidden="1" customWidth="1"/>
    <col min="7" max="8" width="7.00390625" style="13" bestFit="1" customWidth="1"/>
    <col min="9" max="9" width="4.57421875" style="13" bestFit="1" customWidth="1"/>
    <col min="10" max="10" width="7.00390625" style="13" bestFit="1" customWidth="1"/>
    <col min="11" max="11" width="7.28125" style="13" customWidth="1"/>
    <col min="12" max="12" width="7.28125" style="13" hidden="1" customWidth="1"/>
    <col min="13" max="14" width="7.28125" style="13" customWidth="1"/>
    <col min="15" max="15" width="7.28125" style="13" hidden="1" customWidth="1"/>
    <col min="16" max="19" width="7.28125" style="13" customWidth="1"/>
    <col min="20" max="20" width="7.28125" style="13" hidden="1" customWidth="1"/>
    <col min="21" max="21" width="7.28125" style="13" customWidth="1"/>
    <col min="22" max="24" width="7.28125" style="14" customWidth="1"/>
    <col min="25" max="16384" width="11.421875" style="14" customWidth="1"/>
  </cols>
  <sheetData>
    <row r="1" spans="1:24" s="13" customFormat="1" ht="18.75">
      <c r="A1" s="1" t="s">
        <v>70</v>
      </c>
      <c r="B1" s="2"/>
      <c r="C1" s="1"/>
      <c r="D1" s="1"/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  <c r="Q1" s="2"/>
      <c r="R1" s="3"/>
      <c r="S1" s="6" t="s">
        <v>77</v>
      </c>
      <c r="T1" s="2"/>
      <c r="U1" s="4"/>
      <c r="V1" s="2"/>
      <c r="W1" s="5"/>
      <c r="X1" s="5"/>
    </row>
    <row r="2" spans="1:13" s="13" customFormat="1" ht="16.5">
      <c r="A2" s="1" t="s">
        <v>71</v>
      </c>
      <c r="B2" s="2"/>
      <c r="C2" s="1"/>
      <c r="D2" s="1"/>
      <c r="E2" s="2"/>
      <c r="F2" s="2"/>
      <c r="G2" s="2"/>
      <c r="H2" s="2"/>
      <c r="I2" s="3"/>
      <c r="J2" s="3"/>
      <c r="L2" s="2"/>
      <c r="M2" s="2"/>
    </row>
    <row r="3" spans="1:24" s="13" customFormat="1" ht="16.5">
      <c r="A3" s="1" t="s">
        <v>72</v>
      </c>
      <c r="B3" s="2"/>
      <c r="C3" s="1"/>
      <c r="D3" s="1"/>
      <c r="E3" s="2"/>
      <c r="F3" s="2"/>
      <c r="G3" s="2"/>
      <c r="H3" s="2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5"/>
    </row>
    <row r="4" spans="1:24" s="13" customFormat="1" ht="23.25">
      <c r="A4" s="7"/>
      <c r="B4" s="7"/>
      <c r="C4" s="7"/>
      <c r="J4" s="7"/>
      <c r="K4" s="32"/>
      <c r="L4" s="32"/>
      <c r="M4" s="32"/>
      <c r="N4" s="33" t="s">
        <v>80</v>
      </c>
      <c r="O4" s="33"/>
      <c r="P4" s="33"/>
      <c r="Q4" s="9"/>
      <c r="R4" s="8"/>
      <c r="S4" s="7"/>
      <c r="T4" s="7"/>
      <c r="U4" s="7"/>
      <c r="V4" s="7"/>
      <c r="W4" s="7"/>
      <c r="X4" s="7"/>
    </row>
    <row r="5" spans="1:22" s="13" customFormat="1" ht="20.25">
      <c r="A5" s="1"/>
      <c r="B5" s="2"/>
      <c r="C5" s="1"/>
      <c r="J5" s="1"/>
      <c r="M5" s="7" t="s">
        <v>76</v>
      </c>
      <c r="N5" s="6"/>
      <c r="O5" s="6"/>
      <c r="P5" s="10"/>
      <c r="Q5" s="11"/>
      <c r="R5" s="2"/>
      <c r="S5" s="2"/>
      <c r="T5" s="2"/>
      <c r="U5" s="31" t="s">
        <v>79</v>
      </c>
      <c r="V5" s="2"/>
    </row>
    <row r="6" spans="1:24" s="13" customFormat="1" ht="16.5">
      <c r="A6" s="12" t="s">
        <v>73</v>
      </c>
      <c r="B6" s="2"/>
      <c r="C6" s="1"/>
      <c r="D6" s="1"/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3"/>
      <c r="S6" s="2"/>
      <c r="T6" s="2"/>
      <c r="U6" s="4"/>
      <c r="V6" s="2"/>
      <c r="W6" s="5"/>
      <c r="X6" s="5"/>
    </row>
    <row r="7" spans="1:24" s="18" customFormat="1" ht="18">
      <c r="A7" s="78" t="s">
        <v>74</v>
      </c>
      <c r="B7" s="78"/>
      <c r="C7" s="78"/>
      <c r="D7" s="78"/>
      <c r="E7" s="15">
        <v>18</v>
      </c>
      <c r="F7" s="16"/>
      <c r="G7" s="16">
        <v>4</v>
      </c>
      <c r="H7" s="16">
        <v>4</v>
      </c>
      <c r="I7" s="16">
        <v>5</v>
      </c>
      <c r="J7" s="16">
        <v>5</v>
      </c>
      <c r="K7" s="15">
        <v>2</v>
      </c>
      <c r="L7" s="16"/>
      <c r="M7" s="16">
        <v>2</v>
      </c>
      <c r="N7" s="15">
        <v>8</v>
      </c>
      <c r="O7" s="16"/>
      <c r="P7" s="16">
        <v>3</v>
      </c>
      <c r="Q7" s="34">
        <v>2</v>
      </c>
      <c r="R7" s="16">
        <v>3</v>
      </c>
      <c r="S7" s="15">
        <v>2</v>
      </c>
      <c r="T7" s="16"/>
      <c r="U7" s="16">
        <v>1</v>
      </c>
      <c r="V7" s="16">
        <v>1</v>
      </c>
      <c r="W7" s="17"/>
      <c r="X7" s="17"/>
    </row>
    <row r="8" spans="1:24" s="24" customFormat="1" ht="78">
      <c r="A8" s="19" t="s">
        <v>65</v>
      </c>
      <c r="B8" s="19" t="s">
        <v>66</v>
      </c>
      <c r="C8" s="19" t="s">
        <v>0</v>
      </c>
      <c r="D8" s="19" t="s">
        <v>1</v>
      </c>
      <c r="E8" s="20" t="s">
        <v>2</v>
      </c>
      <c r="F8" s="35"/>
      <c r="G8" s="35" t="s">
        <v>3</v>
      </c>
      <c r="H8" s="35" t="s">
        <v>4</v>
      </c>
      <c r="I8" s="35" t="s">
        <v>5</v>
      </c>
      <c r="J8" s="35" t="s">
        <v>6</v>
      </c>
      <c r="K8" s="20" t="s">
        <v>7</v>
      </c>
      <c r="L8" s="35"/>
      <c r="M8" s="35" t="s">
        <v>8</v>
      </c>
      <c r="N8" s="20" t="s">
        <v>9</v>
      </c>
      <c r="O8" s="35"/>
      <c r="P8" s="35" t="s">
        <v>10</v>
      </c>
      <c r="Q8" s="35" t="s">
        <v>11</v>
      </c>
      <c r="R8" s="35" t="s">
        <v>12</v>
      </c>
      <c r="S8" s="20" t="s">
        <v>13</v>
      </c>
      <c r="T8" s="35"/>
      <c r="U8" s="35" t="s">
        <v>14</v>
      </c>
      <c r="V8" s="21" t="s">
        <v>15</v>
      </c>
      <c r="W8" s="22" t="s">
        <v>67</v>
      </c>
      <c r="X8" s="23" t="s">
        <v>69</v>
      </c>
    </row>
    <row r="9" spans="1:26" s="29" customFormat="1" ht="18">
      <c r="A9" s="30">
        <v>1</v>
      </c>
      <c r="B9" s="30" t="s">
        <v>57</v>
      </c>
      <c r="C9" s="30" t="s">
        <v>58</v>
      </c>
      <c r="D9" s="30" t="s">
        <v>59</v>
      </c>
      <c r="E9" s="26" t="s">
        <v>55</v>
      </c>
      <c r="F9" s="36">
        <f>IF(VALUE(E9)&gt;=10,18,SUM(IF(VALUE(G9)&gt;=10,4,0),IF(VALUE(H9)&gt;=10,4,0),IF(VALUE(I9)&gt;=10,5,0),IF(VALUE(J9)&gt;=10,5,0)))</f>
        <v>18</v>
      </c>
      <c r="G9" s="36" t="s">
        <v>33</v>
      </c>
      <c r="H9" s="36" t="s">
        <v>33</v>
      </c>
      <c r="I9" s="36" t="s">
        <v>31</v>
      </c>
      <c r="J9" s="36" t="s">
        <v>45</v>
      </c>
      <c r="K9" s="26" t="s">
        <v>44</v>
      </c>
      <c r="L9" s="36">
        <f>IF(VALUE(K9)&gt;=10,2,0)</f>
        <v>2</v>
      </c>
      <c r="M9" s="36" t="s">
        <v>44</v>
      </c>
      <c r="N9" s="26" t="s">
        <v>47</v>
      </c>
      <c r="O9" s="36">
        <f>IF(VALUE(N9)&gt;=10,8,SUM(IF(VALUE(P9)&gt;=10,3,0),IF(VALUE(Q9)&gt;=10,2,0),IF(VALUE(R9)&gt;=10,3,0)))</f>
        <v>5</v>
      </c>
      <c r="P9" s="36" t="s">
        <v>39</v>
      </c>
      <c r="Q9" s="36" t="s">
        <v>44</v>
      </c>
      <c r="R9" s="36" t="s">
        <v>48</v>
      </c>
      <c r="S9" s="26" t="s">
        <v>53</v>
      </c>
      <c r="T9" s="36">
        <f>IF(VALUE(S9)&gt;=10,2,SUM(IF(VALUE(U9)&gt;=10,1,0),IF(VALUE(V9)&gt;=10,1,0)))</f>
        <v>2</v>
      </c>
      <c r="U9" s="36" t="s">
        <v>42</v>
      </c>
      <c r="V9" s="25" t="s">
        <v>36</v>
      </c>
      <c r="W9" s="27">
        <f>((E9*18)+(K9*2)+(N9*8)+(S9*2))/30</f>
        <v>10.626000000000001</v>
      </c>
      <c r="X9" s="27" t="s">
        <v>78</v>
      </c>
      <c r="Y9" s="28"/>
      <c r="Z9" s="28"/>
    </row>
    <row r="10" spans="1:26" s="29" customFormat="1" ht="18">
      <c r="A10" s="30">
        <v>2</v>
      </c>
      <c r="B10" s="30" t="s">
        <v>60</v>
      </c>
      <c r="C10" s="30" t="s">
        <v>61</v>
      </c>
      <c r="D10" s="30" t="s">
        <v>54</v>
      </c>
      <c r="E10" s="26" t="s">
        <v>56</v>
      </c>
      <c r="F10" s="36">
        <f>IF(VALUE(E10)&gt;=10,18,SUM(IF(VALUE(G10)&gt;=10,4,0),IF(VALUE(H10)&gt;=10,4,0),IF(VALUE(I10)&gt;=10,5,0),IF(VALUE(J10)&gt;=10,5,0)))</f>
        <v>18</v>
      </c>
      <c r="G10" s="36" t="s">
        <v>38</v>
      </c>
      <c r="H10" s="36" t="s">
        <v>31</v>
      </c>
      <c r="I10" s="36" t="s">
        <v>30</v>
      </c>
      <c r="J10" s="36" t="s">
        <v>49</v>
      </c>
      <c r="K10" s="26" t="s">
        <v>48</v>
      </c>
      <c r="L10" s="36">
        <f>IF(VALUE(K10)&gt;=10,2,0)</f>
        <v>0</v>
      </c>
      <c r="M10" s="36" t="s">
        <v>48</v>
      </c>
      <c r="N10" s="26" t="s">
        <v>50</v>
      </c>
      <c r="O10" s="36">
        <f>IF(VALUE(N10)&gt;=10,8,SUM(IF(VALUE(P10)&gt;=10,3,0),IF(VALUE(Q10)&gt;=10,2,0),IF(VALUE(R10)&gt;=10,3,0)))</f>
        <v>5</v>
      </c>
      <c r="P10" s="36" t="s">
        <v>30</v>
      </c>
      <c r="Q10" s="36" t="s">
        <v>42</v>
      </c>
      <c r="R10" s="36" t="s">
        <v>48</v>
      </c>
      <c r="S10" s="26" t="s">
        <v>46</v>
      </c>
      <c r="T10" s="36">
        <f>IF(VALUE(S10)&gt;=10,2,SUM(IF(VALUE(U10)&gt;=10,1,0),IF(VALUE(V10)&gt;=10,1,0)))</f>
        <v>2</v>
      </c>
      <c r="U10" s="36" t="s">
        <v>52</v>
      </c>
      <c r="V10" s="25" t="s">
        <v>37</v>
      </c>
      <c r="W10" s="27">
        <f>((E10*18)+(K10*2)+(N10*8)+(S10*2))/30</f>
        <v>10.122666666666667</v>
      </c>
      <c r="X10" s="27" t="s">
        <v>78</v>
      </c>
      <c r="Y10" s="28"/>
      <c r="Z10" s="28"/>
    </row>
    <row r="11" spans="1:26" s="29" customFormat="1" ht="18">
      <c r="A11" s="30">
        <v>3</v>
      </c>
      <c r="B11" s="30" t="s">
        <v>62</v>
      </c>
      <c r="C11" s="30" t="s">
        <v>63</v>
      </c>
      <c r="D11" s="30" t="s">
        <v>64</v>
      </c>
      <c r="E11" s="26" t="s">
        <v>43</v>
      </c>
      <c r="F11" s="36">
        <f>IF(VALUE(E11)&gt;=10,18,SUM(IF(VALUE(G11)&gt;=10,4,0),IF(VALUE(H11)&gt;=10,4,0),IF(VALUE(I11)&gt;=10,5,0),IF(VALUE(J11)&gt;=10,5,0)))</f>
        <v>18</v>
      </c>
      <c r="G11" s="36" t="s">
        <v>30</v>
      </c>
      <c r="H11" s="36" t="s">
        <v>41</v>
      </c>
      <c r="I11" s="36" t="s">
        <v>30</v>
      </c>
      <c r="J11" s="36" t="s">
        <v>41</v>
      </c>
      <c r="K11" s="26" t="s">
        <v>30</v>
      </c>
      <c r="L11" s="36">
        <f>IF(VALUE(K11)&gt;=10,2,0)</f>
        <v>2</v>
      </c>
      <c r="M11" s="36" t="s">
        <v>30</v>
      </c>
      <c r="N11" s="26" t="s">
        <v>35</v>
      </c>
      <c r="O11" s="36">
        <f>IF(VALUE(N11)&gt;=10,8,SUM(IF(VALUE(P11)&gt;=10,3,0),IF(VALUE(Q11)&gt;=10,2,0),IF(VALUE(R11)&gt;=10,3,0)))</f>
        <v>8</v>
      </c>
      <c r="P11" s="36" t="s">
        <v>30</v>
      </c>
      <c r="Q11" s="36" t="s">
        <v>40</v>
      </c>
      <c r="R11" s="36" t="s">
        <v>34</v>
      </c>
      <c r="S11" s="26" t="s">
        <v>51</v>
      </c>
      <c r="T11" s="36">
        <f>IF(VALUE(S11)&gt;=10,2,SUM(IF(VALUE(U11)&gt;=10,1,0),IF(VALUE(V11)&gt;=10,1,0)))</f>
        <v>2</v>
      </c>
      <c r="U11" s="36" t="s">
        <v>32</v>
      </c>
      <c r="V11" s="25" t="s">
        <v>37</v>
      </c>
      <c r="W11" s="27">
        <f>((E11*18)+(K11*2)+(N11*8)+(S11*2))/30</f>
        <v>10.549333333333333</v>
      </c>
      <c r="X11" s="27" t="s">
        <v>78</v>
      </c>
      <c r="Y11" s="28"/>
      <c r="Z11" s="28"/>
    </row>
    <row r="12" s="13" customFormat="1" ht="16.5"/>
    <row r="13" s="13" customFormat="1" ht="16.5"/>
    <row r="14" s="13" customFormat="1" ht="16.5"/>
    <row r="15" s="13" customFormat="1" ht="16.5"/>
    <row r="16" s="13" customFormat="1" ht="16.5"/>
    <row r="17" s="13" customFormat="1" ht="16.5"/>
    <row r="18" s="13" customFormat="1" ht="16.5"/>
    <row r="19" s="13" customFormat="1" ht="16.5"/>
    <row r="20" s="13" customFormat="1" ht="16.5"/>
    <row r="21" s="13" customFormat="1" ht="16.5"/>
    <row r="22" s="13" customFormat="1" ht="16.5"/>
    <row r="23" s="13" customFormat="1" ht="16.5"/>
    <row r="24" s="13" customFormat="1" ht="16.5"/>
    <row r="25" s="13" customFormat="1" ht="16.5"/>
    <row r="26" s="13" customFormat="1" ht="16.5"/>
    <row r="27" s="13" customFormat="1" ht="16.5"/>
    <row r="28" s="13" customFormat="1" ht="16.5"/>
    <row r="29" s="13" customFormat="1" ht="16.5"/>
    <row r="30" s="13" customFormat="1" ht="16.5"/>
    <row r="31" s="13" customFormat="1" ht="16.5"/>
    <row r="32" s="13" customFormat="1" ht="16.5"/>
    <row r="33" s="13" customFormat="1" ht="16.5"/>
    <row r="34" s="13" customFormat="1" ht="16.5"/>
    <row r="35" s="13" customFormat="1" ht="16.5"/>
    <row r="36" s="13" customFormat="1" ht="16.5"/>
    <row r="37" s="13" customFormat="1" ht="16.5"/>
    <row r="38" s="13" customFormat="1" ht="16.5"/>
    <row r="39" spans="25:26" ht="16.5">
      <c r="Y39" s="13"/>
      <c r="Z39" s="13"/>
    </row>
    <row r="40" spans="25:26" ht="16.5">
      <c r="Y40" s="13"/>
      <c r="Z40" s="13"/>
    </row>
    <row r="41" spans="25:26" ht="16.5">
      <c r="Y41" s="13"/>
      <c r="Z41" s="13"/>
    </row>
    <row r="42" spans="25:26" ht="16.5">
      <c r="Y42" s="13"/>
      <c r="Z42" s="13"/>
    </row>
    <row r="43" spans="25:26" ht="16.5">
      <c r="Y43" s="13"/>
      <c r="Z43" s="13"/>
    </row>
    <row r="44" spans="25:26" ht="16.5">
      <c r="Y44" s="13"/>
      <c r="Z44" s="13"/>
    </row>
    <row r="45" spans="25:26" ht="16.5">
      <c r="Y45" s="13"/>
      <c r="Z45" s="13"/>
    </row>
    <row r="46" spans="25:26" ht="16.5">
      <c r="Y46" s="13"/>
      <c r="Z46" s="13"/>
    </row>
    <row r="47" spans="25:26" ht="16.5">
      <c r="Y47" s="13"/>
      <c r="Z47" s="13"/>
    </row>
    <row r="48" spans="25:26" ht="16.5">
      <c r="Y48" s="13"/>
      <c r="Z48" s="13"/>
    </row>
    <row r="49" spans="25:26" ht="16.5">
      <c r="Y49" s="13"/>
      <c r="Z49" s="13"/>
    </row>
    <row r="50" spans="25:26" ht="16.5">
      <c r="Y50" s="13"/>
      <c r="Z50" s="13"/>
    </row>
    <row r="51" spans="25:26" ht="16.5">
      <c r="Y51" s="13"/>
      <c r="Z51" s="13"/>
    </row>
    <row r="52" spans="25:26" ht="16.5">
      <c r="Y52" s="13"/>
      <c r="Z52" s="13"/>
    </row>
    <row r="53" spans="25:26" ht="16.5">
      <c r="Y53" s="13"/>
      <c r="Z53" s="13"/>
    </row>
    <row r="54" spans="25:26" ht="16.5">
      <c r="Y54" s="13"/>
      <c r="Z54" s="13"/>
    </row>
    <row r="55" spans="25:26" ht="16.5">
      <c r="Y55" s="13"/>
      <c r="Z55" s="13"/>
    </row>
    <row r="56" spans="25:26" ht="16.5">
      <c r="Y56" s="13"/>
      <c r="Z56" s="13"/>
    </row>
    <row r="57" spans="25:26" ht="16.5">
      <c r="Y57" s="13"/>
      <c r="Z57" s="13"/>
    </row>
    <row r="58" spans="25:26" ht="16.5">
      <c r="Y58" s="13"/>
      <c r="Z58" s="13"/>
    </row>
    <row r="59" spans="25:26" ht="16.5">
      <c r="Y59" s="13"/>
      <c r="Z59" s="13"/>
    </row>
    <row r="60" spans="25:26" ht="16.5">
      <c r="Y60" s="13"/>
      <c r="Z60" s="13"/>
    </row>
    <row r="61" spans="25:26" ht="16.5">
      <c r="Y61" s="13"/>
      <c r="Z61" s="13"/>
    </row>
    <row r="62" spans="25:26" ht="16.5">
      <c r="Y62" s="13"/>
      <c r="Z62" s="13"/>
    </row>
    <row r="63" spans="25:26" ht="16.5">
      <c r="Y63" s="13"/>
      <c r="Z63" s="13"/>
    </row>
    <row r="64" spans="25:26" ht="16.5">
      <c r="Y64" s="13"/>
      <c r="Z64" s="13"/>
    </row>
    <row r="65" spans="25:26" ht="16.5">
      <c r="Y65" s="13"/>
      <c r="Z65" s="13"/>
    </row>
    <row r="66" spans="25:26" ht="16.5">
      <c r="Y66" s="13"/>
      <c r="Z66" s="13"/>
    </row>
    <row r="67" spans="25:26" ht="16.5">
      <c r="Y67" s="13"/>
      <c r="Z67" s="13"/>
    </row>
    <row r="68" spans="25:26" ht="16.5">
      <c r="Y68" s="13"/>
      <c r="Z68" s="13"/>
    </row>
    <row r="69" spans="25:26" ht="16.5">
      <c r="Y69" s="13"/>
      <c r="Z69" s="13"/>
    </row>
    <row r="70" spans="25:26" ht="16.5">
      <c r="Y70" s="13"/>
      <c r="Z70" s="13"/>
    </row>
    <row r="71" spans="25:26" ht="16.5">
      <c r="Y71" s="13"/>
      <c r="Z71" s="13"/>
    </row>
    <row r="72" spans="25:26" ht="16.5">
      <c r="Y72" s="13"/>
      <c r="Z72" s="13"/>
    </row>
    <row r="73" spans="25:26" ht="16.5">
      <c r="Y73" s="13"/>
      <c r="Z73" s="13"/>
    </row>
    <row r="74" spans="25:26" ht="16.5">
      <c r="Y74" s="13"/>
      <c r="Z74" s="13"/>
    </row>
    <row r="75" spans="25:26" ht="16.5">
      <c r="Y75" s="13"/>
      <c r="Z75" s="13"/>
    </row>
    <row r="76" spans="25:26" ht="16.5">
      <c r="Y76" s="13"/>
      <c r="Z76" s="13"/>
    </row>
    <row r="77" spans="25:26" ht="16.5">
      <c r="Y77" s="13"/>
      <c r="Z77" s="13"/>
    </row>
    <row r="78" spans="25:26" ht="16.5">
      <c r="Y78" s="13"/>
      <c r="Z78" s="13"/>
    </row>
    <row r="79" spans="25:26" ht="16.5">
      <c r="Y79" s="13"/>
      <c r="Z79" s="13"/>
    </row>
    <row r="80" spans="25:26" ht="16.5">
      <c r="Y80" s="13"/>
      <c r="Z80" s="13"/>
    </row>
    <row r="81" spans="25:26" ht="16.5">
      <c r="Y81" s="13"/>
      <c r="Z81" s="13"/>
    </row>
    <row r="82" spans="25:26" ht="16.5">
      <c r="Y82" s="13"/>
      <c r="Z82" s="13"/>
    </row>
    <row r="83" spans="25:26" ht="16.5">
      <c r="Y83" s="13"/>
      <c r="Z83" s="13"/>
    </row>
    <row r="84" spans="25:26" ht="16.5">
      <c r="Y84" s="13"/>
      <c r="Z84" s="13"/>
    </row>
    <row r="85" spans="25:26" ht="16.5">
      <c r="Y85" s="13"/>
      <c r="Z85" s="13"/>
    </row>
    <row r="86" spans="25:26" ht="16.5">
      <c r="Y86" s="13"/>
      <c r="Z86" s="13"/>
    </row>
    <row r="87" spans="25:26" ht="16.5">
      <c r="Y87" s="13"/>
      <c r="Z87" s="13"/>
    </row>
    <row r="88" spans="25:26" ht="16.5">
      <c r="Y88" s="13"/>
      <c r="Z88" s="13"/>
    </row>
    <row r="89" spans="25:26" ht="16.5">
      <c r="Y89" s="13"/>
      <c r="Z89" s="13"/>
    </row>
    <row r="90" spans="25:26" ht="16.5">
      <c r="Y90" s="13"/>
      <c r="Z90" s="13"/>
    </row>
    <row r="91" spans="25:26" ht="16.5">
      <c r="Y91" s="13"/>
      <c r="Z91" s="13"/>
    </row>
    <row r="92" spans="25:26" ht="16.5">
      <c r="Y92" s="13"/>
      <c r="Z92" s="13"/>
    </row>
    <row r="93" spans="25:26" ht="16.5">
      <c r="Y93" s="13"/>
      <c r="Z93" s="13"/>
    </row>
    <row r="94" spans="25:26" ht="16.5">
      <c r="Y94" s="13"/>
      <c r="Z94" s="13"/>
    </row>
    <row r="95" spans="25:26" ht="16.5">
      <c r="Y95" s="13"/>
      <c r="Z95" s="13"/>
    </row>
    <row r="96" spans="25:26" ht="16.5">
      <c r="Y96" s="13"/>
      <c r="Z96" s="13"/>
    </row>
    <row r="97" spans="25:26" ht="16.5">
      <c r="Y97" s="13"/>
      <c r="Z97" s="13"/>
    </row>
    <row r="98" spans="25:26" ht="16.5">
      <c r="Y98" s="13"/>
      <c r="Z98" s="13"/>
    </row>
    <row r="99" spans="25:26" ht="16.5">
      <c r="Y99" s="13"/>
      <c r="Z99" s="13"/>
    </row>
    <row r="100" spans="25:26" ht="16.5">
      <c r="Y100" s="13"/>
      <c r="Z100" s="13"/>
    </row>
    <row r="101" spans="25:26" ht="16.5">
      <c r="Y101" s="13"/>
      <c r="Z101" s="13"/>
    </row>
    <row r="102" spans="25:26" ht="16.5">
      <c r="Y102" s="13"/>
      <c r="Z102" s="13"/>
    </row>
    <row r="103" spans="25:26" ht="16.5">
      <c r="Y103" s="13"/>
      <c r="Z103" s="13"/>
    </row>
    <row r="104" spans="25:26" ht="16.5">
      <c r="Y104" s="13"/>
      <c r="Z104" s="13"/>
    </row>
    <row r="105" spans="25:26" ht="16.5">
      <c r="Y105" s="13"/>
      <c r="Z105" s="13"/>
    </row>
    <row r="106" spans="25:26" ht="16.5">
      <c r="Y106" s="13"/>
      <c r="Z106" s="13"/>
    </row>
    <row r="107" spans="25:26" ht="16.5">
      <c r="Y107" s="13"/>
      <c r="Z107" s="13"/>
    </row>
    <row r="108" spans="25:26" ht="16.5">
      <c r="Y108" s="13"/>
      <c r="Z108" s="13"/>
    </row>
    <row r="109" spans="25:26" ht="16.5">
      <c r="Y109" s="13"/>
      <c r="Z109" s="13"/>
    </row>
    <row r="110" spans="25:26" ht="16.5">
      <c r="Y110" s="13"/>
      <c r="Z110" s="13"/>
    </row>
    <row r="111" spans="25:26" ht="16.5">
      <c r="Y111" s="13"/>
      <c r="Z111" s="13"/>
    </row>
    <row r="112" spans="25:26" ht="16.5">
      <c r="Y112" s="13"/>
      <c r="Z112" s="13"/>
    </row>
    <row r="113" spans="25:26" ht="16.5">
      <c r="Y113" s="13"/>
      <c r="Z113" s="13"/>
    </row>
    <row r="114" spans="25:26" ht="16.5">
      <c r="Y114" s="13"/>
      <c r="Z114" s="13"/>
    </row>
    <row r="115" spans="25:26" ht="16.5">
      <c r="Y115" s="13"/>
      <c r="Z115" s="13"/>
    </row>
    <row r="116" spans="25:26" ht="16.5">
      <c r="Y116" s="13"/>
      <c r="Z116" s="13"/>
    </row>
    <row r="117" spans="25:26" ht="16.5">
      <c r="Y117" s="13"/>
      <c r="Z117" s="13"/>
    </row>
    <row r="118" spans="25:26" ht="16.5">
      <c r="Y118" s="13"/>
      <c r="Z118" s="13"/>
    </row>
    <row r="119" spans="25:26" ht="16.5">
      <c r="Y119" s="13"/>
      <c r="Z119" s="13"/>
    </row>
    <row r="120" spans="25:26" ht="16.5">
      <c r="Y120" s="13"/>
      <c r="Z120" s="13"/>
    </row>
    <row r="121" spans="25:26" ht="16.5">
      <c r="Y121" s="13"/>
      <c r="Z121" s="13"/>
    </row>
    <row r="122" spans="25:26" ht="16.5">
      <c r="Y122" s="13"/>
      <c r="Z122" s="13"/>
    </row>
    <row r="123" spans="25:26" ht="16.5">
      <c r="Y123" s="13"/>
      <c r="Z123" s="13"/>
    </row>
    <row r="124" spans="25:26" ht="16.5">
      <c r="Y124" s="13"/>
      <c r="Z124" s="13"/>
    </row>
    <row r="125" spans="25:26" ht="16.5">
      <c r="Y125" s="13"/>
      <c r="Z125" s="13"/>
    </row>
    <row r="126" spans="25:26" ht="16.5">
      <c r="Y126" s="13"/>
      <c r="Z126" s="13"/>
    </row>
    <row r="127" spans="25:26" ht="16.5">
      <c r="Y127" s="13"/>
      <c r="Z127" s="13"/>
    </row>
    <row r="128" spans="25:26" ht="16.5">
      <c r="Y128" s="13"/>
      <c r="Z128" s="13"/>
    </row>
    <row r="129" spans="25:26" ht="16.5">
      <c r="Y129" s="13"/>
      <c r="Z129" s="13"/>
    </row>
    <row r="130" spans="25:26" ht="16.5">
      <c r="Y130" s="13"/>
      <c r="Z130" s="13"/>
    </row>
    <row r="131" spans="25:26" ht="16.5">
      <c r="Y131" s="13"/>
      <c r="Z131" s="13"/>
    </row>
    <row r="132" spans="25:26" ht="16.5">
      <c r="Y132" s="13"/>
      <c r="Z132" s="13"/>
    </row>
    <row r="133" spans="25:26" ht="16.5">
      <c r="Y133" s="13"/>
      <c r="Z133" s="13"/>
    </row>
    <row r="134" spans="25:26" ht="16.5">
      <c r="Y134" s="13"/>
      <c r="Z134" s="13"/>
    </row>
    <row r="135" spans="25:26" ht="16.5">
      <c r="Y135" s="13"/>
      <c r="Z135" s="13"/>
    </row>
    <row r="136" spans="25:26" ht="16.5">
      <c r="Y136" s="13"/>
      <c r="Z136" s="13"/>
    </row>
    <row r="137" spans="25:26" ht="16.5">
      <c r="Y137" s="13"/>
      <c r="Z137" s="13"/>
    </row>
    <row r="138" spans="25:26" ht="16.5">
      <c r="Y138" s="13"/>
      <c r="Z138" s="13"/>
    </row>
    <row r="139" spans="25:26" ht="16.5">
      <c r="Y139" s="13"/>
      <c r="Z139" s="13"/>
    </row>
    <row r="140" spans="25:26" ht="16.5">
      <c r="Y140" s="13"/>
      <c r="Z140" s="13"/>
    </row>
    <row r="141" spans="25:26" ht="16.5">
      <c r="Y141" s="13"/>
      <c r="Z141" s="13"/>
    </row>
    <row r="142" spans="25:26" ht="16.5">
      <c r="Y142" s="13"/>
      <c r="Z142" s="13"/>
    </row>
    <row r="143" spans="25:26" ht="16.5">
      <c r="Y143" s="13"/>
      <c r="Z143" s="13"/>
    </row>
    <row r="144" spans="25:26" ht="16.5">
      <c r="Y144" s="13"/>
      <c r="Z144" s="13"/>
    </row>
    <row r="145" spans="25:26" ht="16.5">
      <c r="Y145" s="13"/>
      <c r="Z145" s="13"/>
    </row>
    <row r="146" spans="25:26" ht="16.5">
      <c r="Y146" s="13"/>
      <c r="Z146" s="13"/>
    </row>
    <row r="147" spans="25:26" ht="16.5">
      <c r="Y147" s="13"/>
      <c r="Z147" s="13"/>
    </row>
    <row r="148" spans="25:26" ht="16.5">
      <c r="Y148" s="13"/>
      <c r="Z148" s="13"/>
    </row>
    <row r="149" spans="25:26" ht="16.5">
      <c r="Y149" s="13"/>
      <c r="Z149" s="13"/>
    </row>
    <row r="150" spans="25:26" ht="16.5">
      <c r="Y150" s="13"/>
      <c r="Z150" s="13"/>
    </row>
    <row r="151" spans="25:26" ht="16.5">
      <c r="Y151" s="13"/>
      <c r="Z151" s="13"/>
    </row>
    <row r="152" spans="25:26" ht="16.5">
      <c r="Y152" s="13"/>
      <c r="Z152" s="13"/>
    </row>
    <row r="153" spans="25:26" ht="16.5">
      <c r="Y153" s="13"/>
      <c r="Z153" s="13"/>
    </row>
    <row r="154" spans="25:26" ht="16.5">
      <c r="Y154" s="13"/>
      <c r="Z154" s="13"/>
    </row>
    <row r="155" spans="25:26" ht="16.5">
      <c r="Y155" s="13"/>
      <c r="Z155" s="13"/>
    </row>
    <row r="156" spans="25:26" ht="16.5">
      <c r="Y156" s="13"/>
      <c r="Z156" s="13"/>
    </row>
    <row r="157" spans="25:26" ht="16.5">
      <c r="Y157" s="13"/>
      <c r="Z157" s="13"/>
    </row>
    <row r="158" spans="25:26" ht="16.5">
      <c r="Y158" s="13"/>
      <c r="Z158" s="13"/>
    </row>
    <row r="159" spans="25:26" ht="16.5">
      <c r="Y159" s="13"/>
      <c r="Z159" s="13"/>
    </row>
    <row r="160" spans="25:26" ht="16.5">
      <c r="Y160" s="13"/>
      <c r="Z160" s="13"/>
    </row>
    <row r="161" spans="25:26" ht="16.5">
      <c r="Y161" s="13"/>
      <c r="Z161" s="13"/>
    </row>
    <row r="162" spans="25:26" ht="16.5">
      <c r="Y162" s="13"/>
      <c r="Z162" s="13"/>
    </row>
    <row r="163" spans="25:26" ht="16.5">
      <c r="Y163" s="13"/>
      <c r="Z163" s="13"/>
    </row>
    <row r="164" spans="25:26" ht="16.5">
      <c r="Y164" s="13"/>
      <c r="Z164" s="13"/>
    </row>
    <row r="165" spans="25:26" ht="16.5">
      <c r="Y165" s="13"/>
      <c r="Z165" s="13"/>
    </row>
    <row r="166" spans="25:26" ht="16.5">
      <c r="Y166" s="13"/>
      <c r="Z166" s="13"/>
    </row>
    <row r="167" spans="25:26" ht="16.5">
      <c r="Y167" s="13"/>
      <c r="Z167" s="13"/>
    </row>
    <row r="168" spans="25:26" ht="16.5">
      <c r="Y168" s="13"/>
      <c r="Z168" s="13"/>
    </row>
    <row r="169" spans="25:26" ht="16.5">
      <c r="Y169" s="13"/>
      <c r="Z169" s="13"/>
    </row>
    <row r="170" spans="25:26" ht="16.5">
      <c r="Y170" s="13"/>
      <c r="Z170" s="13"/>
    </row>
    <row r="171" spans="25:26" ht="16.5">
      <c r="Y171" s="13"/>
      <c r="Z171" s="13"/>
    </row>
    <row r="172" spans="25:26" ht="16.5">
      <c r="Y172" s="13"/>
      <c r="Z172" s="13"/>
    </row>
    <row r="173" spans="25:26" ht="16.5">
      <c r="Y173" s="13"/>
      <c r="Z173" s="13"/>
    </row>
    <row r="174" spans="25:26" ht="16.5">
      <c r="Y174" s="13"/>
      <c r="Z174" s="13"/>
    </row>
    <row r="175" spans="25:26" ht="16.5">
      <c r="Y175" s="13"/>
      <c r="Z175" s="13"/>
    </row>
    <row r="176" spans="25:26" ht="16.5">
      <c r="Y176" s="13"/>
      <c r="Z176" s="13"/>
    </row>
    <row r="177" spans="25:26" ht="16.5">
      <c r="Y177" s="13"/>
      <c r="Z177" s="13"/>
    </row>
    <row r="178" spans="25:26" ht="16.5">
      <c r="Y178" s="13"/>
      <c r="Z178" s="13"/>
    </row>
    <row r="179" spans="25:26" ht="16.5">
      <c r="Y179" s="13"/>
      <c r="Z179" s="13"/>
    </row>
    <row r="180" spans="25:26" ht="16.5">
      <c r="Y180" s="13"/>
      <c r="Z180" s="13"/>
    </row>
    <row r="181" spans="25:26" ht="16.5">
      <c r="Y181" s="13"/>
      <c r="Z181" s="13"/>
    </row>
    <row r="182" spans="25:26" ht="16.5">
      <c r="Y182" s="13"/>
      <c r="Z182" s="13"/>
    </row>
    <row r="183" spans="25:26" ht="16.5">
      <c r="Y183" s="13"/>
      <c r="Z183" s="13"/>
    </row>
    <row r="184" spans="25:26" ht="16.5">
      <c r="Y184" s="13"/>
      <c r="Z184" s="13"/>
    </row>
    <row r="185" spans="25:26" ht="16.5">
      <c r="Y185" s="13"/>
      <c r="Z185" s="13"/>
    </row>
    <row r="186" spans="25:26" ht="16.5">
      <c r="Y186" s="13"/>
      <c r="Z186" s="13"/>
    </row>
    <row r="187" spans="25:26" ht="16.5">
      <c r="Y187" s="13"/>
      <c r="Z187" s="13"/>
    </row>
    <row r="188" spans="25:26" ht="16.5">
      <c r="Y188" s="13"/>
      <c r="Z188" s="13"/>
    </row>
    <row r="189" spans="25:26" ht="16.5">
      <c r="Y189" s="13"/>
      <c r="Z189" s="13"/>
    </row>
    <row r="190" spans="25:26" ht="16.5">
      <c r="Y190" s="13"/>
      <c r="Z190" s="13"/>
    </row>
    <row r="191" spans="25:26" ht="16.5">
      <c r="Y191" s="13"/>
      <c r="Z191" s="13"/>
    </row>
    <row r="192" spans="25:26" ht="16.5">
      <c r="Y192" s="13"/>
      <c r="Z192" s="13"/>
    </row>
    <row r="193" spans="25:26" ht="16.5">
      <c r="Y193" s="13"/>
      <c r="Z193" s="13"/>
    </row>
    <row r="194" spans="25:26" ht="16.5">
      <c r="Y194" s="13"/>
      <c r="Z194" s="13"/>
    </row>
    <row r="195" spans="25:26" ht="16.5">
      <c r="Y195" s="13"/>
      <c r="Z195" s="13"/>
    </row>
    <row r="196" spans="25:26" ht="16.5">
      <c r="Y196" s="13"/>
      <c r="Z196" s="13"/>
    </row>
    <row r="197" spans="25:26" ht="16.5">
      <c r="Y197" s="13"/>
      <c r="Z197" s="13"/>
    </row>
    <row r="198" spans="25:26" ht="16.5">
      <c r="Y198" s="13"/>
      <c r="Z198" s="13"/>
    </row>
    <row r="199" spans="25:26" ht="16.5">
      <c r="Y199" s="13"/>
      <c r="Z199" s="13"/>
    </row>
    <row r="200" spans="25:26" ht="16.5">
      <c r="Y200" s="13"/>
      <c r="Z200" s="13"/>
    </row>
    <row r="201" spans="25:26" ht="16.5">
      <c r="Y201" s="13"/>
      <c r="Z201" s="13"/>
    </row>
    <row r="202" spans="25:26" ht="16.5">
      <c r="Y202" s="13"/>
      <c r="Z202" s="13"/>
    </row>
    <row r="203" spans="25:26" ht="16.5">
      <c r="Y203" s="13"/>
      <c r="Z203" s="13"/>
    </row>
    <row r="204" spans="25:26" ht="16.5">
      <c r="Y204" s="13"/>
      <c r="Z204" s="13"/>
    </row>
    <row r="205" spans="25:26" ht="16.5">
      <c r="Y205" s="13"/>
      <c r="Z205" s="13"/>
    </row>
    <row r="206" spans="25:26" ht="16.5">
      <c r="Y206" s="13"/>
      <c r="Z206" s="13"/>
    </row>
    <row r="207" spans="25:26" ht="16.5">
      <c r="Y207" s="13"/>
      <c r="Z207" s="13"/>
    </row>
    <row r="208" spans="25:26" ht="16.5">
      <c r="Y208" s="13"/>
      <c r="Z208" s="13"/>
    </row>
    <row r="209" spans="25:26" ht="16.5">
      <c r="Y209" s="13"/>
      <c r="Z209" s="13"/>
    </row>
    <row r="210" spans="25:26" ht="16.5">
      <c r="Y210" s="13"/>
      <c r="Z210" s="13"/>
    </row>
    <row r="211" spans="25:26" ht="16.5">
      <c r="Y211" s="13"/>
      <c r="Z211" s="13"/>
    </row>
    <row r="212" spans="25:26" ht="16.5">
      <c r="Y212" s="13"/>
      <c r="Z212" s="13"/>
    </row>
    <row r="213" spans="25:26" ht="16.5">
      <c r="Y213" s="13"/>
      <c r="Z213" s="13"/>
    </row>
    <row r="214" spans="25:26" ht="16.5">
      <c r="Y214" s="13"/>
      <c r="Z214" s="13"/>
    </row>
    <row r="215" spans="25:26" ht="16.5">
      <c r="Y215" s="13"/>
      <c r="Z215" s="13"/>
    </row>
    <row r="216" spans="25:26" ht="16.5">
      <c r="Y216" s="13"/>
      <c r="Z216" s="13"/>
    </row>
    <row r="217" spans="25:26" ht="16.5">
      <c r="Y217" s="13"/>
      <c r="Z217" s="13"/>
    </row>
    <row r="218" spans="25:26" ht="16.5">
      <c r="Y218" s="13"/>
      <c r="Z218" s="13"/>
    </row>
    <row r="219" spans="25:26" ht="16.5">
      <c r="Y219" s="13"/>
      <c r="Z219" s="13"/>
    </row>
    <row r="220" spans="25:26" ht="16.5">
      <c r="Y220" s="13"/>
      <c r="Z220" s="13"/>
    </row>
    <row r="221" spans="25:26" ht="16.5">
      <c r="Y221" s="13"/>
      <c r="Z221" s="13"/>
    </row>
    <row r="222" spans="25:26" ht="16.5">
      <c r="Y222" s="13"/>
      <c r="Z222" s="13"/>
    </row>
    <row r="223" spans="25:26" ht="16.5">
      <c r="Y223" s="13"/>
      <c r="Z223" s="13"/>
    </row>
    <row r="224" spans="25:26" ht="16.5">
      <c r="Y224" s="13"/>
      <c r="Z224" s="13"/>
    </row>
    <row r="225" spans="25:26" ht="16.5">
      <c r="Y225" s="13"/>
      <c r="Z225" s="13"/>
    </row>
    <row r="226" spans="25:26" ht="16.5">
      <c r="Y226" s="13"/>
      <c r="Z226" s="13"/>
    </row>
    <row r="227" spans="25:26" ht="16.5">
      <c r="Y227" s="13"/>
      <c r="Z227" s="13"/>
    </row>
    <row r="228" spans="25:26" ht="16.5">
      <c r="Y228" s="13"/>
      <c r="Z228" s="13"/>
    </row>
    <row r="229" spans="25:26" ht="16.5">
      <c r="Y229" s="13"/>
      <c r="Z229" s="13"/>
    </row>
    <row r="230" spans="25:26" ht="16.5">
      <c r="Y230" s="13"/>
      <c r="Z230" s="13"/>
    </row>
    <row r="231" spans="25:26" ht="16.5">
      <c r="Y231" s="13"/>
      <c r="Z231" s="13"/>
    </row>
    <row r="232" spans="25:26" ht="16.5">
      <c r="Y232" s="13"/>
      <c r="Z232" s="13"/>
    </row>
    <row r="233" spans="25:26" ht="16.5">
      <c r="Y233" s="13"/>
      <c r="Z233" s="13"/>
    </row>
    <row r="234" spans="25:26" ht="16.5">
      <c r="Y234" s="13"/>
      <c r="Z234" s="13"/>
    </row>
    <row r="235" spans="25:26" ht="16.5">
      <c r="Y235" s="13"/>
      <c r="Z235" s="13"/>
    </row>
    <row r="236" spans="25:26" ht="16.5">
      <c r="Y236" s="13"/>
      <c r="Z236" s="13"/>
    </row>
    <row r="237" spans="25:26" ht="16.5">
      <c r="Y237" s="13"/>
      <c r="Z237" s="13"/>
    </row>
    <row r="238" spans="25:26" ht="16.5">
      <c r="Y238" s="13"/>
      <c r="Z238" s="13"/>
    </row>
    <row r="239" spans="25:26" ht="16.5">
      <c r="Y239" s="13"/>
      <c r="Z239" s="13"/>
    </row>
    <row r="240" spans="25:26" ht="16.5">
      <c r="Y240" s="13"/>
      <c r="Z240" s="13"/>
    </row>
    <row r="241" spans="25:26" ht="16.5">
      <c r="Y241" s="13"/>
      <c r="Z241" s="13"/>
    </row>
    <row r="242" spans="25:26" ht="16.5">
      <c r="Y242" s="13"/>
      <c r="Z242" s="13"/>
    </row>
    <row r="243" spans="25:26" ht="16.5">
      <c r="Y243" s="13"/>
      <c r="Z243" s="13"/>
    </row>
    <row r="244" spans="25:26" ht="16.5">
      <c r="Y244" s="13"/>
      <c r="Z244" s="13"/>
    </row>
  </sheetData>
  <sheetProtection/>
  <mergeCells count="1">
    <mergeCell ref="A7:D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sco-ar</cp:lastModifiedBy>
  <cp:lastPrinted>2016-09-21T06:43:39Z</cp:lastPrinted>
  <dcterms:created xsi:type="dcterms:W3CDTF">2013-09-26T11:16:47Z</dcterms:created>
  <dcterms:modified xsi:type="dcterms:W3CDTF">2016-09-21T06:43:42Z</dcterms:modified>
  <cp:category/>
  <cp:version/>
  <cp:contentType/>
  <cp:contentStatus/>
</cp:coreProperties>
</file>