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N11" i="1"/>
  <c r="AN12"/>
  <c r="AN13"/>
  <c r="AN14"/>
  <c r="AN15"/>
  <c r="AN16"/>
  <c r="AN17"/>
  <c r="AN10"/>
  <c r="AM11"/>
  <c r="AM12"/>
  <c r="AM13"/>
  <c r="AM14"/>
  <c r="AM15"/>
  <c r="AM16"/>
  <c r="AM17"/>
  <c r="AM10"/>
  <c r="AL11"/>
  <c r="AL12"/>
  <c r="AL13"/>
  <c r="AL14"/>
  <c r="AL15"/>
  <c r="AL16"/>
  <c r="AL17"/>
  <c r="AL10"/>
  <c r="AJ11"/>
  <c r="AJ12"/>
  <c r="AJ13"/>
  <c r="AJ14"/>
  <c r="AJ15"/>
  <c r="AJ16"/>
  <c r="AJ17"/>
  <c r="AJ10"/>
  <c r="AC11" l="1"/>
  <c r="AD11" s="1"/>
  <c r="AC12"/>
  <c r="AD12" s="1"/>
  <c r="AC13"/>
  <c r="AD13" s="1"/>
  <c r="AC14"/>
  <c r="AD14" s="1"/>
  <c r="AC15"/>
  <c r="AD15" s="1"/>
  <c r="AC16"/>
  <c r="AD16" s="1"/>
  <c r="AC17"/>
  <c r="AD17" s="1"/>
  <c r="AC10"/>
  <c r="AD10" s="1"/>
  <c r="V10"/>
  <c r="W10" s="1"/>
  <c r="V11"/>
  <c r="W11" s="1"/>
  <c r="V12"/>
  <c r="W12" s="1"/>
  <c r="V13"/>
  <c r="W13" s="1"/>
  <c r="V14"/>
  <c r="W14" s="1"/>
  <c r="V15"/>
  <c r="W15" s="1"/>
  <c r="V16"/>
  <c r="W16" s="1"/>
  <c r="V17"/>
  <c r="W17" s="1"/>
  <c r="M10"/>
  <c r="N10" s="1"/>
  <c r="M11" l="1"/>
  <c r="N11" s="1"/>
  <c r="M12"/>
  <c r="N12" s="1"/>
  <c r="M13"/>
  <c r="N13" s="1"/>
  <c r="M14"/>
  <c r="N14" s="1"/>
  <c r="M15"/>
  <c r="N15" s="1"/>
  <c r="M16"/>
  <c r="N16" s="1"/>
  <c r="M17"/>
  <c r="N17" s="1"/>
</calcChain>
</file>

<file path=xl/sharedStrings.xml><?xml version="1.0" encoding="utf-8"?>
<sst xmlns="http://schemas.openxmlformats.org/spreadsheetml/2006/main" count="90" uniqueCount="64">
  <si>
    <t xml:space="preserve">Domaine : Sciences Humaines et Sociales       </t>
  </si>
  <si>
    <t xml:space="preserve">PV SEMESTRE 01 </t>
  </si>
  <si>
    <t>Filière  :Sciences Sociales</t>
  </si>
  <si>
    <t>Année Universitaire  : 2016/2017</t>
  </si>
  <si>
    <t>Diplôme préparé : Licence</t>
  </si>
  <si>
    <t xml:space="preserve">Date de Délibération :  </t>
  </si>
  <si>
    <t xml:space="preserve">Année d'Etude : 1ère année </t>
  </si>
  <si>
    <t>Session___________: Normale</t>
  </si>
  <si>
    <t>UEF01</t>
  </si>
  <si>
    <t>UEM01</t>
  </si>
  <si>
    <t>UED01</t>
  </si>
  <si>
    <t>UET01</t>
  </si>
  <si>
    <t>°N</t>
  </si>
  <si>
    <t>Matricule</t>
  </si>
  <si>
    <t>Nom</t>
  </si>
  <si>
    <t>Prénom</t>
  </si>
  <si>
    <t>Crédits : 20</t>
  </si>
  <si>
    <t>Crédits : 5</t>
  </si>
  <si>
    <t>Crédits : 04</t>
  </si>
  <si>
    <t>Crédits : 01</t>
  </si>
  <si>
    <t>Intro a l'antropologie  .1</t>
  </si>
  <si>
    <t>Session</t>
  </si>
  <si>
    <t>Intro a la psychologie .1</t>
  </si>
  <si>
    <t>Intro a la sociologie  .1</t>
  </si>
  <si>
    <t>Intro a la philosophie .1</t>
  </si>
  <si>
    <t>Moy. U</t>
  </si>
  <si>
    <t>Crédits</t>
  </si>
  <si>
    <t>Ecoles et méthodes.1</t>
  </si>
  <si>
    <t>Statistiques descriptives .1</t>
  </si>
  <si>
    <t>Informatique . 1</t>
  </si>
  <si>
    <t>Introduction a l'economie.1</t>
  </si>
  <si>
    <t>L'individu et la culutre .1</t>
  </si>
  <si>
    <t>Lang.Etrang 1</t>
  </si>
  <si>
    <t>Cré.05</t>
  </si>
  <si>
    <t>Cré.02</t>
  </si>
  <si>
    <t>Cré.01</t>
  </si>
  <si>
    <t>113003358</t>
  </si>
  <si>
    <t>ARAB</t>
  </si>
  <si>
    <t>Nadjim</t>
  </si>
  <si>
    <t>1333005805</t>
  </si>
  <si>
    <t>BENMAMMAR</t>
  </si>
  <si>
    <t>Tassiana</t>
  </si>
  <si>
    <t>1333014003</t>
  </si>
  <si>
    <t>BENMOUFFOK</t>
  </si>
  <si>
    <t>Sabrina</t>
  </si>
  <si>
    <t>Lamia</t>
  </si>
  <si>
    <t>1333006297</t>
  </si>
  <si>
    <t>HAMOUDI</t>
  </si>
  <si>
    <t>Ouafa</t>
  </si>
  <si>
    <t>1333005816</t>
  </si>
  <si>
    <t>HANI</t>
  </si>
  <si>
    <t>1333014028</t>
  </si>
  <si>
    <t>MAZOUZI</t>
  </si>
  <si>
    <t>Fatma</t>
  </si>
  <si>
    <t>1333012329</t>
  </si>
  <si>
    <t>MERAH</t>
  </si>
  <si>
    <t>Hayat</t>
  </si>
  <si>
    <t>1333014458</t>
  </si>
  <si>
    <t>OUAZAR</t>
  </si>
  <si>
    <t>Monia</t>
  </si>
  <si>
    <t>Crédits Validés</t>
  </si>
  <si>
    <t>Crédits Capitalisés</t>
  </si>
  <si>
    <t>OBS</t>
  </si>
  <si>
    <t>Moy. S1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</si>
</sst>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0.00"/>
    <numFmt numFmtId="165" formatCode="_-* #,##0.00\ &quot;F&quot;_-;\-* #,##0.00\ &quot;F&quot;_-;_-* &quot;-&quot;??\ &quot;F&quot;_-;_-@_-"/>
    <numFmt numFmtId="166" formatCode="_-* #,##0.000000\ &quot;F&quot;_-;\-* #,##0.000000\ &quot;F&quot;_-;_-* &quot;-&quot;??\ &quot;F&quot;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rgb="FF000000"/>
      <name val="Cambria"/>
      <family val="1"/>
      <scheme val="major"/>
    </font>
    <font>
      <u/>
      <sz val="14"/>
      <name val="Cambria"/>
      <family val="1"/>
      <scheme val="major"/>
    </font>
    <font>
      <sz val="16"/>
      <name val="Cambria"/>
      <family val="1"/>
      <scheme val="major"/>
    </font>
    <font>
      <b/>
      <sz val="16"/>
      <name val="Cambria"/>
      <family val="1"/>
      <scheme val="major"/>
    </font>
    <font>
      <b/>
      <sz val="14"/>
      <name val="Cambria"/>
      <family val="1"/>
      <scheme val="major"/>
    </font>
    <font>
      <sz val="11"/>
      <color theme="1"/>
      <name val="Times New Roman"/>
      <family val="1"/>
    </font>
    <font>
      <sz val="11"/>
      <color rgb="FF080000"/>
      <name val="Calibri"/>
      <family val="2"/>
      <scheme val="minor"/>
    </font>
    <font>
      <sz val="10"/>
      <name val="Cambria"/>
      <family val="1"/>
      <scheme val="major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2" fontId="2" fillId="0" borderId="0" xfId="1" applyNumberFormat="1" applyFont="1" applyFill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textRotation="90"/>
    </xf>
    <xf numFmtId="0" fontId="9" fillId="0" borderId="8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/>
    </xf>
    <xf numFmtId="49" fontId="10" fillId="0" borderId="7" xfId="0" applyNumberFormat="1" applyFont="1" applyBorder="1" applyAlignment="1"/>
    <xf numFmtId="2" fontId="11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7" xfId="0" applyNumberFormat="1" applyBorder="1"/>
    <xf numFmtId="2" fontId="0" fillId="0" borderId="13" xfId="0" applyNumberFormat="1" applyFill="1" applyBorder="1"/>
    <xf numFmtId="0" fontId="13" fillId="0" borderId="7" xfId="0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13" fillId="0" borderId="7" xfId="0" applyNumberFormat="1" applyFont="1" applyBorder="1"/>
    <xf numFmtId="2" fontId="13" fillId="0" borderId="0" xfId="0" applyNumberFormat="1" applyFont="1" applyAlignment="1">
      <alignment horizontal="center"/>
    </xf>
    <xf numFmtId="2" fontId="0" fillId="0" borderId="13" xfId="0" applyNumberFormat="1" applyFill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164" fontId="2" fillId="0" borderId="7" xfId="0" applyNumberFormat="1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2" fontId="2" fillId="0" borderId="7" xfId="0" applyNumberFormat="1" applyFont="1" applyFill="1" applyBorder="1" applyAlignment="1">
      <alignment horizontal="center" vertical="center" textRotation="90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 textRotation="90"/>
    </xf>
    <xf numFmtId="164" fontId="2" fillId="0" borderId="12" xfId="0" applyNumberFormat="1" applyFont="1" applyFill="1" applyBorder="1" applyAlignment="1">
      <alignment horizontal="center" vertical="center" textRotation="90"/>
    </xf>
    <xf numFmtId="164" fontId="2" fillId="0" borderId="11" xfId="0" applyNumberFormat="1" applyFont="1" applyFill="1" applyBorder="1" applyAlignment="1">
      <alignment horizontal="center" vertical="center" textRotation="90" wrapText="1"/>
    </xf>
    <xf numFmtId="164" fontId="2" fillId="0" borderId="12" xfId="0" applyNumberFormat="1" applyFont="1" applyFill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 vertical="center" textRotation="90" wrapText="1" readingOrder="2"/>
    </xf>
    <xf numFmtId="0" fontId="8" fillId="0" borderId="7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textRotation="90" wrapText="1"/>
    </xf>
    <xf numFmtId="0" fontId="8" fillId="0" borderId="13" xfId="0" applyFont="1" applyFill="1" applyBorder="1" applyAlignment="1">
      <alignment horizontal="center" vertical="center" textRotation="90" wrapText="1"/>
    </xf>
    <xf numFmtId="0" fontId="8" fillId="0" borderId="12" xfId="0" applyFont="1" applyFill="1" applyBorder="1" applyAlignment="1">
      <alignment horizontal="center" vertical="center" textRotation="90" wrapText="1"/>
    </xf>
    <xf numFmtId="2" fontId="2" fillId="0" borderId="11" xfId="0" applyNumberFormat="1" applyFont="1" applyFill="1" applyBorder="1" applyAlignment="1">
      <alignment horizontal="center" vertical="center" textRotation="90"/>
    </xf>
    <xf numFmtId="2" fontId="2" fillId="0" borderId="13" xfId="0" applyNumberFormat="1" applyFont="1" applyFill="1" applyBorder="1" applyAlignment="1">
      <alignment horizontal="center" vertical="center" textRotation="90"/>
    </xf>
    <xf numFmtId="2" fontId="2" fillId="0" borderId="12" xfId="0" applyNumberFormat="1" applyFont="1" applyFill="1" applyBorder="1" applyAlignment="1">
      <alignment horizontal="center" vertical="center" textRotation="9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7"/>
  <sheetViews>
    <sheetView tabSelected="1" topLeftCell="D1" workbookViewId="0">
      <selection activeCell="AL12" sqref="AL12"/>
    </sheetView>
  </sheetViews>
  <sheetFormatPr baseColWidth="10" defaultRowHeight="15"/>
  <cols>
    <col min="1" max="1" width="3.28515625" customWidth="1"/>
    <col min="2" max="2" width="14.85546875" customWidth="1"/>
    <col min="3" max="3" width="16.140625" customWidth="1"/>
    <col min="5" max="5" width="6.5703125" customWidth="1"/>
    <col min="6" max="6" width="5" customWidth="1"/>
    <col min="7" max="7" width="6.42578125" style="22" customWidth="1"/>
    <col min="8" max="8" width="4.85546875" customWidth="1"/>
    <col min="9" max="9" width="6.42578125" customWidth="1"/>
    <col min="10" max="10" width="4.7109375" customWidth="1"/>
    <col min="11" max="11" width="6.5703125" style="22" customWidth="1"/>
    <col min="12" max="12" width="5.7109375" customWidth="1"/>
    <col min="13" max="13" width="5.5703125" customWidth="1"/>
    <col min="14" max="14" width="5.42578125" customWidth="1"/>
    <col min="15" max="15" width="5.28515625" customWidth="1"/>
    <col min="16" max="16" width="7.140625" customWidth="1"/>
    <col min="17" max="17" width="4.85546875" customWidth="1"/>
    <col min="18" max="18" width="6.7109375" customWidth="1"/>
    <col min="19" max="19" width="6.140625" customWidth="1"/>
    <col min="20" max="20" width="6.7109375" style="22" customWidth="1"/>
    <col min="21" max="21" width="4.7109375" customWidth="1"/>
    <col min="22" max="22" width="6.140625" customWidth="1"/>
    <col min="23" max="23" width="4.5703125" customWidth="1"/>
    <col min="24" max="24" width="4.42578125" customWidth="1"/>
    <col min="25" max="25" width="6.85546875" customWidth="1"/>
    <col min="26" max="26" width="5.7109375" customWidth="1"/>
    <col min="27" max="27" width="5.85546875" customWidth="1"/>
    <col min="28" max="28" width="4.5703125" customWidth="1"/>
    <col min="29" max="29" width="6.140625" customWidth="1"/>
    <col min="30" max="30" width="7" customWidth="1"/>
    <col min="31" max="31" width="4.7109375" customWidth="1"/>
    <col min="32" max="32" width="5.85546875" customWidth="1"/>
    <col min="33" max="33" width="4.140625" customWidth="1"/>
    <col min="34" max="34" width="6.85546875" customWidth="1"/>
    <col min="35" max="35" width="5.140625" customWidth="1"/>
    <col min="36" max="36" width="7.28515625" customWidth="1"/>
    <col min="37" max="37" width="3.42578125" customWidth="1"/>
    <col min="38" max="38" width="6.140625" customWidth="1"/>
    <col min="39" max="39" width="4.7109375" customWidth="1"/>
    <col min="40" max="40" width="11" customWidth="1"/>
  </cols>
  <sheetData>
    <row r="1" spans="1:40" ht="18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1"/>
      <c r="AI1" s="2"/>
    </row>
    <row r="2" spans="1:40" ht="18">
      <c r="A2" s="3" t="s">
        <v>0</v>
      </c>
      <c r="B2" s="1"/>
      <c r="C2" s="3"/>
      <c r="D2" s="3"/>
      <c r="E2" s="4"/>
      <c r="F2" s="1"/>
      <c r="G2" s="4"/>
      <c r="H2" s="46" t="s">
        <v>1</v>
      </c>
      <c r="I2" s="47"/>
      <c r="J2" s="47"/>
      <c r="K2" s="47"/>
      <c r="L2" s="47"/>
      <c r="M2" s="48"/>
      <c r="N2" s="5"/>
      <c r="O2" s="5"/>
      <c r="P2" s="6"/>
      <c r="Q2" s="5"/>
      <c r="R2" s="6"/>
      <c r="S2" s="5"/>
      <c r="T2" s="6"/>
      <c r="U2" s="5"/>
      <c r="V2" s="5"/>
      <c r="W2" s="1"/>
      <c r="X2" s="1"/>
      <c r="Y2" s="4"/>
      <c r="Z2" s="1"/>
      <c r="AA2" s="4"/>
      <c r="AB2" s="1"/>
      <c r="AC2" s="7"/>
      <c r="AD2" s="1"/>
      <c r="AE2" s="1"/>
      <c r="AF2" s="4"/>
      <c r="AG2" s="1"/>
      <c r="AH2" s="1"/>
      <c r="AI2" s="2"/>
    </row>
    <row r="3" spans="1:40" ht="18">
      <c r="A3" s="8" t="s">
        <v>2</v>
      </c>
      <c r="B3" s="1"/>
      <c r="C3" s="3"/>
      <c r="D3" s="3"/>
      <c r="E3" s="4"/>
      <c r="F3" s="1"/>
      <c r="G3" s="4"/>
      <c r="H3" s="49"/>
      <c r="I3" s="50"/>
      <c r="J3" s="50"/>
      <c r="K3" s="50"/>
      <c r="L3" s="50"/>
      <c r="M3" s="51"/>
      <c r="N3" s="5"/>
      <c r="O3" s="5"/>
      <c r="P3" s="6"/>
      <c r="Q3" s="5"/>
      <c r="R3" s="6"/>
      <c r="S3" s="5"/>
      <c r="T3" s="6"/>
      <c r="U3" s="5"/>
      <c r="V3" s="5"/>
      <c r="W3" s="9"/>
      <c r="X3" s="9"/>
      <c r="Y3" s="10"/>
      <c r="Z3" s="9"/>
      <c r="AA3" s="10"/>
      <c r="AB3" s="9"/>
      <c r="AC3" s="7"/>
      <c r="AD3" s="1" t="s">
        <v>3</v>
      </c>
      <c r="AE3" s="11"/>
      <c r="AF3" s="10"/>
      <c r="AG3" s="11"/>
      <c r="AH3" s="1"/>
      <c r="AI3" s="2"/>
    </row>
    <row r="4" spans="1:40" ht="18">
      <c r="A4" s="52" t="s">
        <v>4</v>
      </c>
      <c r="B4" s="53"/>
      <c r="C4" s="53"/>
      <c r="D4" s="53"/>
      <c r="E4" s="4"/>
      <c r="F4" s="1"/>
      <c r="G4" s="4"/>
      <c r="H4" s="5"/>
      <c r="I4" s="6"/>
      <c r="J4" s="5"/>
      <c r="K4" s="6"/>
      <c r="L4" s="5"/>
      <c r="M4" s="5"/>
      <c r="N4" s="5"/>
      <c r="O4" s="5"/>
      <c r="P4" s="6"/>
      <c r="Q4" s="5"/>
      <c r="R4" s="6"/>
      <c r="S4" s="5"/>
      <c r="T4" s="6"/>
      <c r="U4" s="5"/>
      <c r="V4" s="5"/>
      <c r="W4" s="9"/>
      <c r="X4" s="9"/>
      <c r="Y4" s="10"/>
      <c r="Z4" s="9"/>
      <c r="AA4" s="10"/>
      <c r="AB4" s="9"/>
      <c r="AC4" s="7"/>
      <c r="AD4" s="1" t="s">
        <v>5</v>
      </c>
      <c r="AE4" s="11"/>
      <c r="AF4" s="10"/>
      <c r="AG4" s="11"/>
      <c r="AH4" s="1"/>
      <c r="AI4" s="2"/>
    </row>
    <row r="5" spans="1:40" ht="18">
      <c r="A5" s="8" t="s">
        <v>6</v>
      </c>
      <c r="B5" s="1"/>
      <c r="C5" s="3"/>
      <c r="D5" s="3"/>
      <c r="E5" s="4"/>
      <c r="F5" s="1"/>
      <c r="G5" s="4"/>
      <c r="H5" s="1"/>
      <c r="I5" s="4"/>
      <c r="J5" s="7"/>
      <c r="K5" s="4"/>
      <c r="L5" s="1"/>
      <c r="M5" s="7"/>
      <c r="N5" s="54"/>
      <c r="O5" s="54"/>
      <c r="P5" s="54"/>
      <c r="Q5" s="54"/>
      <c r="R5" s="54"/>
      <c r="S5" s="54"/>
      <c r="T5" s="54"/>
      <c r="U5" s="54"/>
      <c r="V5" s="7"/>
      <c r="W5" s="1"/>
      <c r="X5" s="1"/>
      <c r="Y5" s="4"/>
      <c r="Z5" s="1"/>
      <c r="AA5" s="4"/>
      <c r="AB5" s="1"/>
      <c r="AC5" s="7"/>
      <c r="AD5" s="12" t="s">
        <v>7</v>
      </c>
      <c r="AE5" s="12"/>
      <c r="AF5" s="13"/>
      <c r="AG5" s="1"/>
      <c r="AH5" s="1"/>
      <c r="AI5" s="2"/>
    </row>
    <row r="6" spans="1:40" ht="20.25">
      <c r="A6" s="55"/>
      <c r="B6" s="55"/>
      <c r="C6" s="14"/>
      <c r="D6" s="14"/>
      <c r="E6" s="56" t="s">
        <v>8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7" t="s">
        <v>9</v>
      </c>
      <c r="Q6" s="57"/>
      <c r="R6" s="57"/>
      <c r="S6" s="57"/>
      <c r="T6" s="57"/>
      <c r="U6" s="57"/>
      <c r="V6" s="57"/>
      <c r="W6" s="57"/>
      <c r="X6" s="57"/>
      <c r="Y6" s="58" t="s">
        <v>10</v>
      </c>
      <c r="Z6" s="59"/>
      <c r="AA6" s="59"/>
      <c r="AB6" s="59"/>
      <c r="AC6" s="59"/>
      <c r="AD6" s="59"/>
      <c r="AE6" s="60"/>
      <c r="AF6" s="57" t="s">
        <v>11</v>
      </c>
      <c r="AG6" s="57"/>
      <c r="AH6" s="57"/>
      <c r="AI6" s="57"/>
      <c r="AJ6" s="61" t="s">
        <v>63</v>
      </c>
      <c r="AK6" s="64" t="s">
        <v>21</v>
      </c>
      <c r="AL6" s="61" t="s">
        <v>60</v>
      </c>
      <c r="AM6" s="61" t="s">
        <v>61</v>
      </c>
      <c r="AN6" s="44" t="s">
        <v>62</v>
      </c>
    </row>
    <row r="7" spans="1:40" ht="18">
      <c r="A7" s="43" t="s">
        <v>12</v>
      </c>
      <c r="B7" s="44" t="s">
        <v>13</v>
      </c>
      <c r="C7" s="43" t="s">
        <v>14</v>
      </c>
      <c r="D7" s="43" t="s">
        <v>15</v>
      </c>
      <c r="E7" s="38" t="s">
        <v>16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 t="s">
        <v>17</v>
      </c>
      <c r="Q7" s="38"/>
      <c r="R7" s="38"/>
      <c r="S7" s="38"/>
      <c r="T7" s="38"/>
      <c r="U7" s="38"/>
      <c r="V7" s="38"/>
      <c r="W7" s="38"/>
      <c r="X7" s="38"/>
      <c r="Y7" s="35" t="s">
        <v>18</v>
      </c>
      <c r="Z7" s="36"/>
      <c r="AA7" s="36"/>
      <c r="AB7" s="36"/>
      <c r="AC7" s="36"/>
      <c r="AD7" s="36"/>
      <c r="AE7" s="37"/>
      <c r="AF7" s="38" t="s">
        <v>19</v>
      </c>
      <c r="AG7" s="38"/>
      <c r="AH7" s="38"/>
      <c r="AI7" s="38"/>
      <c r="AJ7" s="62"/>
      <c r="AK7" s="65"/>
      <c r="AL7" s="62"/>
      <c r="AM7" s="62"/>
      <c r="AN7" s="44"/>
    </row>
    <row r="8" spans="1:40" ht="189.75">
      <c r="A8" s="43"/>
      <c r="B8" s="44"/>
      <c r="C8" s="43"/>
      <c r="D8" s="43"/>
      <c r="E8" s="15" t="s">
        <v>20</v>
      </c>
      <c r="F8" s="34" t="s">
        <v>21</v>
      </c>
      <c r="G8" s="15" t="s">
        <v>22</v>
      </c>
      <c r="H8" s="34" t="s">
        <v>21</v>
      </c>
      <c r="I8" s="15" t="s">
        <v>23</v>
      </c>
      <c r="J8" s="39" t="s">
        <v>21</v>
      </c>
      <c r="K8" s="15" t="s">
        <v>24</v>
      </c>
      <c r="L8" s="34" t="s">
        <v>21</v>
      </c>
      <c r="M8" s="41" t="s">
        <v>25</v>
      </c>
      <c r="N8" s="33" t="s">
        <v>26</v>
      </c>
      <c r="O8" s="34" t="s">
        <v>21</v>
      </c>
      <c r="P8" s="15" t="s">
        <v>27</v>
      </c>
      <c r="Q8" s="34" t="s">
        <v>21</v>
      </c>
      <c r="R8" s="15" t="s">
        <v>28</v>
      </c>
      <c r="S8" s="34" t="s">
        <v>21</v>
      </c>
      <c r="T8" s="15" t="s">
        <v>29</v>
      </c>
      <c r="U8" s="34" t="s">
        <v>21</v>
      </c>
      <c r="V8" s="32" t="s">
        <v>25</v>
      </c>
      <c r="W8" s="33" t="s">
        <v>26</v>
      </c>
      <c r="X8" s="34" t="s">
        <v>21</v>
      </c>
      <c r="Y8" s="15" t="s">
        <v>30</v>
      </c>
      <c r="Z8" s="34" t="s">
        <v>21</v>
      </c>
      <c r="AA8" s="15" t="s">
        <v>31</v>
      </c>
      <c r="AB8" s="34" t="s">
        <v>21</v>
      </c>
      <c r="AC8" s="32" t="s">
        <v>25</v>
      </c>
      <c r="AD8" s="33" t="s">
        <v>26</v>
      </c>
      <c r="AE8" s="34" t="s">
        <v>21</v>
      </c>
      <c r="AF8" s="15" t="s">
        <v>32</v>
      </c>
      <c r="AG8" s="34" t="s">
        <v>21</v>
      </c>
      <c r="AH8" s="32" t="s">
        <v>25</v>
      </c>
      <c r="AI8" s="33" t="s">
        <v>26</v>
      </c>
      <c r="AJ8" s="62"/>
      <c r="AK8" s="65"/>
      <c r="AL8" s="62"/>
      <c r="AM8" s="62"/>
      <c r="AN8" s="44"/>
    </row>
    <row r="9" spans="1:40" s="20" customFormat="1" ht="25.5">
      <c r="A9" s="43"/>
      <c r="B9" s="44"/>
      <c r="C9" s="43"/>
      <c r="D9" s="43"/>
      <c r="E9" s="19" t="s">
        <v>33</v>
      </c>
      <c r="F9" s="34"/>
      <c r="G9" s="19" t="s">
        <v>33</v>
      </c>
      <c r="H9" s="34"/>
      <c r="I9" s="19" t="s">
        <v>33</v>
      </c>
      <c r="J9" s="40"/>
      <c r="K9" s="19" t="s">
        <v>33</v>
      </c>
      <c r="L9" s="34"/>
      <c r="M9" s="42"/>
      <c r="N9" s="33"/>
      <c r="O9" s="34"/>
      <c r="P9" s="19" t="s">
        <v>34</v>
      </c>
      <c r="Q9" s="34"/>
      <c r="R9" s="19" t="s">
        <v>34</v>
      </c>
      <c r="S9" s="34"/>
      <c r="T9" s="19" t="s">
        <v>35</v>
      </c>
      <c r="U9" s="34"/>
      <c r="V9" s="32"/>
      <c r="W9" s="33"/>
      <c r="X9" s="34"/>
      <c r="Y9" s="19" t="s">
        <v>34</v>
      </c>
      <c r="Z9" s="34"/>
      <c r="AA9" s="19" t="s">
        <v>34</v>
      </c>
      <c r="AB9" s="34"/>
      <c r="AC9" s="32"/>
      <c r="AD9" s="33"/>
      <c r="AE9" s="34"/>
      <c r="AF9" s="19" t="s">
        <v>35</v>
      </c>
      <c r="AG9" s="34"/>
      <c r="AH9" s="32"/>
      <c r="AI9" s="33"/>
      <c r="AJ9" s="63"/>
      <c r="AK9" s="66"/>
      <c r="AL9" s="63"/>
      <c r="AM9" s="63"/>
      <c r="AN9" s="44"/>
    </row>
    <row r="10" spans="1:40">
      <c r="A10" s="16">
        <v>1</v>
      </c>
      <c r="B10" s="17" t="s">
        <v>36</v>
      </c>
      <c r="C10" s="18" t="s">
        <v>37</v>
      </c>
      <c r="D10" s="18" t="s">
        <v>38</v>
      </c>
      <c r="E10" s="27">
        <v>9.5</v>
      </c>
      <c r="F10" s="26">
        <v>1</v>
      </c>
      <c r="G10" s="23">
        <v>10</v>
      </c>
      <c r="H10" s="21">
        <v>1</v>
      </c>
      <c r="I10" s="27">
        <v>2</v>
      </c>
      <c r="J10" s="26">
        <v>1</v>
      </c>
      <c r="K10" s="23">
        <v>10.67</v>
      </c>
      <c r="L10" s="21">
        <v>1</v>
      </c>
      <c r="M10" s="23">
        <f t="shared" ref="M10:M17" si="0" xml:space="preserve"> (E10*2+G10*2+I10*2+K10*2)/8</f>
        <v>8.0425000000000004</v>
      </c>
      <c r="N10" s="21">
        <f>(IF(M10&gt;9.99,20,IF(E10&gt;9.99,5,0)+IF(G10&gt;9.99,5,0)+IF(I10&gt;9.99,5,0)+IF(K10&gt;9.99,5,0)))</f>
        <v>10</v>
      </c>
      <c r="O10" s="21">
        <v>1</v>
      </c>
      <c r="P10" s="23">
        <v>10</v>
      </c>
      <c r="Q10" s="21">
        <v>1</v>
      </c>
      <c r="R10" s="23">
        <v>7.67</v>
      </c>
      <c r="S10" s="21">
        <v>1</v>
      </c>
      <c r="T10" s="23">
        <v>13</v>
      </c>
      <c r="U10" s="21">
        <v>1</v>
      </c>
      <c r="V10" s="23">
        <f xml:space="preserve"> (P10*2+R10*1+T10*1)/4</f>
        <v>10.1675</v>
      </c>
      <c r="W10" s="21">
        <f>(IF(V10&gt;9.99,5,IF(P10&gt;9.99,2,0)+IF(R10&gt;9.99,2,0)+IF(T10&gt;9.99,1,0)))</f>
        <v>5</v>
      </c>
      <c r="X10" s="21">
        <v>1</v>
      </c>
      <c r="Y10" s="27">
        <v>2.5</v>
      </c>
      <c r="Z10" s="26">
        <v>1</v>
      </c>
      <c r="AA10" s="23">
        <v>11.67</v>
      </c>
      <c r="AB10" s="21">
        <v>1</v>
      </c>
      <c r="AC10" s="23">
        <f xml:space="preserve"> (Y10*1+AA10*2)/3</f>
        <v>8.6133333333333333</v>
      </c>
      <c r="AD10" s="21">
        <f>(IF(AC10&gt;9.99,4,IF(Y10&gt;9.99,2,0)+IF(AA10&gt;9.99,2,0)))</f>
        <v>2</v>
      </c>
      <c r="AE10" s="21">
        <v>1</v>
      </c>
      <c r="AF10" s="24">
        <v>14.25</v>
      </c>
      <c r="AG10" s="21">
        <v>1</v>
      </c>
      <c r="AH10" s="23">
        <v>14.25</v>
      </c>
      <c r="AI10" s="21">
        <v>1</v>
      </c>
      <c r="AJ10" s="23">
        <f>(M10*8+V10*4+AC10*3+AH10*1)/16</f>
        <v>9.0687499999999996</v>
      </c>
      <c r="AK10" s="21">
        <v>1</v>
      </c>
      <c r="AL10" s="31">
        <f>(N10+W10+AD10+AI10)</f>
        <v>18</v>
      </c>
      <c r="AM10" s="21">
        <f>IF(AJ10&gt;9.99,30,AL10)</f>
        <v>18</v>
      </c>
      <c r="AN10" s="21" t="str">
        <f>IF(AJ10&gt;9.99,"Acquis","Non acquis")</f>
        <v>Non acquis</v>
      </c>
    </row>
    <row r="11" spans="1:40">
      <c r="A11" s="16">
        <v>2</v>
      </c>
      <c r="B11" s="17" t="s">
        <v>39</v>
      </c>
      <c r="C11" s="18" t="s">
        <v>40</v>
      </c>
      <c r="D11" s="18" t="s">
        <v>41</v>
      </c>
      <c r="E11" s="28">
        <v>15</v>
      </c>
      <c r="F11" s="26">
        <v>1</v>
      </c>
      <c r="G11" s="23">
        <v>10</v>
      </c>
      <c r="H11" s="21">
        <v>1</v>
      </c>
      <c r="I11" s="27">
        <v>4</v>
      </c>
      <c r="J11" s="26">
        <v>1</v>
      </c>
      <c r="K11" s="23">
        <v>10.59</v>
      </c>
      <c r="L11" s="21">
        <v>1</v>
      </c>
      <c r="M11" s="23">
        <f t="shared" si="0"/>
        <v>9.8975000000000009</v>
      </c>
      <c r="N11" s="21">
        <f t="shared" ref="N11:N16" si="1">(IF(M11&gt;9.99,20,IF(E11&gt;9.99,5,0)+IF(G11&gt;9.99,5,0)+IF(I11&gt;9.99,5,0)+IF(K11&gt;9.99,5,0)))</f>
        <v>15</v>
      </c>
      <c r="O11" s="21">
        <v>1</v>
      </c>
      <c r="P11" s="23">
        <v>10.5</v>
      </c>
      <c r="Q11" s="21">
        <v>1</v>
      </c>
      <c r="R11" s="23">
        <v>10.08</v>
      </c>
      <c r="S11" s="21">
        <v>1</v>
      </c>
      <c r="T11" s="23">
        <v>12</v>
      </c>
      <c r="U11" s="21">
        <v>1</v>
      </c>
      <c r="V11" s="23">
        <f t="shared" ref="V11:V17" si="2" xml:space="preserve"> (P11*2+R11*1+T11*1)/4</f>
        <v>10.77</v>
      </c>
      <c r="W11" s="21">
        <f t="shared" ref="W11:W17" si="3">(IF(V11&gt;9.99,5,IF(P11&gt;9.99,2,0)+IF(R11&gt;9.99,2,0)+IF(T11&gt;9.99,1,0)))</f>
        <v>5</v>
      </c>
      <c r="X11" s="21">
        <v>1</v>
      </c>
      <c r="Y11" s="27">
        <v>14.5</v>
      </c>
      <c r="Z11" s="26">
        <v>1</v>
      </c>
      <c r="AA11" s="23">
        <v>11</v>
      </c>
      <c r="AB11" s="21">
        <v>1</v>
      </c>
      <c r="AC11" s="23">
        <f t="shared" ref="AC11:AC17" si="4" xml:space="preserve"> (Y11*1+AA11*2)/3</f>
        <v>12.166666666666666</v>
      </c>
      <c r="AD11" s="21">
        <f t="shared" ref="AD11:AD17" si="5">(IF(AC11&gt;9.99,4,IF(Y11&gt;9.99,2,0)+IF(AA11&gt;9.99,2,0)))</f>
        <v>4</v>
      </c>
      <c r="AE11" s="21">
        <v>1</v>
      </c>
      <c r="AF11" s="24">
        <v>10</v>
      </c>
      <c r="AG11" s="21">
        <v>1</v>
      </c>
      <c r="AH11" s="23">
        <v>10</v>
      </c>
      <c r="AI11" s="21">
        <v>1</v>
      </c>
      <c r="AJ11" s="23">
        <f t="shared" ref="AJ11:AJ17" si="6">(M11*8+V11*4+AC11*3+AH11*1)/16</f>
        <v>10.547499999999999</v>
      </c>
      <c r="AK11" s="21">
        <v>1</v>
      </c>
      <c r="AL11" s="31">
        <f t="shared" ref="AL11:AL17" si="7">(N11+W11+AD11+AI11)</f>
        <v>25</v>
      </c>
      <c r="AM11" s="21">
        <f t="shared" ref="AM11:AM17" si="8">IF(AJ11&gt;9.99,30,AL11)</f>
        <v>30</v>
      </c>
      <c r="AN11" s="21" t="str">
        <f t="shared" ref="AN11:AN17" si="9">IF(AJ11&gt;9.99,"Acquis","Non acquis")</f>
        <v>Acquis</v>
      </c>
    </row>
    <row r="12" spans="1:40">
      <c r="A12" s="16">
        <v>3</v>
      </c>
      <c r="B12" s="17" t="s">
        <v>42</v>
      </c>
      <c r="C12" s="18" t="s">
        <v>43</v>
      </c>
      <c r="D12" s="18" t="s">
        <v>44</v>
      </c>
      <c r="E12" s="28">
        <v>12</v>
      </c>
      <c r="F12" s="26">
        <v>1</v>
      </c>
      <c r="G12" s="23">
        <v>10</v>
      </c>
      <c r="H12" s="21">
        <v>1</v>
      </c>
      <c r="I12" s="23">
        <v>11</v>
      </c>
      <c r="J12" s="21">
        <v>1</v>
      </c>
      <c r="K12" s="27">
        <v>4</v>
      </c>
      <c r="L12" s="26">
        <v>1</v>
      </c>
      <c r="M12" s="23">
        <f t="shared" si="0"/>
        <v>9.25</v>
      </c>
      <c r="N12" s="21">
        <f t="shared" si="1"/>
        <v>15</v>
      </c>
      <c r="O12" s="21">
        <v>1</v>
      </c>
      <c r="P12" s="27">
        <v>6</v>
      </c>
      <c r="Q12" s="26">
        <v>1</v>
      </c>
      <c r="R12" s="27">
        <v>0</v>
      </c>
      <c r="S12" s="26">
        <v>1</v>
      </c>
      <c r="T12" s="23">
        <v>11</v>
      </c>
      <c r="U12" s="21">
        <v>1</v>
      </c>
      <c r="V12" s="23">
        <f t="shared" si="2"/>
        <v>5.75</v>
      </c>
      <c r="W12" s="21">
        <f t="shared" si="3"/>
        <v>1</v>
      </c>
      <c r="X12" s="21">
        <v>1</v>
      </c>
      <c r="Y12" s="27">
        <v>10</v>
      </c>
      <c r="Z12" s="26">
        <v>1</v>
      </c>
      <c r="AA12" s="27">
        <v>2.5</v>
      </c>
      <c r="AB12" s="26">
        <v>1</v>
      </c>
      <c r="AC12" s="23">
        <f t="shared" si="4"/>
        <v>5</v>
      </c>
      <c r="AD12" s="21">
        <f t="shared" si="5"/>
        <v>2</v>
      </c>
      <c r="AE12" s="21">
        <v>1</v>
      </c>
      <c r="AF12" s="24">
        <v>11</v>
      </c>
      <c r="AG12" s="21">
        <v>1</v>
      </c>
      <c r="AH12" s="23">
        <v>11</v>
      </c>
      <c r="AI12" s="21">
        <v>1</v>
      </c>
      <c r="AJ12" s="23">
        <f t="shared" si="6"/>
        <v>7.6875</v>
      </c>
      <c r="AK12" s="21">
        <v>1</v>
      </c>
      <c r="AL12" s="31">
        <f t="shared" si="7"/>
        <v>19</v>
      </c>
      <c r="AM12" s="21">
        <f t="shared" si="8"/>
        <v>19</v>
      </c>
      <c r="AN12" s="21" t="str">
        <f t="shared" si="9"/>
        <v>Non acquis</v>
      </c>
    </row>
    <row r="13" spans="1:40">
      <c r="A13" s="16">
        <v>4</v>
      </c>
      <c r="B13" s="17" t="s">
        <v>46</v>
      </c>
      <c r="C13" s="18" t="s">
        <v>47</v>
      </c>
      <c r="D13" s="18" t="s">
        <v>48</v>
      </c>
      <c r="E13" s="28">
        <v>8.5</v>
      </c>
      <c r="F13" s="26">
        <v>1</v>
      </c>
      <c r="G13" s="23">
        <v>11.5</v>
      </c>
      <c r="H13" s="21">
        <v>1</v>
      </c>
      <c r="I13" s="27">
        <v>1.5</v>
      </c>
      <c r="J13" s="26">
        <v>1</v>
      </c>
      <c r="K13" s="29">
        <v>0</v>
      </c>
      <c r="L13" s="26">
        <v>1</v>
      </c>
      <c r="M13" s="23">
        <f t="shared" si="0"/>
        <v>5.375</v>
      </c>
      <c r="N13" s="21">
        <f t="shared" si="1"/>
        <v>5</v>
      </c>
      <c r="O13" s="21">
        <v>1</v>
      </c>
      <c r="P13" s="27">
        <v>6</v>
      </c>
      <c r="Q13" s="26">
        <v>1</v>
      </c>
      <c r="R13" s="27">
        <v>0</v>
      </c>
      <c r="S13" s="26">
        <v>1</v>
      </c>
      <c r="T13" s="21">
        <v>15.67</v>
      </c>
      <c r="U13" s="21">
        <v>1</v>
      </c>
      <c r="V13" s="23">
        <f t="shared" si="2"/>
        <v>6.9175000000000004</v>
      </c>
      <c r="W13" s="21">
        <f t="shared" si="3"/>
        <v>1</v>
      </c>
      <c r="X13" s="21">
        <v>1</v>
      </c>
      <c r="Y13" s="27">
        <v>10</v>
      </c>
      <c r="Z13" s="26">
        <v>1</v>
      </c>
      <c r="AA13" s="27">
        <v>11</v>
      </c>
      <c r="AB13" s="26">
        <v>1</v>
      </c>
      <c r="AC13" s="23">
        <f t="shared" si="4"/>
        <v>10.666666666666666</v>
      </c>
      <c r="AD13" s="21">
        <f t="shared" si="5"/>
        <v>4</v>
      </c>
      <c r="AE13" s="21">
        <v>1</v>
      </c>
      <c r="AF13" s="25">
        <v>13.5</v>
      </c>
      <c r="AG13" s="21">
        <v>1</v>
      </c>
      <c r="AH13" s="30">
        <v>13.5</v>
      </c>
      <c r="AI13" s="21">
        <v>1</v>
      </c>
      <c r="AJ13" s="23">
        <f t="shared" si="6"/>
        <v>7.2606250000000001</v>
      </c>
      <c r="AK13" s="21">
        <v>1</v>
      </c>
      <c r="AL13" s="31">
        <f t="shared" si="7"/>
        <v>11</v>
      </c>
      <c r="AM13" s="21">
        <f t="shared" si="8"/>
        <v>11</v>
      </c>
      <c r="AN13" s="21" t="str">
        <f t="shared" si="9"/>
        <v>Non acquis</v>
      </c>
    </row>
    <row r="14" spans="1:40">
      <c r="A14" s="16">
        <v>5</v>
      </c>
      <c r="B14" s="17" t="s">
        <v>49</v>
      </c>
      <c r="C14" s="18" t="s">
        <v>50</v>
      </c>
      <c r="D14" s="18" t="s">
        <v>45</v>
      </c>
      <c r="E14" s="27">
        <v>9.5</v>
      </c>
      <c r="F14" s="26">
        <v>1</v>
      </c>
      <c r="G14" s="27">
        <v>7</v>
      </c>
      <c r="H14" s="26">
        <v>1</v>
      </c>
      <c r="I14" s="27">
        <v>8</v>
      </c>
      <c r="J14" s="26">
        <v>1</v>
      </c>
      <c r="K14" s="23">
        <v>10.5</v>
      </c>
      <c r="L14" s="21">
        <v>2</v>
      </c>
      <c r="M14" s="23">
        <f t="shared" si="0"/>
        <v>8.75</v>
      </c>
      <c r="N14" s="21">
        <f t="shared" si="1"/>
        <v>5</v>
      </c>
      <c r="O14" s="21">
        <v>1</v>
      </c>
      <c r="P14" s="23">
        <v>11</v>
      </c>
      <c r="Q14" s="21">
        <v>1</v>
      </c>
      <c r="R14" s="23">
        <v>7.83</v>
      </c>
      <c r="S14" s="21">
        <v>2</v>
      </c>
      <c r="T14" s="23">
        <v>14.5</v>
      </c>
      <c r="U14" s="21">
        <v>2</v>
      </c>
      <c r="V14" s="23">
        <f t="shared" si="2"/>
        <v>11.0825</v>
      </c>
      <c r="W14" s="21">
        <f t="shared" si="3"/>
        <v>5</v>
      </c>
      <c r="X14" s="21">
        <v>1</v>
      </c>
      <c r="Y14" s="27">
        <v>12.5</v>
      </c>
      <c r="Z14" s="26">
        <v>1</v>
      </c>
      <c r="AA14" s="27">
        <v>8.5</v>
      </c>
      <c r="AB14" s="26">
        <v>1</v>
      </c>
      <c r="AC14" s="23">
        <f t="shared" si="4"/>
        <v>9.8333333333333339</v>
      </c>
      <c r="AD14" s="21">
        <f t="shared" si="5"/>
        <v>2</v>
      </c>
      <c r="AE14" s="21">
        <v>1</v>
      </c>
      <c r="AF14" s="24">
        <v>12.5</v>
      </c>
      <c r="AG14" s="21">
        <v>1</v>
      </c>
      <c r="AH14" s="23">
        <v>12.5</v>
      </c>
      <c r="AI14" s="21">
        <v>1</v>
      </c>
      <c r="AJ14" s="23">
        <f t="shared" si="6"/>
        <v>9.770624999999999</v>
      </c>
      <c r="AK14" s="21">
        <v>1</v>
      </c>
      <c r="AL14" s="31">
        <f t="shared" si="7"/>
        <v>13</v>
      </c>
      <c r="AM14" s="21">
        <f t="shared" si="8"/>
        <v>13</v>
      </c>
      <c r="AN14" s="21" t="str">
        <f t="shared" si="9"/>
        <v>Non acquis</v>
      </c>
    </row>
    <row r="15" spans="1:40">
      <c r="A15" s="16">
        <v>6</v>
      </c>
      <c r="B15" s="17" t="s">
        <v>51</v>
      </c>
      <c r="C15" s="18" t="s">
        <v>52</v>
      </c>
      <c r="D15" s="18" t="s">
        <v>53</v>
      </c>
      <c r="E15" s="27">
        <v>7.5</v>
      </c>
      <c r="F15" s="26">
        <v>1</v>
      </c>
      <c r="G15" s="23">
        <v>12</v>
      </c>
      <c r="H15" s="21">
        <v>1</v>
      </c>
      <c r="I15" s="23">
        <v>10</v>
      </c>
      <c r="J15" s="21">
        <v>2</v>
      </c>
      <c r="K15" s="27">
        <v>9</v>
      </c>
      <c r="L15" s="26">
        <v>1</v>
      </c>
      <c r="M15" s="23">
        <f t="shared" si="0"/>
        <v>9.625</v>
      </c>
      <c r="N15" s="21">
        <f t="shared" si="1"/>
        <v>10</v>
      </c>
      <c r="O15" s="21">
        <v>1</v>
      </c>
      <c r="P15" s="27">
        <v>12.5</v>
      </c>
      <c r="Q15" s="26">
        <v>1</v>
      </c>
      <c r="R15" s="23">
        <v>10.33</v>
      </c>
      <c r="S15" s="21">
        <v>2</v>
      </c>
      <c r="T15" s="23">
        <v>10.33</v>
      </c>
      <c r="U15" s="21">
        <v>1</v>
      </c>
      <c r="V15" s="23">
        <f t="shared" si="2"/>
        <v>11.414999999999999</v>
      </c>
      <c r="W15" s="21">
        <f t="shared" si="3"/>
        <v>5</v>
      </c>
      <c r="X15" s="21">
        <v>1</v>
      </c>
      <c r="Y15" s="27">
        <v>6.5</v>
      </c>
      <c r="Z15" s="26">
        <v>1</v>
      </c>
      <c r="AA15" s="27">
        <v>8.5</v>
      </c>
      <c r="AB15" s="26">
        <v>1</v>
      </c>
      <c r="AC15" s="23">
        <f t="shared" si="4"/>
        <v>7.833333333333333</v>
      </c>
      <c r="AD15" s="21">
        <f t="shared" si="5"/>
        <v>0</v>
      </c>
      <c r="AE15" s="21">
        <v>1</v>
      </c>
      <c r="AF15" s="24">
        <v>13.5</v>
      </c>
      <c r="AG15" s="21">
        <v>1</v>
      </c>
      <c r="AH15" s="23">
        <v>13.5</v>
      </c>
      <c r="AI15" s="21">
        <v>1</v>
      </c>
      <c r="AJ15" s="23">
        <f t="shared" si="6"/>
        <v>9.9787499999999998</v>
      </c>
      <c r="AK15" s="21">
        <v>1</v>
      </c>
      <c r="AL15" s="31">
        <f t="shared" si="7"/>
        <v>16</v>
      </c>
      <c r="AM15" s="21">
        <f t="shared" si="8"/>
        <v>16</v>
      </c>
      <c r="AN15" s="21" t="str">
        <f t="shared" si="9"/>
        <v>Non acquis</v>
      </c>
    </row>
    <row r="16" spans="1:40">
      <c r="A16" s="16">
        <v>7</v>
      </c>
      <c r="B16" s="17" t="s">
        <v>54</v>
      </c>
      <c r="C16" s="18" t="s">
        <v>55</v>
      </c>
      <c r="D16" s="18" t="s">
        <v>56</v>
      </c>
      <c r="E16" s="27">
        <v>8.5</v>
      </c>
      <c r="F16" s="26">
        <v>1</v>
      </c>
      <c r="G16" s="23">
        <v>11.67</v>
      </c>
      <c r="H16" s="21">
        <v>1</v>
      </c>
      <c r="I16" s="27">
        <v>6</v>
      </c>
      <c r="J16" s="26">
        <v>1</v>
      </c>
      <c r="K16" s="23">
        <v>10.5</v>
      </c>
      <c r="L16" s="21">
        <v>1</v>
      </c>
      <c r="M16" s="23">
        <f t="shared" si="0"/>
        <v>9.1675000000000004</v>
      </c>
      <c r="N16" s="21">
        <f t="shared" si="1"/>
        <v>10</v>
      </c>
      <c r="O16" s="21">
        <v>1</v>
      </c>
      <c r="P16" s="23">
        <v>11</v>
      </c>
      <c r="Q16" s="21">
        <v>1</v>
      </c>
      <c r="R16" s="23">
        <v>11.67</v>
      </c>
      <c r="S16" s="21">
        <v>2</v>
      </c>
      <c r="T16" s="23">
        <v>10</v>
      </c>
      <c r="U16" s="21">
        <v>1</v>
      </c>
      <c r="V16" s="23">
        <f t="shared" si="2"/>
        <v>10.9175</v>
      </c>
      <c r="W16" s="21">
        <f t="shared" si="3"/>
        <v>5</v>
      </c>
      <c r="X16" s="21">
        <v>1</v>
      </c>
      <c r="Y16" s="27">
        <v>14.5</v>
      </c>
      <c r="Z16" s="26">
        <v>1</v>
      </c>
      <c r="AA16" s="27">
        <v>10</v>
      </c>
      <c r="AB16" s="26">
        <v>1</v>
      </c>
      <c r="AC16" s="23">
        <f t="shared" si="4"/>
        <v>11.5</v>
      </c>
      <c r="AD16" s="21">
        <f t="shared" si="5"/>
        <v>4</v>
      </c>
      <c r="AE16" s="21">
        <v>1</v>
      </c>
      <c r="AF16" s="24">
        <v>10</v>
      </c>
      <c r="AG16" s="21">
        <v>1</v>
      </c>
      <c r="AH16" s="23">
        <v>10</v>
      </c>
      <c r="AI16" s="21">
        <v>1</v>
      </c>
      <c r="AJ16" s="23">
        <f t="shared" si="6"/>
        <v>10.094374999999999</v>
      </c>
      <c r="AK16" s="21">
        <v>1</v>
      </c>
      <c r="AL16" s="31">
        <f t="shared" si="7"/>
        <v>20</v>
      </c>
      <c r="AM16" s="21">
        <f t="shared" si="8"/>
        <v>30</v>
      </c>
      <c r="AN16" s="21" t="str">
        <f t="shared" si="9"/>
        <v>Acquis</v>
      </c>
    </row>
    <row r="17" spans="1:40">
      <c r="A17" s="16">
        <v>8</v>
      </c>
      <c r="B17" s="17" t="s">
        <v>57</v>
      </c>
      <c r="C17" s="18" t="s">
        <v>58</v>
      </c>
      <c r="D17" s="18" t="s">
        <v>59</v>
      </c>
      <c r="E17" s="27">
        <v>13</v>
      </c>
      <c r="F17" s="26">
        <v>1</v>
      </c>
      <c r="G17" s="23">
        <v>11.5</v>
      </c>
      <c r="H17" s="21">
        <v>1</v>
      </c>
      <c r="I17" s="27">
        <v>10.5</v>
      </c>
      <c r="J17" s="26">
        <v>1</v>
      </c>
      <c r="K17" s="23">
        <v>12.17</v>
      </c>
      <c r="L17" s="21">
        <v>2</v>
      </c>
      <c r="M17" s="23">
        <f t="shared" si="0"/>
        <v>11.7925</v>
      </c>
      <c r="N17" s="21">
        <f>(IF(M17&gt;9.99,20,IF(E17&gt;9.99,5,0)+IF(G17&gt;9.99,5,0)+IF(I17&gt;9.99,5,0)+IF(K17&gt;9.99,5,0)))</f>
        <v>20</v>
      </c>
      <c r="O17" s="21">
        <v>1</v>
      </c>
      <c r="P17" s="23">
        <v>11</v>
      </c>
      <c r="Q17" s="21">
        <v>1</v>
      </c>
      <c r="R17" s="23">
        <v>10.17</v>
      </c>
      <c r="S17" s="21">
        <v>2</v>
      </c>
      <c r="T17" s="27">
        <v>0</v>
      </c>
      <c r="U17" s="26">
        <v>1</v>
      </c>
      <c r="V17" s="23">
        <f t="shared" si="2"/>
        <v>8.0425000000000004</v>
      </c>
      <c r="W17" s="21">
        <f t="shared" si="3"/>
        <v>4</v>
      </c>
      <c r="X17" s="21">
        <v>1</v>
      </c>
      <c r="Y17" s="27">
        <v>12.5</v>
      </c>
      <c r="Z17" s="26">
        <v>1</v>
      </c>
      <c r="AA17" s="23">
        <v>10.5</v>
      </c>
      <c r="AB17" s="21">
        <v>1</v>
      </c>
      <c r="AC17" s="23">
        <f t="shared" si="4"/>
        <v>11.166666666666666</v>
      </c>
      <c r="AD17" s="21">
        <f t="shared" si="5"/>
        <v>4</v>
      </c>
      <c r="AE17" s="21">
        <v>1</v>
      </c>
      <c r="AF17" s="24">
        <v>13.5</v>
      </c>
      <c r="AG17" s="21">
        <v>2</v>
      </c>
      <c r="AH17" s="23">
        <v>13.5</v>
      </c>
      <c r="AI17" s="21">
        <v>1</v>
      </c>
      <c r="AJ17" s="23">
        <f t="shared" si="6"/>
        <v>10.844374999999999</v>
      </c>
      <c r="AK17" s="21">
        <v>1</v>
      </c>
      <c r="AL17" s="31">
        <f t="shared" si="7"/>
        <v>29</v>
      </c>
      <c r="AM17" s="21">
        <f t="shared" si="8"/>
        <v>30</v>
      </c>
      <c r="AN17" s="21" t="str">
        <f t="shared" si="9"/>
        <v>Acquis</v>
      </c>
    </row>
  </sheetData>
  <mergeCells count="43">
    <mergeCell ref="AJ6:AJ9"/>
    <mergeCell ref="AL6:AL9"/>
    <mergeCell ref="AM6:AM9"/>
    <mergeCell ref="AN6:AN9"/>
    <mergeCell ref="AK6:AK9"/>
    <mergeCell ref="A1:AG1"/>
    <mergeCell ref="H2:M3"/>
    <mergeCell ref="A4:D4"/>
    <mergeCell ref="N5:U5"/>
    <mergeCell ref="A6:B6"/>
    <mergeCell ref="E6:O6"/>
    <mergeCell ref="P6:X6"/>
    <mergeCell ref="Y6:AE6"/>
    <mergeCell ref="AF6:AI6"/>
    <mergeCell ref="A7:A9"/>
    <mergeCell ref="B7:B9"/>
    <mergeCell ref="C7:C9"/>
    <mergeCell ref="D7:D9"/>
    <mergeCell ref="E7:O7"/>
    <mergeCell ref="Y7:AE7"/>
    <mergeCell ref="AF7:AI7"/>
    <mergeCell ref="F8:F9"/>
    <mergeCell ref="H8:H9"/>
    <mergeCell ref="J8:J9"/>
    <mergeCell ref="L8:L9"/>
    <mergeCell ref="M8:M9"/>
    <mergeCell ref="N8:N9"/>
    <mergeCell ref="O8:O9"/>
    <mergeCell ref="Q8:Q9"/>
    <mergeCell ref="P7:X7"/>
    <mergeCell ref="S8:S9"/>
    <mergeCell ref="U8:U9"/>
    <mergeCell ref="V8:V9"/>
    <mergeCell ref="W8:W9"/>
    <mergeCell ref="AG8:AG9"/>
    <mergeCell ref="AH8:AH9"/>
    <mergeCell ref="AI8:AI9"/>
    <mergeCell ref="X8:X9"/>
    <mergeCell ref="Z8:Z9"/>
    <mergeCell ref="AB8:AB9"/>
    <mergeCell ref="AC8:AC9"/>
    <mergeCell ref="AD8:AD9"/>
    <mergeCell ref="AE8:AE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2017-04-06T14:18:32Z</dcterms:modified>
</cp:coreProperties>
</file>