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480" yWindow="300" windowWidth="18495" windowHeight="11700"/>
  </bookViews>
  <sheets>
    <sheet name="Feuil1" sheetId="1" r:id="rId1"/>
  </sheets>
  <calcPr calcId="124519"/>
</workbook>
</file>

<file path=xl/calcChain.xml><?xml version="1.0" encoding="utf-8"?>
<calcChain xmlns="http://schemas.openxmlformats.org/spreadsheetml/2006/main">
  <c r="AN11" i="1"/>
  <c r="AN12"/>
  <c r="AN13"/>
  <c r="AN14"/>
  <c r="AN15"/>
  <c r="AN16"/>
  <c r="AN17"/>
  <c r="AN18"/>
  <c r="AN19"/>
  <c r="AN20"/>
  <c r="AN21"/>
  <c r="AN22"/>
  <c r="AN23"/>
  <c r="AN24"/>
  <c r="AN25"/>
  <c r="AN26"/>
  <c r="AN27"/>
  <c r="AN28"/>
  <c r="AN29"/>
  <c r="AN30"/>
  <c r="AN31"/>
  <c r="AN32"/>
  <c r="AN33"/>
  <c r="AN34"/>
  <c r="AN35"/>
  <c r="AN36"/>
  <c r="AN37"/>
  <c r="AN38"/>
  <c r="AN39"/>
  <c r="AN40"/>
  <c r="AM11"/>
  <c r="AM12"/>
  <c r="AM13"/>
  <c r="AM14"/>
  <c r="AM15"/>
  <c r="AM16"/>
  <c r="AM17"/>
  <c r="AM18"/>
  <c r="AM19"/>
  <c r="AM20"/>
  <c r="AM21"/>
  <c r="AM22"/>
  <c r="AM23"/>
  <c r="AM24"/>
  <c r="AM25"/>
  <c r="AM26"/>
  <c r="AM27"/>
  <c r="AM28"/>
  <c r="AM29"/>
  <c r="AM30"/>
  <c r="AM31"/>
  <c r="AM32"/>
  <c r="AM33"/>
  <c r="AM34"/>
  <c r="AM35"/>
  <c r="AM36"/>
  <c r="AM37"/>
  <c r="AM38"/>
  <c r="AM39"/>
  <c r="AM40"/>
  <c r="AL11"/>
  <c r="AL12"/>
  <c r="AL13"/>
  <c r="AL14"/>
  <c r="AL15"/>
  <c r="AL16"/>
  <c r="AL17"/>
  <c r="AL18"/>
  <c r="AL19"/>
  <c r="AL20"/>
  <c r="AL21"/>
  <c r="AL22"/>
  <c r="AL23"/>
  <c r="AL24"/>
  <c r="AL25"/>
  <c r="AL26"/>
  <c r="AL27"/>
  <c r="AL28"/>
  <c r="AL29"/>
  <c r="AL30"/>
  <c r="AL31"/>
  <c r="AL32"/>
  <c r="AL33"/>
  <c r="AL34"/>
  <c r="AL35"/>
  <c r="AL36"/>
  <c r="AL37"/>
  <c r="AL38"/>
  <c r="AL39"/>
  <c r="AL40"/>
  <c r="AJ11"/>
  <c r="AJ12"/>
  <c r="AJ13"/>
  <c r="AJ14"/>
  <c r="AJ15"/>
  <c r="AJ16"/>
  <c r="AJ17"/>
  <c r="AJ18"/>
  <c r="AJ19"/>
  <c r="AJ20"/>
  <c r="AJ21"/>
  <c r="AJ22"/>
  <c r="AJ23"/>
  <c r="AJ24"/>
  <c r="AJ25"/>
  <c r="AJ26"/>
  <c r="AJ27"/>
  <c r="AJ28"/>
  <c r="AJ29"/>
  <c r="AJ30"/>
  <c r="AJ31"/>
  <c r="AJ32"/>
  <c r="AJ33"/>
  <c r="AJ34"/>
  <c r="AJ35"/>
  <c r="AJ36"/>
  <c r="AJ37"/>
  <c r="AJ38"/>
  <c r="AJ39"/>
  <c r="AJ40"/>
  <c r="AN10"/>
  <c r="AL10"/>
  <c r="AJ10"/>
  <c r="AM10" s="1"/>
  <c r="AD11"/>
  <c r="AD12"/>
  <c r="AD13"/>
  <c r="AD14"/>
  <c r="AD15"/>
  <c r="AD16"/>
  <c r="AD17"/>
  <c r="AD18"/>
  <c r="AD19"/>
  <c r="AD20"/>
  <c r="AD21"/>
  <c r="AD22"/>
  <c r="AD23"/>
  <c r="AD24"/>
  <c r="AD25"/>
  <c r="AD26"/>
  <c r="AD27"/>
  <c r="AD28"/>
  <c r="AD29"/>
  <c r="AD30"/>
  <c r="AD31"/>
  <c r="AD32"/>
  <c r="AD33"/>
  <c r="AD34"/>
  <c r="AD35"/>
  <c r="AD36"/>
  <c r="AD37"/>
  <c r="AD38"/>
  <c r="AD39"/>
  <c r="AD40"/>
  <c r="AC11"/>
  <c r="AC12"/>
  <c r="AC13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10"/>
  <c r="AD10" s="1"/>
  <c r="W11"/>
  <c r="W12"/>
  <c r="W13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10"/>
  <c r="W10" s="1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N10"/>
  <c r="M10"/>
</calcChain>
</file>

<file path=xl/sharedStrings.xml><?xml version="1.0" encoding="utf-8"?>
<sst xmlns="http://schemas.openxmlformats.org/spreadsheetml/2006/main" count="159" uniqueCount="129">
  <si>
    <t xml:space="preserve">Domaine : Sciences Humaines et Sociales       </t>
  </si>
  <si>
    <t>Année Universitaire  : 2016/2017</t>
  </si>
  <si>
    <t>Diplôme préparé : Licence</t>
  </si>
  <si>
    <t xml:space="preserve">Date de Délibération :  </t>
  </si>
  <si>
    <t>Session___________: Normale</t>
  </si>
  <si>
    <t>Crédits Validés</t>
  </si>
  <si>
    <t>Crédits Capitalisés</t>
  </si>
  <si>
    <t>OBS</t>
  </si>
  <si>
    <t>°N</t>
  </si>
  <si>
    <t>Matricule</t>
  </si>
  <si>
    <t>Nom</t>
  </si>
  <si>
    <t>Prénom</t>
  </si>
  <si>
    <t>Crédits : 20</t>
  </si>
  <si>
    <t>Session</t>
  </si>
  <si>
    <t>Moy. U</t>
  </si>
  <si>
    <t>Crédits</t>
  </si>
  <si>
    <t>Lang.Etrang 1</t>
  </si>
  <si>
    <t>Cré.05</t>
  </si>
  <si>
    <t xml:space="preserve">PV SEMESTRE 01 </t>
  </si>
  <si>
    <t>Filière  :Sciences Sociales</t>
  </si>
  <si>
    <t xml:space="preserve">Année d'Etude : 1ère année </t>
  </si>
  <si>
    <t>UEF01</t>
  </si>
  <si>
    <t>Intro a l'antropologie  .1</t>
  </si>
  <si>
    <t>Intro a la sociologie  .1</t>
  </si>
  <si>
    <t>Intro a la philosophie .1</t>
  </si>
  <si>
    <t>Intro a la psychologie .1</t>
  </si>
  <si>
    <t>UEM01</t>
  </si>
  <si>
    <t>Ecoles et méthodes.1</t>
  </si>
  <si>
    <t>Statistiques descriptives .1</t>
  </si>
  <si>
    <t>Informatique . 1</t>
  </si>
  <si>
    <t>Introduction a l'economie.1</t>
  </si>
  <si>
    <t>L'individu et la culutre .1</t>
  </si>
  <si>
    <t>Cré.01</t>
  </si>
  <si>
    <t>UED01</t>
  </si>
  <si>
    <t>Moy. S1</t>
  </si>
  <si>
    <t>UET01</t>
  </si>
  <si>
    <t>Crédits : 01</t>
  </si>
  <si>
    <t>Cré.02</t>
  </si>
  <si>
    <t>Crédits : 5</t>
  </si>
  <si>
    <t>Crédits : 04</t>
  </si>
  <si>
    <t>1533008272</t>
  </si>
  <si>
    <t>AKKAL</t>
  </si>
  <si>
    <t>Nassima</t>
  </si>
  <si>
    <t>1433004173</t>
  </si>
  <si>
    <t>ALLOUACHE</t>
  </si>
  <si>
    <t>Kahina</t>
  </si>
  <si>
    <t>1333003592</t>
  </si>
  <si>
    <t>AMAOUCHE</t>
  </si>
  <si>
    <t>Lamine</t>
  </si>
  <si>
    <t>1533008947</t>
  </si>
  <si>
    <t>AMEUR</t>
  </si>
  <si>
    <t>Nassim</t>
  </si>
  <si>
    <t>1533014585</t>
  </si>
  <si>
    <t>AMROUCHE</t>
  </si>
  <si>
    <t>Thinhinane</t>
  </si>
  <si>
    <t>1433006696</t>
  </si>
  <si>
    <t>BIROUCHI</t>
  </si>
  <si>
    <t>Noria</t>
  </si>
  <si>
    <t>1533013292</t>
  </si>
  <si>
    <t>BROUK</t>
  </si>
  <si>
    <t>Lilia</t>
  </si>
  <si>
    <t>1533007663</t>
  </si>
  <si>
    <t>DEFLAOUI</t>
  </si>
  <si>
    <t>Nedjima</t>
  </si>
  <si>
    <t>1433001648</t>
  </si>
  <si>
    <t>DIB</t>
  </si>
  <si>
    <t>Wissam</t>
  </si>
  <si>
    <t>1433015258</t>
  </si>
  <si>
    <t>DJAYET</t>
  </si>
  <si>
    <t>Katia</t>
  </si>
  <si>
    <t>1333013216</t>
  </si>
  <si>
    <t>DJENADI</t>
  </si>
  <si>
    <t>Zakia</t>
  </si>
  <si>
    <t>1433007496</t>
  </si>
  <si>
    <t>DJENOUNE</t>
  </si>
  <si>
    <t>1533002115</t>
  </si>
  <si>
    <t>DJERMOUN</t>
  </si>
  <si>
    <t>Yacin</t>
  </si>
  <si>
    <t>1333007854</t>
  </si>
  <si>
    <t>DJOUADI</t>
  </si>
  <si>
    <t>Yasmina</t>
  </si>
  <si>
    <t>1433014864</t>
  </si>
  <si>
    <t>GANA</t>
  </si>
  <si>
    <t>Massinissa</t>
  </si>
  <si>
    <t>1533016911</t>
  </si>
  <si>
    <t>HAMMOUCHI</t>
  </si>
  <si>
    <t>Sylia</t>
  </si>
  <si>
    <t>1333005743</t>
  </si>
  <si>
    <t>HANI</t>
  </si>
  <si>
    <t>Mokhtar</t>
  </si>
  <si>
    <t>1533014766</t>
  </si>
  <si>
    <t>HARCHAOU</t>
  </si>
  <si>
    <t>Mohamed amine</t>
  </si>
  <si>
    <t>1433014620</t>
  </si>
  <si>
    <t>IDRI</t>
  </si>
  <si>
    <t>1433015733</t>
  </si>
  <si>
    <t>KERNIF</t>
  </si>
  <si>
    <t>Tassadit</t>
  </si>
  <si>
    <t>1433013560</t>
  </si>
  <si>
    <t>KHENNOUNE</t>
  </si>
  <si>
    <t>Naouel</t>
  </si>
  <si>
    <t>1533001655</t>
  </si>
  <si>
    <t>MISSOUN</t>
  </si>
  <si>
    <t>Nadia</t>
  </si>
  <si>
    <t>1533018607</t>
  </si>
  <si>
    <t>SACI</t>
  </si>
  <si>
    <t>Sarah</t>
  </si>
  <si>
    <t>1533020153</t>
  </si>
  <si>
    <t>TAHTAH</t>
  </si>
  <si>
    <t>Sabrina</t>
  </si>
  <si>
    <t>1433019793</t>
  </si>
  <si>
    <t>YAHIA CHERIF</t>
  </si>
  <si>
    <t>Narimene</t>
  </si>
  <si>
    <t>113011942</t>
  </si>
  <si>
    <t>AZI</t>
  </si>
  <si>
    <t>Hanafi</t>
  </si>
  <si>
    <t>1333010836</t>
  </si>
  <si>
    <t>DAHOUMANE</t>
  </si>
  <si>
    <t>1333004557</t>
  </si>
  <si>
    <t>DJABALLAH</t>
  </si>
  <si>
    <t>Zahia</t>
  </si>
  <si>
    <t>1333010941</t>
  </si>
  <si>
    <t>DJAKER</t>
  </si>
  <si>
    <t>Lydia</t>
  </si>
  <si>
    <t>1433005271</t>
  </si>
  <si>
    <t>TIRILT</t>
  </si>
  <si>
    <t>1333011100</t>
  </si>
  <si>
    <t>ZROUROU</t>
  </si>
  <si>
    <t>Karim</t>
  </si>
</sst>
</file>

<file path=xl/styles.xml><?xml version="1.0" encoding="utf-8"?>
<styleSheet xmlns="http://schemas.openxmlformats.org/spreadsheetml/2006/main">
  <numFmts count="4">
    <numFmt numFmtId="44" formatCode="_-* #,##0.00\ &quot;€&quot;_-;\-* #,##0.00\ &quot;€&quot;_-;_-* &quot;-&quot;??\ &quot;€&quot;_-;_-@_-"/>
    <numFmt numFmtId="164" formatCode="00.00"/>
    <numFmt numFmtId="165" formatCode="_-* #,##0.00\ &quot;F&quot;_-;\-* #,##0.00\ &quot;F&quot;_-;_-* &quot;-&quot;??\ &quot;F&quot;_-;_-@_-"/>
    <numFmt numFmtId="166" formatCode="_-* #,##0.000000\ &quot;F&quot;_-;\-* #,##0.000000\ &quot;F&quot;_-;_-* &quot;-&quot;??\ &quot;F&quot;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Cambria"/>
      <family val="1"/>
      <scheme val="major"/>
    </font>
    <font>
      <sz val="14"/>
      <color theme="1"/>
      <name val="Cambria"/>
      <family val="1"/>
      <scheme val="major"/>
    </font>
    <font>
      <b/>
      <sz val="14"/>
      <color rgb="FF000000"/>
      <name val="Cambria"/>
      <family val="1"/>
      <scheme val="major"/>
    </font>
    <font>
      <u/>
      <sz val="14"/>
      <name val="Cambria"/>
      <family val="1"/>
      <scheme val="major"/>
    </font>
    <font>
      <sz val="16"/>
      <name val="Cambria"/>
      <family val="1"/>
      <scheme val="major"/>
    </font>
    <font>
      <b/>
      <sz val="16"/>
      <name val="Cambria"/>
      <family val="1"/>
      <scheme val="major"/>
    </font>
    <font>
      <b/>
      <sz val="14"/>
      <name val="Cambria"/>
      <family val="1"/>
      <scheme val="major"/>
    </font>
    <font>
      <sz val="11"/>
      <color rgb="FF080000"/>
      <name val="Calibri"/>
      <family val="2"/>
      <scheme val="minor"/>
    </font>
    <font>
      <sz val="8"/>
      <name val="Cambria"/>
      <family val="1"/>
      <scheme val="major"/>
    </font>
    <font>
      <sz val="11"/>
      <color rgb="FF08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 applyFill="1" applyAlignment="1">
      <alignment vertical="center"/>
    </xf>
    <xf numFmtId="0" fontId="3" fillId="0" borderId="0" xfId="0" applyFont="1"/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0" fontId="4" fillId="0" borderId="0" xfId="0" applyFont="1" applyBorder="1" applyAlignment="1">
      <alignment vertical="center"/>
    </xf>
    <xf numFmtId="164" fontId="2" fillId="0" borderId="0" xfId="0" applyNumberFormat="1" applyFont="1" applyFill="1" applyAlignment="1">
      <alignment vertical="center"/>
    </xf>
    <xf numFmtId="165" fontId="2" fillId="0" borderId="0" xfId="1" applyNumberFormat="1" applyFont="1" applyFill="1" applyAlignment="1">
      <alignment vertical="center"/>
    </xf>
    <xf numFmtId="165" fontId="2" fillId="0" borderId="0" xfId="1" applyNumberFormat="1" applyFont="1" applyFill="1" applyAlignment="1">
      <alignment horizontal="center" vertical="center"/>
    </xf>
    <xf numFmtId="166" fontId="2" fillId="0" borderId="0" xfId="1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2" fontId="8" fillId="0" borderId="7" xfId="0" applyNumberFormat="1" applyFont="1" applyFill="1" applyBorder="1" applyAlignment="1">
      <alignment horizontal="center" textRotation="90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9" fillId="0" borderId="7" xfId="0" applyNumberFormat="1" applyFont="1" applyBorder="1" applyAlignment="1"/>
    <xf numFmtId="0" fontId="5" fillId="0" borderId="0" xfId="0" applyFont="1" applyFill="1" applyAlignment="1">
      <alignment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Font="1"/>
    <xf numFmtId="2" fontId="2" fillId="0" borderId="0" xfId="0" applyNumberFormat="1" applyFont="1" applyFill="1" applyAlignment="1">
      <alignment horizontal="center" vertical="center"/>
    </xf>
    <xf numFmtId="2" fontId="2" fillId="0" borderId="0" xfId="1" applyNumberFormat="1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2" fontId="0" fillId="0" borderId="7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2" fontId="4" fillId="0" borderId="0" xfId="0" applyNumberFormat="1" applyFont="1" applyBorder="1" applyAlignment="1">
      <alignment horizontal="center" vertical="center"/>
    </xf>
    <xf numFmtId="2" fontId="10" fillId="0" borderId="7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/>
    </xf>
    <xf numFmtId="49" fontId="11" fillId="0" borderId="7" xfId="0" applyNumberFormat="1" applyFont="1" applyBorder="1" applyAlignment="1"/>
    <xf numFmtId="4" fontId="12" fillId="0" borderId="7" xfId="0" applyNumberFormat="1" applyFont="1" applyBorder="1" applyAlignment="1">
      <alignment horizontal="center" vertical="center"/>
    </xf>
    <xf numFmtId="2" fontId="12" fillId="0" borderId="7" xfId="0" applyNumberFormat="1" applyFont="1" applyBorder="1" applyAlignment="1">
      <alignment horizontal="center" vertical="center"/>
    </xf>
    <xf numFmtId="2" fontId="13" fillId="0" borderId="7" xfId="0" applyNumberFormat="1" applyFont="1" applyBorder="1" applyAlignment="1">
      <alignment horizontal="center" vertical="center"/>
    </xf>
    <xf numFmtId="2" fontId="14" fillId="0" borderId="7" xfId="0" applyNumberFormat="1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0" fillId="0" borderId="7" xfId="0" applyNumberFormat="1" applyBorder="1" applyAlignment="1">
      <alignment horizontal="center"/>
    </xf>
    <xf numFmtId="2" fontId="2" fillId="0" borderId="8" xfId="0" applyNumberFormat="1" applyFont="1" applyFill="1" applyBorder="1" applyAlignment="1">
      <alignment horizontal="center" vertical="center" textRotation="90"/>
    </xf>
    <xf numFmtId="2" fontId="2" fillId="0" borderId="9" xfId="0" applyNumberFormat="1" applyFont="1" applyFill="1" applyBorder="1" applyAlignment="1">
      <alignment horizontal="center" vertical="center" textRotation="90"/>
    </xf>
    <xf numFmtId="2" fontId="2" fillId="0" borderId="10" xfId="0" applyNumberFormat="1" applyFont="1" applyFill="1" applyBorder="1" applyAlignment="1">
      <alignment horizontal="center" vertical="center" textRotation="90"/>
    </xf>
    <xf numFmtId="0" fontId="2" fillId="0" borderId="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2" fontId="6" fillId="0" borderId="0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textRotation="90" wrapText="1"/>
    </xf>
    <xf numFmtId="0" fontId="8" fillId="0" borderId="9" xfId="0" applyFont="1" applyFill="1" applyBorder="1" applyAlignment="1">
      <alignment horizontal="center" vertical="center" textRotation="90" wrapText="1"/>
    </xf>
    <xf numFmtId="0" fontId="8" fillId="0" borderId="10" xfId="0" applyFont="1" applyFill="1" applyBorder="1" applyAlignment="1">
      <alignment horizontal="center" vertical="center" textRotation="90" wrapText="1"/>
    </xf>
    <xf numFmtId="0" fontId="8" fillId="0" borderId="7" xfId="0" applyFont="1" applyFill="1" applyBorder="1" applyAlignment="1">
      <alignment horizontal="center" vertical="center" textRotation="90" wrapText="1"/>
    </xf>
    <xf numFmtId="0" fontId="8" fillId="0" borderId="7" xfId="0" applyFont="1" applyFill="1" applyBorder="1" applyAlignment="1">
      <alignment horizontal="center" vertical="center" textRotation="90" wrapText="1" readingOrder="2"/>
    </xf>
    <xf numFmtId="0" fontId="2" fillId="0" borderId="7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2" fontId="2" fillId="0" borderId="8" xfId="0" applyNumberFormat="1" applyFont="1" applyFill="1" applyBorder="1" applyAlignment="1">
      <alignment horizontal="center" textRotation="90"/>
    </xf>
    <xf numFmtId="2" fontId="2" fillId="0" borderId="10" xfId="0" applyNumberFormat="1" applyFont="1" applyFill="1" applyBorder="1" applyAlignment="1">
      <alignment horizontal="center" textRotation="90"/>
    </xf>
    <xf numFmtId="164" fontId="2" fillId="0" borderId="8" xfId="0" applyNumberFormat="1" applyFont="1" applyFill="1" applyBorder="1" applyAlignment="1">
      <alignment horizontal="center" textRotation="90"/>
    </xf>
    <xf numFmtId="164" fontId="2" fillId="0" borderId="10" xfId="0" applyNumberFormat="1" applyFont="1" applyFill="1" applyBorder="1" applyAlignment="1">
      <alignment horizontal="center" textRotation="90"/>
    </xf>
    <xf numFmtId="164" fontId="2" fillId="0" borderId="8" xfId="0" applyNumberFormat="1" applyFont="1" applyFill="1" applyBorder="1" applyAlignment="1">
      <alignment horizontal="center" vertical="center" textRotation="90" wrapText="1"/>
    </xf>
    <xf numFmtId="164" fontId="2" fillId="0" borderId="10" xfId="0" applyNumberFormat="1" applyFont="1" applyFill="1" applyBorder="1" applyAlignment="1">
      <alignment horizontal="center" vertical="center" textRotation="90" wrapText="1"/>
    </xf>
    <xf numFmtId="0" fontId="2" fillId="0" borderId="7" xfId="0" applyFont="1" applyFill="1" applyBorder="1" applyAlignment="1">
      <alignment horizontal="center" vertical="center" textRotation="90" wrapText="1"/>
    </xf>
    <xf numFmtId="2" fontId="2" fillId="0" borderId="7" xfId="0" applyNumberFormat="1" applyFont="1" applyFill="1" applyBorder="1" applyAlignment="1">
      <alignment horizontal="center" textRotation="90"/>
    </xf>
    <xf numFmtId="164" fontId="2" fillId="0" borderId="7" xfId="0" applyNumberFormat="1" applyFont="1" applyFill="1" applyBorder="1" applyAlignment="1">
      <alignment horizontal="center" vertical="center" textRotation="90" wrapText="1"/>
    </xf>
    <xf numFmtId="2" fontId="2" fillId="0" borderId="7" xfId="0" applyNumberFormat="1" applyFont="1" applyFill="1" applyBorder="1" applyAlignment="1">
      <alignment horizontal="center" vertical="center" textRotation="90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40"/>
  <sheetViews>
    <sheetView tabSelected="1" topLeftCell="E4" zoomScale="105" zoomScaleNormal="105" workbookViewId="0">
      <selection activeCell="N44" sqref="N44"/>
    </sheetView>
  </sheetViews>
  <sheetFormatPr baseColWidth="10" defaultRowHeight="15"/>
  <cols>
    <col min="1" max="1" width="5.140625" style="18" customWidth="1"/>
    <col min="3" max="3" width="12.85546875" customWidth="1"/>
    <col min="4" max="4" width="16.42578125" customWidth="1"/>
    <col min="5" max="5" width="6.7109375" style="26" customWidth="1"/>
    <col min="6" max="6" width="4.140625" style="19" customWidth="1"/>
    <col min="7" max="7" width="5.42578125" style="26" customWidth="1"/>
    <col min="8" max="8" width="3.7109375" style="19" customWidth="1"/>
    <col min="9" max="9" width="6.140625" style="26" customWidth="1"/>
    <col min="10" max="10" width="4.140625" style="19" customWidth="1"/>
    <col min="11" max="11" width="5.42578125" style="26" customWidth="1"/>
    <col min="12" max="12" width="4" style="19" customWidth="1"/>
    <col min="13" max="13" width="5.5703125" customWidth="1"/>
    <col min="14" max="14" width="3.7109375" customWidth="1"/>
    <col min="15" max="15" width="4.85546875" style="19" customWidth="1"/>
    <col min="16" max="16" width="5.5703125" style="26" customWidth="1"/>
    <col min="17" max="17" width="4.5703125" style="19" customWidth="1"/>
    <col min="18" max="18" width="5.7109375" style="26" customWidth="1"/>
    <col min="19" max="19" width="4.28515625" style="19" customWidth="1"/>
    <col min="20" max="20" width="6" style="26" customWidth="1"/>
    <col min="21" max="21" width="5.42578125" style="19" customWidth="1"/>
    <col min="22" max="22" width="5.28515625" customWidth="1"/>
    <col min="23" max="23" width="2.85546875" customWidth="1"/>
    <col min="24" max="24" width="3.42578125" style="19" customWidth="1"/>
    <col min="25" max="25" width="5.42578125" style="26" customWidth="1"/>
    <col min="26" max="26" width="4.85546875" style="19" customWidth="1"/>
    <col min="27" max="27" width="5.7109375" style="26" customWidth="1"/>
    <col min="28" max="28" width="4.5703125" style="19" customWidth="1"/>
    <col min="29" max="29" width="5.42578125" customWidth="1"/>
    <col min="30" max="30" width="3.42578125" customWidth="1"/>
    <col min="31" max="31" width="4.7109375" style="19" customWidth="1"/>
    <col min="32" max="32" width="6" style="26" customWidth="1"/>
    <col min="33" max="33" width="6" style="19" customWidth="1"/>
    <col min="34" max="34" width="6.42578125" customWidth="1"/>
    <col min="35" max="35" width="3.42578125" customWidth="1"/>
    <col min="36" max="36" width="5.42578125" customWidth="1"/>
    <col min="37" max="37" width="4.42578125" customWidth="1"/>
    <col min="38" max="38" width="4.85546875" customWidth="1"/>
    <col min="39" max="39" width="8.140625" customWidth="1"/>
    <col min="40" max="40" width="11" customWidth="1"/>
  </cols>
  <sheetData>
    <row r="1" spans="1:40" s="2" customFormat="1" ht="24" customHeight="1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1"/>
    </row>
    <row r="2" spans="1:40" s="2" customFormat="1" ht="24.95" customHeight="1">
      <c r="A2" s="1" t="s">
        <v>0</v>
      </c>
      <c r="B2" s="4"/>
      <c r="C2" s="3"/>
      <c r="D2" s="3"/>
      <c r="E2" s="22"/>
      <c r="F2" s="15"/>
      <c r="G2" s="22"/>
      <c r="H2" s="41" t="s">
        <v>18</v>
      </c>
      <c r="I2" s="42"/>
      <c r="J2" s="42"/>
      <c r="K2" s="42"/>
      <c r="L2" s="42"/>
      <c r="M2" s="43"/>
      <c r="N2" s="6"/>
      <c r="O2" s="24"/>
      <c r="P2" s="27"/>
      <c r="Q2" s="24"/>
      <c r="R2" s="27"/>
      <c r="S2" s="24"/>
      <c r="T2" s="27"/>
      <c r="U2" s="24"/>
      <c r="V2" s="6"/>
      <c r="W2" s="4"/>
      <c r="X2" s="15"/>
      <c r="Y2" s="22"/>
      <c r="Z2" s="15"/>
      <c r="AA2" s="22"/>
      <c r="AB2" s="15"/>
      <c r="AC2" s="5"/>
      <c r="AD2" s="4"/>
      <c r="AE2" s="15"/>
      <c r="AF2" s="22"/>
      <c r="AG2" s="15"/>
      <c r="AH2" s="1"/>
    </row>
    <row r="3" spans="1:40" s="2" customFormat="1" ht="24.95" customHeight="1">
      <c r="A3" s="17" t="s">
        <v>19</v>
      </c>
      <c r="B3" s="4"/>
      <c r="C3" s="3"/>
      <c r="D3" s="3"/>
      <c r="E3" s="22"/>
      <c r="F3" s="15"/>
      <c r="G3" s="22"/>
      <c r="H3" s="44"/>
      <c r="I3" s="45"/>
      <c r="J3" s="45"/>
      <c r="K3" s="45"/>
      <c r="L3" s="45"/>
      <c r="M3" s="46"/>
      <c r="N3" s="6"/>
      <c r="O3" s="24"/>
      <c r="P3" s="27"/>
      <c r="Q3" s="24"/>
      <c r="R3" s="27"/>
      <c r="S3" s="24"/>
      <c r="T3" s="27"/>
      <c r="U3" s="24"/>
      <c r="V3" s="6"/>
      <c r="W3" s="8"/>
      <c r="X3" s="9"/>
      <c r="Y3" s="23"/>
      <c r="Z3" s="9"/>
      <c r="AA3" s="23"/>
      <c r="AB3" s="9"/>
      <c r="AC3" s="7"/>
      <c r="AD3" s="3" t="s">
        <v>1</v>
      </c>
      <c r="AE3" s="10"/>
      <c r="AF3" s="23"/>
      <c r="AG3" s="10"/>
      <c r="AH3" s="1"/>
    </row>
    <row r="4" spans="1:40" s="2" customFormat="1" ht="24.95" customHeight="1">
      <c r="A4" s="47" t="s">
        <v>2</v>
      </c>
      <c r="B4" s="48"/>
      <c r="C4" s="48"/>
      <c r="D4" s="48"/>
      <c r="E4" s="22"/>
      <c r="F4" s="15"/>
      <c r="G4" s="22"/>
      <c r="H4" s="24"/>
      <c r="I4" s="27"/>
      <c r="J4" s="24"/>
      <c r="K4" s="27"/>
      <c r="L4" s="24"/>
      <c r="M4" s="6"/>
      <c r="N4" s="6"/>
      <c r="O4" s="24"/>
      <c r="P4" s="27"/>
      <c r="Q4" s="24"/>
      <c r="R4" s="27"/>
      <c r="S4" s="24"/>
      <c r="T4" s="27"/>
      <c r="U4" s="24"/>
      <c r="V4" s="6"/>
      <c r="W4" s="8"/>
      <c r="X4" s="9"/>
      <c r="Y4" s="23"/>
      <c r="Z4" s="9"/>
      <c r="AA4" s="23"/>
      <c r="AB4" s="9"/>
      <c r="AC4" s="7"/>
      <c r="AD4" s="3" t="s">
        <v>3</v>
      </c>
      <c r="AE4" s="10"/>
      <c r="AF4" s="23"/>
      <c r="AG4" s="10"/>
      <c r="AH4" s="1"/>
    </row>
    <row r="5" spans="1:40" s="2" customFormat="1" ht="24.95" customHeight="1">
      <c r="A5" s="17" t="s">
        <v>20</v>
      </c>
      <c r="B5" s="4"/>
      <c r="C5" s="3"/>
      <c r="D5" s="3"/>
      <c r="E5" s="22"/>
      <c r="F5" s="15"/>
      <c r="G5" s="22"/>
      <c r="H5" s="15"/>
      <c r="I5" s="22"/>
      <c r="J5" s="5"/>
      <c r="K5" s="22"/>
      <c r="L5" s="15"/>
      <c r="M5" s="7"/>
      <c r="N5" s="49"/>
      <c r="O5" s="49"/>
      <c r="P5" s="49"/>
      <c r="Q5" s="49"/>
      <c r="R5" s="49"/>
      <c r="S5" s="49"/>
      <c r="T5" s="49"/>
      <c r="U5" s="49"/>
      <c r="V5" s="7"/>
      <c r="W5" s="1"/>
      <c r="X5" s="15"/>
      <c r="Y5" s="22"/>
      <c r="Z5" s="15"/>
      <c r="AA5" s="22"/>
      <c r="AB5" s="15"/>
      <c r="AC5" s="7"/>
      <c r="AD5" s="11" t="s">
        <v>4</v>
      </c>
      <c r="AE5" s="14"/>
      <c r="AF5" s="29"/>
      <c r="AG5" s="15"/>
      <c r="AH5" s="1"/>
    </row>
    <row r="6" spans="1:40" s="2" customFormat="1" ht="24.95" customHeight="1">
      <c r="A6" s="50"/>
      <c r="B6" s="50"/>
      <c r="C6" s="12"/>
      <c r="D6" s="12"/>
      <c r="E6" s="51" t="s">
        <v>21</v>
      </c>
      <c r="F6" s="51"/>
      <c r="G6" s="51"/>
      <c r="H6" s="51"/>
      <c r="I6" s="51"/>
      <c r="J6" s="51"/>
      <c r="K6" s="51"/>
      <c r="L6" s="51"/>
      <c r="M6" s="51"/>
      <c r="N6" s="51"/>
      <c r="O6" s="51"/>
      <c r="P6" s="51" t="s">
        <v>26</v>
      </c>
      <c r="Q6" s="51"/>
      <c r="R6" s="51"/>
      <c r="S6" s="51"/>
      <c r="T6" s="51"/>
      <c r="U6" s="51"/>
      <c r="V6" s="51"/>
      <c r="W6" s="51"/>
      <c r="X6" s="51"/>
      <c r="Y6" s="52" t="s">
        <v>33</v>
      </c>
      <c r="Z6" s="53"/>
      <c r="AA6" s="53"/>
      <c r="AB6" s="53"/>
      <c r="AC6" s="53"/>
      <c r="AD6" s="53"/>
      <c r="AE6" s="54"/>
      <c r="AF6" s="51" t="s">
        <v>35</v>
      </c>
      <c r="AG6" s="51"/>
      <c r="AH6" s="51"/>
      <c r="AI6" s="51"/>
      <c r="AJ6" s="55" t="s">
        <v>34</v>
      </c>
      <c r="AK6" s="37" t="s">
        <v>13</v>
      </c>
      <c r="AL6" s="55" t="s">
        <v>5</v>
      </c>
      <c r="AM6" s="55" t="s">
        <v>6</v>
      </c>
      <c r="AN6" s="58" t="s">
        <v>7</v>
      </c>
    </row>
    <row r="7" spans="1:40" s="2" customFormat="1" ht="15.75" customHeight="1">
      <c r="A7" s="59" t="s">
        <v>8</v>
      </c>
      <c r="B7" s="58" t="s">
        <v>9</v>
      </c>
      <c r="C7" s="59" t="s">
        <v>10</v>
      </c>
      <c r="D7" s="59" t="s">
        <v>11</v>
      </c>
      <c r="E7" s="60" t="s">
        <v>12</v>
      </c>
      <c r="F7" s="60"/>
      <c r="G7" s="60"/>
      <c r="H7" s="60"/>
      <c r="I7" s="60"/>
      <c r="J7" s="60"/>
      <c r="K7" s="60"/>
      <c r="L7" s="60"/>
      <c r="M7" s="60"/>
      <c r="N7" s="60"/>
      <c r="O7" s="60"/>
      <c r="P7" s="60" t="s">
        <v>38</v>
      </c>
      <c r="Q7" s="60"/>
      <c r="R7" s="60"/>
      <c r="S7" s="60"/>
      <c r="T7" s="60"/>
      <c r="U7" s="60"/>
      <c r="V7" s="60"/>
      <c r="W7" s="60"/>
      <c r="X7" s="60"/>
      <c r="Y7" s="61" t="s">
        <v>39</v>
      </c>
      <c r="Z7" s="62"/>
      <c r="AA7" s="62"/>
      <c r="AB7" s="62"/>
      <c r="AC7" s="62"/>
      <c r="AD7" s="62"/>
      <c r="AE7" s="63"/>
      <c r="AF7" s="60" t="s">
        <v>36</v>
      </c>
      <c r="AG7" s="60"/>
      <c r="AH7" s="60"/>
      <c r="AI7" s="60"/>
      <c r="AJ7" s="56"/>
      <c r="AK7" s="38"/>
      <c r="AL7" s="56"/>
      <c r="AM7" s="56"/>
      <c r="AN7" s="58"/>
    </row>
    <row r="8" spans="1:40" ht="186.75" customHeight="1">
      <c r="A8" s="59"/>
      <c r="B8" s="58"/>
      <c r="C8" s="59"/>
      <c r="D8" s="59"/>
      <c r="E8" s="13" t="s">
        <v>22</v>
      </c>
      <c r="F8" s="64" t="s">
        <v>13</v>
      </c>
      <c r="G8" s="13" t="s">
        <v>25</v>
      </c>
      <c r="H8" s="64" t="s">
        <v>13</v>
      </c>
      <c r="I8" s="13" t="s">
        <v>23</v>
      </c>
      <c r="J8" s="66" t="s">
        <v>13</v>
      </c>
      <c r="K8" s="13" t="s">
        <v>24</v>
      </c>
      <c r="L8" s="64" t="s">
        <v>13</v>
      </c>
      <c r="M8" s="68" t="s">
        <v>14</v>
      </c>
      <c r="N8" s="70" t="s">
        <v>15</v>
      </c>
      <c r="O8" s="37" t="s">
        <v>13</v>
      </c>
      <c r="P8" s="13" t="s">
        <v>27</v>
      </c>
      <c r="Q8" s="71" t="s">
        <v>13</v>
      </c>
      <c r="R8" s="13" t="s">
        <v>28</v>
      </c>
      <c r="S8" s="71" t="s">
        <v>13</v>
      </c>
      <c r="T8" s="13" t="s">
        <v>29</v>
      </c>
      <c r="U8" s="71" t="s">
        <v>13</v>
      </c>
      <c r="V8" s="72" t="s">
        <v>14</v>
      </c>
      <c r="W8" s="70" t="s">
        <v>15</v>
      </c>
      <c r="X8" s="73" t="s">
        <v>13</v>
      </c>
      <c r="Y8" s="13" t="s">
        <v>30</v>
      </c>
      <c r="Z8" s="64" t="s">
        <v>13</v>
      </c>
      <c r="AA8" s="13" t="s">
        <v>31</v>
      </c>
      <c r="AB8" s="64" t="s">
        <v>13</v>
      </c>
      <c r="AC8" s="72" t="s">
        <v>14</v>
      </c>
      <c r="AD8" s="70" t="s">
        <v>15</v>
      </c>
      <c r="AE8" s="73" t="s">
        <v>13</v>
      </c>
      <c r="AF8" s="13" t="s">
        <v>16</v>
      </c>
      <c r="AG8" s="64" t="s">
        <v>13</v>
      </c>
      <c r="AH8" s="72" t="s">
        <v>14</v>
      </c>
      <c r="AI8" s="70" t="s">
        <v>15</v>
      </c>
      <c r="AJ8" s="56"/>
      <c r="AK8" s="38"/>
      <c r="AL8" s="56"/>
      <c r="AM8" s="56"/>
      <c r="AN8" s="58"/>
    </row>
    <row r="9" spans="1:40" s="21" customFormat="1" ht="15.75" customHeight="1">
      <c r="A9" s="59"/>
      <c r="B9" s="58"/>
      <c r="C9" s="59"/>
      <c r="D9" s="59"/>
      <c r="E9" s="28" t="s">
        <v>17</v>
      </c>
      <c r="F9" s="65"/>
      <c r="G9" s="28" t="s">
        <v>17</v>
      </c>
      <c r="H9" s="65"/>
      <c r="I9" s="28" t="s">
        <v>17</v>
      </c>
      <c r="J9" s="67"/>
      <c r="K9" s="28" t="s">
        <v>17</v>
      </c>
      <c r="L9" s="65"/>
      <c r="M9" s="69"/>
      <c r="N9" s="70"/>
      <c r="O9" s="39"/>
      <c r="P9" s="28" t="s">
        <v>37</v>
      </c>
      <c r="Q9" s="71"/>
      <c r="R9" s="28" t="s">
        <v>37</v>
      </c>
      <c r="S9" s="71"/>
      <c r="T9" s="28" t="s">
        <v>32</v>
      </c>
      <c r="U9" s="71"/>
      <c r="V9" s="72"/>
      <c r="W9" s="70"/>
      <c r="X9" s="73"/>
      <c r="Y9" s="28" t="s">
        <v>37</v>
      </c>
      <c r="Z9" s="65"/>
      <c r="AA9" s="28" t="s">
        <v>37</v>
      </c>
      <c r="AB9" s="65"/>
      <c r="AC9" s="72"/>
      <c r="AD9" s="70"/>
      <c r="AE9" s="73"/>
      <c r="AF9" s="28" t="s">
        <v>32</v>
      </c>
      <c r="AG9" s="65"/>
      <c r="AH9" s="72"/>
      <c r="AI9" s="70"/>
      <c r="AJ9" s="57"/>
      <c r="AK9" s="39"/>
      <c r="AL9" s="57"/>
      <c r="AM9" s="57"/>
      <c r="AN9" s="58"/>
    </row>
    <row r="10" spans="1:40">
      <c r="A10" s="20">
        <v>1</v>
      </c>
      <c r="B10" s="16" t="s">
        <v>40</v>
      </c>
      <c r="C10" s="16" t="s">
        <v>41</v>
      </c>
      <c r="D10" s="16" t="s">
        <v>42</v>
      </c>
      <c r="E10" s="34">
        <v>0</v>
      </c>
      <c r="F10" s="35">
        <v>1</v>
      </c>
      <c r="G10" s="25">
        <v>10</v>
      </c>
      <c r="H10" s="20">
        <v>2</v>
      </c>
      <c r="I10" s="34">
        <v>0</v>
      </c>
      <c r="J10" s="35">
        <v>1</v>
      </c>
      <c r="K10" s="34">
        <v>0</v>
      </c>
      <c r="L10" s="35">
        <v>1</v>
      </c>
      <c r="M10" s="25">
        <f xml:space="preserve"> (E10*2+G10*2+I10*2+K10*2)/8</f>
        <v>2.5</v>
      </c>
      <c r="N10" s="20">
        <f>(IF(M10&gt;9.99,20,IF(E10&gt;9.99,5,0)+IF(G10&gt;9.99,5,0)+IF(I10&gt;9.99,5,0)+IF(K10&gt;9.99,5,0)))</f>
        <v>5</v>
      </c>
      <c r="O10" s="20">
        <v>1</v>
      </c>
      <c r="P10" s="25">
        <v>11.75</v>
      </c>
      <c r="Q10" s="20">
        <v>1</v>
      </c>
      <c r="R10" s="25">
        <v>10</v>
      </c>
      <c r="S10" s="20">
        <v>1</v>
      </c>
      <c r="T10" s="25">
        <v>13</v>
      </c>
      <c r="U10" s="20">
        <v>1</v>
      </c>
      <c r="V10" s="25">
        <f xml:space="preserve"> (P10*2+R10*1+T10*1)/4</f>
        <v>11.625</v>
      </c>
      <c r="W10" s="20">
        <f>(IF(V10&gt;9.99,5,IF(P10&gt;9.99,2,0)+IF(R10&gt;9.99,2,0)+IF(T10&gt;9.99,1,0)))</f>
        <v>5</v>
      </c>
      <c r="X10" s="20">
        <v>1</v>
      </c>
      <c r="Y10" s="34">
        <v>0</v>
      </c>
      <c r="Z10" s="35">
        <v>1</v>
      </c>
      <c r="AA10" s="25">
        <v>10</v>
      </c>
      <c r="AB10" s="20">
        <v>1</v>
      </c>
      <c r="AC10" s="25">
        <f xml:space="preserve"> (Y10*1+AA10*2)/3</f>
        <v>6.666666666666667</v>
      </c>
      <c r="AD10" s="20">
        <f>(IF(AC10&gt;9.99,4,IF(Y10&gt;9.99,2,0)+IF(AA10&gt;9.99,2,0)))</f>
        <v>2</v>
      </c>
      <c r="AE10" s="20">
        <v>1</v>
      </c>
      <c r="AF10" s="25">
        <v>13.25</v>
      </c>
      <c r="AG10" s="20">
        <v>1</v>
      </c>
      <c r="AH10" s="25">
        <v>13.25</v>
      </c>
      <c r="AI10" s="20">
        <v>1</v>
      </c>
      <c r="AJ10" s="25">
        <f>(M10*8+V10*4+AC10*3+AH10*1)/16</f>
        <v>6.234375</v>
      </c>
      <c r="AK10" s="20">
        <v>1</v>
      </c>
      <c r="AL10" s="36">
        <f>(N10+W10+AD10+AI10)</f>
        <v>13</v>
      </c>
      <c r="AM10" s="20">
        <f>IF(AJ10&gt;9.99,30,AL10)</f>
        <v>13</v>
      </c>
      <c r="AN10" s="20" t="str">
        <f>IF(AJ10&gt;9.99,"Acquis","Non acquis")</f>
        <v>Non acquis</v>
      </c>
    </row>
    <row r="11" spans="1:40">
      <c r="A11" s="20">
        <v>2</v>
      </c>
      <c r="B11" s="16" t="s">
        <v>43</v>
      </c>
      <c r="C11" s="16" t="s">
        <v>44</v>
      </c>
      <c r="D11" s="16" t="s">
        <v>45</v>
      </c>
      <c r="E11" s="25">
        <v>10</v>
      </c>
      <c r="F11" s="20">
        <v>2</v>
      </c>
      <c r="G11" s="34">
        <v>0</v>
      </c>
      <c r="H11" s="35">
        <v>1</v>
      </c>
      <c r="I11" s="34">
        <v>0</v>
      </c>
      <c r="J11" s="35">
        <v>1</v>
      </c>
      <c r="K11" s="34">
        <v>0</v>
      </c>
      <c r="L11" s="35">
        <v>1</v>
      </c>
      <c r="M11" s="25">
        <f t="shared" ref="M11:M40" si="0" xml:space="preserve"> (E11*2+G11*2+I11*2+K11*2)/8</f>
        <v>2.5</v>
      </c>
      <c r="N11" s="20">
        <f t="shared" ref="N11:N40" si="1">(IF(M11&gt;9.99,20,IF(E11&gt;9.99,5,0)+IF(G11&gt;9.99,5,0)+IF(I11&gt;9.99,5,0)+IF(K11&gt;9.99,5,0)))</f>
        <v>5</v>
      </c>
      <c r="O11" s="20">
        <v>1</v>
      </c>
      <c r="P11" s="25">
        <v>10.5</v>
      </c>
      <c r="Q11" s="20">
        <v>1</v>
      </c>
      <c r="R11" s="25">
        <v>10</v>
      </c>
      <c r="S11" s="20">
        <v>1</v>
      </c>
      <c r="T11" s="25">
        <v>10</v>
      </c>
      <c r="U11" s="20">
        <v>1</v>
      </c>
      <c r="V11" s="25">
        <f t="shared" ref="V11:V40" si="2" xml:space="preserve"> (P11*2+R11*1+T11*1)/4</f>
        <v>10.25</v>
      </c>
      <c r="W11" s="20">
        <f t="shared" ref="W11:W40" si="3">(IF(V11&gt;9.99,5,IF(P11&gt;9.99,2,0)+IF(R11&gt;9.99,2,0)+IF(T11&gt;9.99,1,0)))</f>
        <v>5</v>
      </c>
      <c r="X11" s="20">
        <v>1</v>
      </c>
      <c r="Y11" s="25">
        <v>7.5</v>
      </c>
      <c r="Z11" s="20">
        <v>1</v>
      </c>
      <c r="AA11" s="25">
        <v>11.5</v>
      </c>
      <c r="AB11" s="20">
        <v>2</v>
      </c>
      <c r="AC11" s="25">
        <f t="shared" ref="AC11:AC40" si="4" xml:space="preserve"> (Y11*1+AA11*2)/3</f>
        <v>10.166666666666666</v>
      </c>
      <c r="AD11" s="20">
        <f t="shared" ref="AD11:AD40" si="5">(IF(AC11&gt;9.99,4,IF(Y11&gt;9.99,2,0)+IF(AA11&gt;9.99,2,0)))</f>
        <v>4</v>
      </c>
      <c r="AE11" s="20">
        <v>1</v>
      </c>
      <c r="AF11" s="25">
        <v>11</v>
      </c>
      <c r="AG11" s="20">
        <v>1</v>
      </c>
      <c r="AH11" s="25">
        <v>11</v>
      </c>
      <c r="AI11" s="20">
        <v>1</v>
      </c>
      <c r="AJ11" s="25">
        <f t="shared" ref="AJ11:AJ40" si="6">(M11*8+V11*4+AC11*3+AH11*1)/16</f>
        <v>6.40625</v>
      </c>
      <c r="AK11" s="20">
        <v>1</v>
      </c>
      <c r="AL11" s="36">
        <f t="shared" ref="AL11:AL40" si="7">(N11+W11+AD11+AI11)</f>
        <v>15</v>
      </c>
      <c r="AM11" s="20">
        <f t="shared" ref="AM11:AM40" si="8">IF(AJ11&gt;9.99,30,AL11)</f>
        <v>15</v>
      </c>
      <c r="AN11" s="20" t="str">
        <f t="shared" ref="AN11:AN40" si="9">IF(AJ11&gt;9.99,"Acquis","Non acquis")</f>
        <v>Non acquis</v>
      </c>
    </row>
    <row r="12" spans="1:40">
      <c r="A12" s="20">
        <v>3</v>
      </c>
      <c r="B12" s="16" t="s">
        <v>46</v>
      </c>
      <c r="C12" s="16" t="s">
        <v>47</v>
      </c>
      <c r="D12" s="16" t="s">
        <v>48</v>
      </c>
      <c r="E12" s="34">
        <v>0</v>
      </c>
      <c r="F12" s="35">
        <v>1</v>
      </c>
      <c r="G12" s="25">
        <v>11.25</v>
      </c>
      <c r="H12" s="20">
        <v>2</v>
      </c>
      <c r="I12" s="34">
        <v>0</v>
      </c>
      <c r="J12" s="35">
        <v>1</v>
      </c>
      <c r="K12" s="34">
        <v>0</v>
      </c>
      <c r="L12" s="35">
        <v>1</v>
      </c>
      <c r="M12" s="25">
        <f t="shared" si="0"/>
        <v>2.8125</v>
      </c>
      <c r="N12" s="20">
        <f t="shared" si="1"/>
        <v>5</v>
      </c>
      <c r="O12" s="20">
        <v>1</v>
      </c>
      <c r="P12" s="25">
        <v>8.5</v>
      </c>
      <c r="Q12" s="20">
        <v>1</v>
      </c>
      <c r="R12" s="25">
        <v>12</v>
      </c>
      <c r="S12" s="20">
        <v>1</v>
      </c>
      <c r="T12" s="25">
        <v>15</v>
      </c>
      <c r="U12" s="20">
        <v>1</v>
      </c>
      <c r="V12" s="25">
        <f t="shared" si="2"/>
        <v>11</v>
      </c>
      <c r="W12" s="20">
        <f t="shared" si="3"/>
        <v>5</v>
      </c>
      <c r="X12" s="20">
        <v>1</v>
      </c>
      <c r="Y12" s="25">
        <v>8</v>
      </c>
      <c r="Z12" s="20">
        <v>1</v>
      </c>
      <c r="AA12" s="25">
        <v>11.25</v>
      </c>
      <c r="AB12" s="20">
        <v>1</v>
      </c>
      <c r="AC12" s="25">
        <f t="shared" si="4"/>
        <v>10.166666666666666</v>
      </c>
      <c r="AD12" s="20">
        <f t="shared" si="5"/>
        <v>4</v>
      </c>
      <c r="AE12" s="20">
        <v>1</v>
      </c>
      <c r="AF12" s="25">
        <v>12</v>
      </c>
      <c r="AG12" s="20">
        <v>1</v>
      </c>
      <c r="AH12" s="25">
        <v>12</v>
      </c>
      <c r="AI12" s="20">
        <v>1</v>
      </c>
      <c r="AJ12" s="25">
        <f t="shared" si="6"/>
        <v>6.8125</v>
      </c>
      <c r="AK12" s="20">
        <v>1</v>
      </c>
      <c r="AL12" s="36">
        <f t="shared" si="7"/>
        <v>15</v>
      </c>
      <c r="AM12" s="20">
        <f t="shared" si="8"/>
        <v>15</v>
      </c>
      <c r="AN12" s="20" t="str">
        <f t="shared" si="9"/>
        <v>Non acquis</v>
      </c>
    </row>
    <row r="13" spans="1:40" ht="15.75" customHeight="1">
      <c r="A13" s="20">
        <v>4</v>
      </c>
      <c r="B13" s="16" t="s">
        <v>49</v>
      </c>
      <c r="C13" s="16" t="s">
        <v>50</v>
      </c>
      <c r="D13" s="16" t="s">
        <v>51</v>
      </c>
      <c r="E13" s="25">
        <v>8</v>
      </c>
      <c r="F13" s="20">
        <v>2</v>
      </c>
      <c r="G13" s="25">
        <v>8.5</v>
      </c>
      <c r="H13" s="20">
        <v>2</v>
      </c>
      <c r="I13" s="25">
        <v>6.75</v>
      </c>
      <c r="J13" s="20">
        <v>1</v>
      </c>
      <c r="K13" s="25">
        <v>9.5</v>
      </c>
      <c r="L13" s="20">
        <v>2</v>
      </c>
      <c r="M13" s="25">
        <f t="shared" si="0"/>
        <v>8.1875</v>
      </c>
      <c r="N13" s="20">
        <f t="shared" si="1"/>
        <v>0</v>
      </c>
      <c r="O13" s="20">
        <v>1</v>
      </c>
      <c r="P13" s="25">
        <v>11</v>
      </c>
      <c r="Q13" s="20">
        <v>2</v>
      </c>
      <c r="R13" s="25">
        <v>12</v>
      </c>
      <c r="S13" s="20">
        <v>1</v>
      </c>
      <c r="T13" s="25">
        <v>16</v>
      </c>
      <c r="U13" s="20">
        <v>1</v>
      </c>
      <c r="V13" s="25">
        <f t="shared" si="2"/>
        <v>12.5</v>
      </c>
      <c r="W13" s="20">
        <f t="shared" si="3"/>
        <v>5</v>
      </c>
      <c r="X13" s="20">
        <v>1</v>
      </c>
      <c r="Y13" s="25">
        <v>11</v>
      </c>
      <c r="Z13" s="20">
        <v>1</v>
      </c>
      <c r="AA13" s="25">
        <v>11</v>
      </c>
      <c r="AB13" s="20">
        <v>1</v>
      </c>
      <c r="AC13" s="25">
        <f t="shared" si="4"/>
        <v>11</v>
      </c>
      <c r="AD13" s="20">
        <f t="shared" si="5"/>
        <v>4</v>
      </c>
      <c r="AE13" s="20">
        <v>1</v>
      </c>
      <c r="AF13" s="25">
        <v>13</v>
      </c>
      <c r="AG13" s="20">
        <v>1</v>
      </c>
      <c r="AH13" s="25">
        <v>13</v>
      </c>
      <c r="AI13" s="20">
        <v>1</v>
      </c>
      <c r="AJ13" s="25">
        <f t="shared" si="6"/>
        <v>10.09375</v>
      </c>
      <c r="AK13" s="20">
        <v>1</v>
      </c>
      <c r="AL13" s="36">
        <f t="shared" si="7"/>
        <v>10</v>
      </c>
      <c r="AM13" s="20">
        <f t="shared" si="8"/>
        <v>30</v>
      </c>
      <c r="AN13" s="20" t="str">
        <f t="shared" si="9"/>
        <v>Acquis</v>
      </c>
    </row>
    <row r="14" spans="1:40">
      <c r="A14" s="20">
        <v>5</v>
      </c>
      <c r="B14" s="16" t="s">
        <v>52</v>
      </c>
      <c r="C14" s="16" t="s">
        <v>53</v>
      </c>
      <c r="D14" s="16" t="s">
        <v>54</v>
      </c>
      <c r="E14" s="25">
        <v>9.5</v>
      </c>
      <c r="F14" s="20">
        <v>1</v>
      </c>
      <c r="G14" s="25">
        <v>7</v>
      </c>
      <c r="H14" s="20">
        <v>1</v>
      </c>
      <c r="I14" s="25">
        <v>7.25</v>
      </c>
      <c r="J14" s="20">
        <v>1</v>
      </c>
      <c r="K14" s="25">
        <v>9.75</v>
      </c>
      <c r="L14" s="20">
        <v>2</v>
      </c>
      <c r="M14" s="25">
        <f t="shared" si="0"/>
        <v>8.375</v>
      </c>
      <c r="N14" s="20">
        <f t="shared" si="1"/>
        <v>0</v>
      </c>
      <c r="O14" s="20">
        <v>1</v>
      </c>
      <c r="P14" s="25">
        <v>10.5</v>
      </c>
      <c r="Q14" s="20">
        <v>2</v>
      </c>
      <c r="R14" s="25">
        <v>11.5</v>
      </c>
      <c r="S14" s="20">
        <v>1</v>
      </c>
      <c r="T14" s="25">
        <v>15</v>
      </c>
      <c r="U14" s="20">
        <v>1</v>
      </c>
      <c r="V14" s="25">
        <f t="shared" si="2"/>
        <v>11.875</v>
      </c>
      <c r="W14" s="20">
        <f t="shared" si="3"/>
        <v>5</v>
      </c>
      <c r="X14" s="20">
        <v>1</v>
      </c>
      <c r="Y14" s="25">
        <v>7.5</v>
      </c>
      <c r="Z14" s="20">
        <v>2</v>
      </c>
      <c r="AA14" s="25">
        <v>11.25</v>
      </c>
      <c r="AB14" s="20">
        <v>1</v>
      </c>
      <c r="AC14" s="25">
        <f t="shared" si="4"/>
        <v>10</v>
      </c>
      <c r="AD14" s="20">
        <f t="shared" si="5"/>
        <v>4</v>
      </c>
      <c r="AE14" s="20">
        <v>1</v>
      </c>
      <c r="AF14" s="25">
        <v>16.25</v>
      </c>
      <c r="AG14" s="20">
        <v>1</v>
      </c>
      <c r="AH14" s="25">
        <v>16.25</v>
      </c>
      <c r="AI14" s="20">
        <v>1</v>
      </c>
      <c r="AJ14" s="25">
        <f t="shared" si="6"/>
        <v>10.046875</v>
      </c>
      <c r="AK14" s="20">
        <v>1</v>
      </c>
      <c r="AL14" s="36">
        <f t="shared" si="7"/>
        <v>10</v>
      </c>
      <c r="AM14" s="20">
        <f t="shared" si="8"/>
        <v>30</v>
      </c>
      <c r="AN14" s="20" t="str">
        <f t="shared" si="9"/>
        <v>Acquis</v>
      </c>
    </row>
    <row r="15" spans="1:40">
      <c r="A15" s="20">
        <v>6</v>
      </c>
      <c r="B15" s="30" t="s">
        <v>113</v>
      </c>
      <c r="C15" s="30" t="s">
        <v>114</v>
      </c>
      <c r="D15" s="30" t="s">
        <v>115</v>
      </c>
      <c r="E15" s="34">
        <v>0</v>
      </c>
      <c r="F15" s="35">
        <v>1</v>
      </c>
      <c r="G15" s="34">
        <v>0</v>
      </c>
      <c r="H15" s="35">
        <v>1</v>
      </c>
      <c r="I15" s="25">
        <v>10</v>
      </c>
      <c r="J15" s="20">
        <v>1</v>
      </c>
      <c r="K15" s="25">
        <v>10</v>
      </c>
      <c r="L15" s="20">
        <v>1</v>
      </c>
      <c r="M15" s="25">
        <f t="shared" si="0"/>
        <v>5</v>
      </c>
      <c r="N15" s="20">
        <f t="shared" si="1"/>
        <v>10</v>
      </c>
      <c r="O15" s="20">
        <v>1</v>
      </c>
      <c r="P15" s="20">
        <v>11.33</v>
      </c>
      <c r="Q15" s="20">
        <v>1</v>
      </c>
      <c r="R15" s="34">
        <v>0</v>
      </c>
      <c r="S15" s="35">
        <v>1</v>
      </c>
      <c r="T15" s="25">
        <v>14.5</v>
      </c>
      <c r="U15" s="20">
        <v>1</v>
      </c>
      <c r="V15" s="25">
        <f t="shared" si="2"/>
        <v>9.2899999999999991</v>
      </c>
      <c r="W15" s="20">
        <f t="shared" si="3"/>
        <v>3</v>
      </c>
      <c r="X15" s="20">
        <v>1</v>
      </c>
      <c r="Y15" s="34">
        <v>0</v>
      </c>
      <c r="Z15" s="35">
        <v>1</v>
      </c>
      <c r="AA15" s="34">
        <v>0</v>
      </c>
      <c r="AB15" s="35">
        <v>1</v>
      </c>
      <c r="AC15" s="25">
        <f t="shared" si="4"/>
        <v>0</v>
      </c>
      <c r="AD15" s="20">
        <f t="shared" si="5"/>
        <v>0</v>
      </c>
      <c r="AE15" s="20">
        <v>1</v>
      </c>
      <c r="AF15" s="25">
        <v>11.38</v>
      </c>
      <c r="AG15" s="20">
        <v>1</v>
      </c>
      <c r="AH15" s="25">
        <v>11.38</v>
      </c>
      <c r="AI15" s="20">
        <v>1</v>
      </c>
      <c r="AJ15" s="25">
        <f t="shared" si="6"/>
        <v>5.5337499999999995</v>
      </c>
      <c r="AK15" s="20">
        <v>1</v>
      </c>
      <c r="AL15" s="36">
        <f t="shared" si="7"/>
        <v>14</v>
      </c>
      <c r="AM15" s="20">
        <f t="shared" si="8"/>
        <v>14</v>
      </c>
      <c r="AN15" s="20" t="str">
        <f t="shared" si="9"/>
        <v>Non acquis</v>
      </c>
    </row>
    <row r="16" spans="1:40">
      <c r="A16" s="20">
        <v>7</v>
      </c>
      <c r="B16" s="16" t="s">
        <v>55</v>
      </c>
      <c r="C16" s="16" t="s">
        <v>56</v>
      </c>
      <c r="D16" s="16" t="s">
        <v>57</v>
      </c>
      <c r="E16" s="34">
        <v>0</v>
      </c>
      <c r="F16" s="35">
        <v>1</v>
      </c>
      <c r="G16" s="34">
        <v>0</v>
      </c>
      <c r="H16" s="35">
        <v>1</v>
      </c>
      <c r="I16" s="34">
        <v>0</v>
      </c>
      <c r="J16" s="35">
        <v>1</v>
      </c>
      <c r="K16" s="34">
        <v>0</v>
      </c>
      <c r="L16" s="35">
        <v>1</v>
      </c>
      <c r="M16" s="25">
        <f t="shared" si="0"/>
        <v>0</v>
      </c>
      <c r="N16" s="20">
        <f t="shared" si="1"/>
        <v>0</v>
      </c>
      <c r="O16" s="20">
        <v>1</v>
      </c>
      <c r="P16" s="25">
        <v>10</v>
      </c>
      <c r="Q16" s="20">
        <v>1</v>
      </c>
      <c r="R16" s="25">
        <v>10</v>
      </c>
      <c r="S16" s="20">
        <v>1</v>
      </c>
      <c r="T16" s="25">
        <v>12.5</v>
      </c>
      <c r="U16" s="20">
        <v>1</v>
      </c>
      <c r="V16" s="25">
        <f t="shared" si="2"/>
        <v>10.625</v>
      </c>
      <c r="W16" s="20">
        <f t="shared" si="3"/>
        <v>5</v>
      </c>
      <c r="X16" s="20">
        <v>1</v>
      </c>
      <c r="Y16" s="25">
        <v>10</v>
      </c>
      <c r="Z16" s="20">
        <v>2</v>
      </c>
      <c r="AA16" s="25">
        <v>10</v>
      </c>
      <c r="AB16" s="20">
        <v>1</v>
      </c>
      <c r="AC16" s="25">
        <f t="shared" si="4"/>
        <v>10</v>
      </c>
      <c r="AD16" s="20">
        <f t="shared" si="5"/>
        <v>4</v>
      </c>
      <c r="AE16" s="20">
        <v>1</v>
      </c>
      <c r="AF16" s="25">
        <v>12</v>
      </c>
      <c r="AG16" s="20">
        <v>1</v>
      </c>
      <c r="AH16" s="25">
        <v>12</v>
      </c>
      <c r="AI16" s="20">
        <v>1</v>
      </c>
      <c r="AJ16" s="25">
        <f t="shared" si="6"/>
        <v>5.28125</v>
      </c>
      <c r="AK16" s="20">
        <v>1</v>
      </c>
      <c r="AL16" s="36">
        <f t="shared" si="7"/>
        <v>10</v>
      </c>
      <c r="AM16" s="20">
        <f t="shared" si="8"/>
        <v>10</v>
      </c>
      <c r="AN16" s="20" t="str">
        <f t="shared" si="9"/>
        <v>Non acquis</v>
      </c>
    </row>
    <row r="17" spans="1:40">
      <c r="A17" s="20">
        <v>8</v>
      </c>
      <c r="B17" s="16" t="s">
        <v>58</v>
      </c>
      <c r="C17" s="16" t="s">
        <v>59</v>
      </c>
      <c r="D17" s="16" t="s">
        <v>60</v>
      </c>
      <c r="E17" s="34">
        <v>0</v>
      </c>
      <c r="F17" s="35">
        <v>1</v>
      </c>
      <c r="G17" s="34">
        <v>0</v>
      </c>
      <c r="H17" s="35">
        <v>1</v>
      </c>
      <c r="I17" s="34">
        <v>0</v>
      </c>
      <c r="J17" s="35">
        <v>1</v>
      </c>
      <c r="K17" s="25">
        <v>10</v>
      </c>
      <c r="L17" s="20">
        <v>1</v>
      </c>
      <c r="M17" s="25">
        <f t="shared" si="0"/>
        <v>2.5</v>
      </c>
      <c r="N17" s="20">
        <f t="shared" si="1"/>
        <v>5</v>
      </c>
      <c r="O17" s="20">
        <v>1</v>
      </c>
      <c r="P17" s="25">
        <v>9.25</v>
      </c>
      <c r="Q17" s="20">
        <v>1</v>
      </c>
      <c r="R17" s="25">
        <v>11</v>
      </c>
      <c r="S17" s="20">
        <v>1</v>
      </c>
      <c r="T17" s="25">
        <v>13</v>
      </c>
      <c r="U17" s="20">
        <v>1</v>
      </c>
      <c r="V17" s="25">
        <f t="shared" si="2"/>
        <v>10.625</v>
      </c>
      <c r="W17" s="20">
        <f t="shared" si="3"/>
        <v>5</v>
      </c>
      <c r="X17" s="20">
        <v>1</v>
      </c>
      <c r="Y17" s="25">
        <v>10</v>
      </c>
      <c r="Z17" s="20">
        <v>1</v>
      </c>
      <c r="AA17" s="34">
        <v>0</v>
      </c>
      <c r="AB17" s="35">
        <v>1</v>
      </c>
      <c r="AC17" s="25">
        <f t="shared" si="4"/>
        <v>3.3333333333333335</v>
      </c>
      <c r="AD17" s="20">
        <f t="shared" si="5"/>
        <v>2</v>
      </c>
      <c r="AE17" s="20">
        <v>1</v>
      </c>
      <c r="AF17" s="25">
        <v>15</v>
      </c>
      <c r="AG17" s="20">
        <v>1</v>
      </c>
      <c r="AH17" s="25">
        <v>15</v>
      </c>
      <c r="AI17" s="20">
        <v>1</v>
      </c>
      <c r="AJ17" s="25">
        <f t="shared" si="6"/>
        <v>5.46875</v>
      </c>
      <c r="AK17" s="20">
        <v>1</v>
      </c>
      <c r="AL17" s="36">
        <f t="shared" si="7"/>
        <v>13</v>
      </c>
      <c r="AM17" s="20">
        <f t="shared" si="8"/>
        <v>13</v>
      </c>
      <c r="AN17" s="20" t="str">
        <f t="shared" si="9"/>
        <v>Non acquis</v>
      </c>
    </row>
    <row r="18" spans="1:40">
      <c r="A18" s="20">
        <v>9</v>
      </c>
      <c r="B18" s="30" t="s">
        <v>116</v>
      </c>
      <c r="C18" s="30" t="s">
        <v>117</v>
      </c>
      <c r="D18" s="30" t="s">
        <v>69</v>
      </c>
      <c r="E18" s="34">
        <v>0</v>
      </c>
      <c r="F18" s="35">
        <v>1</v>
      </c>
      <c r="G18" s="34">
        <v>0</v>
      </c>
      <c r="H18" s="35">
        <v>1</v>
      </c>
      <c r="I18" s="34">
        <v>0</v>
      </c>
      <c r="J18" s="35">
        <v>1</v>
      </c>
      <c r="K18" s="34">
        <v>0</v>
      </c>
      <c r="L18" s="35">
        <v>1</v>
      </c>
      <c r="M18" s="25">
        <f t="shared" si="0"/>
        <v>0</v>
      </c>
      <c r="N18" s="20">
        <f t="shared" si="1"/>
        <v>0</v>
      </c>
      <c r="O18" s="20">
        <v>1</v>
      </c>
      <c r="P18" s="34">
        <v>0</v>
      </c>
      <c r="Q18" s="35">
        <v>1</v>
      </c>
      <c r="R18" s="25">
        <v>10.5</v>
      </c>
      <c r="S18" s="20">
        <v>1</v>
      </c>
      <c r="T18" s="25">
        <v>13</v>
      </c>
      <c r="U18" s="20">
        <v>1</v>
      </c>
      <c r="V18" s="25">
        <f t="shared" si="2"/>
        <v>5.875</v>
      </c>
      <c r="W18" s="20">
        <f t="shared" si="3"/>
        <v>3</v>
      </c>
      <c r="X18" s="20">
        <v>1</v>
      </c>
      <c r="Y18" s="34">
        <v>0</v>
      </c>
      <c r="Z18" s="35">
        <v>1</v>
      </c>
      <c r="AA18" s="20">
        <v>10.88</v>
      </c>
      <c r="AB18" s="20">
        <v>1</v>
      </c>
      <c r="AC18" s="25">
        <f t="shared" si="4"/>
        <v>7.2533333333333339</v>
      </c>
      <c r="AD18" s="20">
        <f t="shared" si="5"/>
        <v>2</v>
      </c>
      <c r="AE18" s="20">
        <v>1</v>
      </c>
      <c r="AF18" s="25">
        <v>12.5</v>
      </c>
      <c r="AG18" s="20">
        <v>1</v>
      </c>
      <c r="AH18" s="25">
        <v>12.5</v>
      </c>
      <c r="AI18" s="20">
        <v>1</v>
      </c>
      <c r="AJ18" s="25">
        <f t="shared" si="6"/>
        <v>3.6100000000000003</v>
      </c>
      <c r="AK18" s="20">
        <v>1</v>
      </c>
      <c r="AL18" s="36">
        <f t="shared" si="7"/>
        <v>6</v>
      </c>
      <c r="AM18" s="20">
        <f t="shared" si="8"/>
        <v>6</v>
      </c>
      <c r="AN18" s="20" t="str">
        <f t="shared" si="9"/>
        <v>Non acquis</v>
      </c>
    </row>
    <row r="19" spans="1:40">
      <c r="A19" s="20">
        <v>10</v>
      </c>
      <c r="B19" s="16" t="s">
        <v>61</v>
      </c>
      <c r="C19" s="16" t="s">
        <v>62</v>
      </c>
      <c r="D19" s="16" t="s">
        <v>63</v>
      </c>
      <c r="E19" s="34">
        <v>7</v>
      </c>
      <c r="F19" s="35">
        <v>1</v>
      </c>
      <c r="G19" s="34">
        <v>10</v>
      </c>
      <c r="H19" s="35">
        <v>1</v>
      </c>
      <c r="I19" s="34">
        <v>0</v>
      </c>
      <c r="J19" s="35">
        <v>1</v>
      </c>
      <c r="K19" s="25">
        <v>10</v>
      </c>
      <c r="L19" s="20">
        <v>2</v>
      </c>
      <c r="M19" s="25">
        <f t="shared" si="0"/>
        <v>6.75</v>
      </c>
      <c r="N19" s="20">
        <f t="shared" si="1"/>
        <v>10</v>
      </c>
      <c r="O19" s="20">
        <v>1</v>
      </c>
      <c r="P19" s="25">
        <v>9</v>
      </c>
      <c r="Q19" s="20">
        <v>1</v>
      </c>
      <c r="R19" s="25">
        <v>12</v>
      </c>
      <c r="S19" s="20">
        <v>1</v>
      </c>
      <c r="T19" s="25">
        <v>14</v>
      </c>
      <c r="U19" s="20">
        <v>1</v>
      </c>
      <c r="V19" s="25">
        <f t="shared" si="2"/>
        <v>11</v>
      </c>
      <c r="W19" s="20">
        <f t="shared" si="3"/>
        <v>5</v>
      </c>
      <c r="X19" s="20">
        <v>1</v>
      </c>
      <c r="Y19" s="34">
        <v>0</v>
      </c>
      <c r="Z19" s="35">
        <v>1</v>
      </c>
      <c r="AA19" s="34">
        <v>0</v>
      </c>
      <c r="AB19" s="35">
        <v>1</v>
      </c>
      <c r="AC19" s="25">
        <f t="shared" si="4"/>
        <v>0</v>
      </c>
      <c r="AD19" s="20">
        <f t="shared" si="5"/>
        <v>0</v>
      </c>
      <c r="AE19" s="20">
        <v>1</v>
      </c>
      <c r="AF19" s="25">
        <v>17</v>
      </c>
      <c r="AG19" s="20">
        <v>1</v>
      </c>
      <c r="AH19" s="25">
        <v>17</v>
      </c>
      <c r="AI19" s="20">
        <v>1</v>
      </c>
      <c r="AJ19" s="25">
        <f t="shared" si="6"/>
        <v>7.1875</v>
      </c>
      <c r="AK19" s="20">
        <v>1</v>
      </c>
      <c r="AL19" s="36">
        <f t="shared" si="7"/>
        <v>16</v>
      </c>
      <c r="AM19" s="20">
        <f t="shared" si="8"/>
        <v>16</v>
      </c>
      <c r="AN19" s="20" t="str">
        <f t="shared" si="9"/>
        <v>Non acquis</v>
      </c>
    </row>
    <row r="20" spans="1:40">
      <c r="A20" s="20">
        <v>11</v>
      </c>
      <c r="B20" s="16" t="s">
        <v>64</v>
      </c>
      <c r="C20" s="16" t="s">
        <v>65</v>
      </c>
      <c r="D20" s="16" t="s">
        <v>66</v>
      </c>
      <c r="E20" s="34">
        <v>0</v>
      </c>
      <c r="F20" s="35">
        <v>1</v>
      </c>
      <c r="G20" s="25">
        <v>10.75</v>
      </c>
      <c r="H20" s="20">
        <v>1</v>
      </c>
      <c r="I20" s="34">
        <v>0</v>
      </c>
      <c r="J20" s="35">
        <v>1</v>
      </c>
      <c r="K20" s="25">
        <v>10.5</v>
      </c>
      <c r="L20" s="20">
        <v>1</v>
      </c>
      <c r="M20" s="25">
        <f t="shared" si="0"/>
        <v>5.3125</v>
      </c>
      <c r="N20" s="20">
        <f t="shared" si="1"/>
        <v>10</v>
      </c>
      <c r="O20" s="20">
        <v>1</v>
      </c>
      <c r="P20" s="25">
        <v>11.25</v>
      </c>
      <c r="Q20" s="20">
        <v>1</v>
      </c>
      <c r="R20" s="25">
        <v>13.5</v>
      </c>
      <c r="S20" s="20">
        <v>1</v>
      </c>
      <c r="T20" s="25">
        <v>9.5</v>
      </c>
      <c r="U20" s="20">
        <v>1</v>
      </c>
      <c r="V20" s="25">
        <f t="shared" si="2"/>
        <v>11.375</v>
      </c>
      <c r="W20" s="20">
        <f t="shared" si="3"/>
        <v>5</v>
      </c>
      <c r="X20" s="20">
        <v>1</v>
      </c>
      <c r="Y20" s="34">
        <v>0</v>
      </c>
      <c r="Z20" s="35">
        <v>1</v>
      </c>
      <c r="AA20" s="34">
        <v>0</v>
      </c>
      <c r="AB20" s="35">
        <v>1</v>
      </c>
      <c r="AC20" s="25">
        <f t="shared" si="4"/>
        <v>0</v>
      </c>
      <c r="AD20" s="20">
        <f t="shared" si="5"/>
        <v>0</v>
      </c>
      <c r="AE20" s="20">
        <v>1</v>
      </c>
      <c r="AF20" s="25">
        <v>14</v>
      </c>
      <c r="AG20" s="20">
        <v>1</v>
      </c>
      <c r="AH20" s="25">
        <v>14</v>
      </c>
      <c r="AI20" s="20">
        <v>1</v>
      </c>
      <c r="AJ20" s="25">
        <f t="shared" si="6"/>
        <v>6.375</v>
      </c>
      <c r="AK20" s="20">
        <v>1</v>
      </c>
      <c r="AL20" s="36">
        <f t="shared" si="7"/>
        <v>16</v>
      </c>
      <c r="AM20" s="20">
        <f t="shared" si="8"/>
        <v>16</v>
      </c>
      <c r="AN20" s="20" t="str">
        <f t="shared" si="9"/>
        <v>Non acquis</v>
      </c>
    </row>
    <row r="21" spans="1:40">
      <c r="A21" s="20">
        <v>12</v>
      </c>
      <c r="B21" s="30" t="s">
        <v>118</v>
      </c>
      <c r="C21" s="30" t="s">
        <v>119</v>
      </c>
      <c r="D21" s="30" t="s">
        <v>120</v>
      </c>
      <c r="E21" s="34">
        <v>0</v>
      </c>
      <c r="F21" s="35">
        <v>1</v>
      </c>
      <c r="G21" s="34">
        <v>0</v>
      </c>
      <c r="H21" s="35">
        <v>1</v>
      </c>
      <c r="I21" s="25">
        <v>10.16</v>
      </c>
      <c r="J21" s="20">
        <v>1</v>
      </c>
      <c r="K21" s="34">
        <v>0</v>
      </c>
      <c r="L21" s="35">
        <v>1</v>
      </c>
      <c r="M21" s="25">
        <f t="shared" si="0"/>
        <v>2.54</v>
      </c>
      <c r="N21" s="20">
        <f t="shared" si="1"/>
        <v>5</v>
      </c>
      <c r="O21" s="20">
        <v>1</v>
      </c>
      <c r="P21" s="25">
        <v>10</v>
      </c>
      <c r="Q21" s="20">
        <v>1</v>
      </c>
      <c r="R21" s="25">
        <v>10.5</v>
      </c>
      <c r="S21" s="20">
        <v>1</v>
      </c>
      <c r="T21" s="25">
        <v>12.5</v>
      </c>
      <c r="U21" s="20">
        <v>1</v>
      </c>
      <c r="V21" s="25">
        <f t="shared" si="2"/>
        <v>10.75</v>
      </c>
      <c r="W21" s="20">
        <f t="shared" si="3"/>
        <v>5</v>
      </c>
      <c r="X21" s="20">
        <v>1</v>
      </c>
      <c r="Y21" s="34">
        <v>0</v>
      </c>
      <c r="Z21" s="35">
        <v>1</v>
      </c>
      <c r="AA21" s="34">
        <v>0</v>
      </c>
      <c r="AB21" s="35">
        <v>1</v>
      </c>
      <c r="AC21" s="25">
        <f t="shared" si="4"/>
        <v>0</v>
      </c>
      <c r="AD21" s="20">
        <f t="shared" si="5"/>
        <v>0</v>
      </c>
      <c r="AE21" s="20">
        <v>1</v>
      </c>
      <c r="AF21" s="25">
        <v>15.5</v>
      </c>
      <c r="AG21" s="20">
        <v>1</v>
      </c>
      <c r="AH21" s="25">
        <v>15.5</v>
      </c>
      <c r="AI21" s="20">
        <v>1</v>
      </c>
      <c r="AJ21" s="25">
        <f t="shared" si="6"/>
        <v>4.9262499999999996</v>
      </c>
      <c r="AK21" s="20">
        <v>1</v>
      </c>
      <c r="AL21" s="36">
        <f t="shared" si="7"/>
        <v>11</v>
      </c>
      <c r="AM21" s="20">
        <f t="shared" si="8"/>
        <v>11</v>
      </c>
      <c r="AN21" s="20" t="str">
        <f t="shared" si="9"/>
        <v>Non acquis</v>
      </c>
    </row>
    <row r="22" spans="1:40">
      <c r="A22" s="20">
        <v>13</v>
      </c>
      <c r="B22" s="30" t="s">
        <v>121</v>
      </c>
      <c r="C22" s="30" t="s">
        <v>122</v>
      </c>
      <c r="D22" s="30" t="s">
        <v>123</v>
      </c>
      <c r="E22" s="34">
        <v>0</v>
      </c>
      <c r="F22" s="35">
        <v>1</v>
      </c>
      <c r="G22" s="34">
        <v>0</v>
      </c>
      <c r="H22" s="35">
        <v>1</v>
      </c>
      <c r="I22" s="34">
        <v>0</v>
      </c>
      <c r="J22" s="35">
        <v>1</v>
      </c>
      <c r="K22" s="34">
        <v>0</v>
      </c>
      <c r="L22" s="35">
        <v>1</v>
      </c>
      <c r="M22" s="25">
        <f t="shared" si="0"/>
        <v>0</v>
      </c>
      <c r="N22" s="20">
        <f t="shared" si="1"/>
        <v>0</v>
      </c>
      <c r="O22" s="20">
        <v>1</v>
      </c>
      <c r="P22" s="34">
        <v>0</v>
      </c>
      <c r="Q22" s="35">
        <v>1</v>
      </c>
      <c r="R22" s="25">
        <v>10.83</v>
      </c>
      <c r="S22" s="20">
        <v>1</v>
      </c>
      <c r="T22" s="25">
        <v>13</v>
      </c>
      <c r="U22" s="20">
        <v>1</v>
      </c>
      <c r="V22" s="25">
        <f t="shared" si="2"/>
        <v>5.9574999999999996</v>
      </c>
      <c r="W22" s="20">
        <f t="shared" si="3"/>
        <v>3</v>
      </c>
      <c r="X22" s="20">
        <v>1</v>
      </c>
      <c r="Y22" s="34">
        <v>0</v>
      </c>
      <c r="Z22" s="35">
        <v>1</v>
      </c>
      <c r="AA22" s="20">
        <v>10.96</v>
      </c>
      <c r="AB22" s="20">
        <v>1</v>
      </c>
      <c r="AC22" s="25">
        <f t="shared" si="4"/>
        <v>7.3066666666666675</v>
      </c>
      <c r="AD22" s="20">
        <f t="shared" si="5"/>
        <v>2</v>
      </c>
      <c r="AE22" s="20">
        <v>1</v>
      </c>
      <c r="AF22" s="25">
        <v>13.25</v>
      </c>
      <c r="AG22" s="20">
        <v>1</v>
      </c>
      <c r="AH22" s="25">
        <v>13.25</v>
      </c>
      <c r="AI22" s="20">
        <v>1</v>
      </c>
      <c r="AJ22" s="25">
        <f t="shared" si="6"/>
        <v>3.6875</v>
      </c>
      <c r="AK22" s="20">
        <v>1</v>
      </c>
      <c r="AL22" s="36">
        <f t="shared" si="7"/>
        <v>6</v>
      </c>
      <c r="AM22" s="20">
        <f t="shared" si="8"/>
        <v>6</v>
      </c>
      <c r="AN22" s="20" t="str">
        <f t="shared" si="9"/>
        <v>Non acquis</v>
      </c>
    </row>
    <row r="23" spans="1:40">
      <c r="A23" s="20">
        <v>14</v>
      </c>
      <c r="B23" s="16" t="s">
        <v>67</v>
      </c>
      <c r="C23" s="16" t="s">
        <v>68</v>
      </c>
      <c r="D23" s="16" t="s">
        <v>69</v>
      </c>
      <c r="E23" s="34">
        <v>0</v>
      </c>
      <c r="F23" s="35">
        <v>1</v>
      </c>
      <c r="G23" s="25">
        <v>12.25</v>
      </c>
      <c r="H23" s="20">
        <v>1</v>
      </c>
      <c r="I23" s="34">
        <v>7.5</v>
      </c>
      <c r="J23" s="35">
        <v>1</v>
      </c>
      <c r="K23" s="25">
        <v>11</v>
      </c>
      <c r="L23" s="20">
        <v>1</v>
      </c>
      <c r="M23" s="25">
        <f t="shared" si="0"/>
        <v>7.6875</v>
      </c>
      <c r="N23" s="20">
        <f t="shared" si="1"/>
        <v>10</v>
      </c>
      <c r="O23" s="20">
        <v>1</v>
      </c>
      <c r="P23" s="25">
        <v>12.5</v>
      </c>
      <c r="Q23" s="20">
        <v>1</v>
      </c>
      <c r="R23" s="25">
        <v>10.5</v>
      </c>
      <c r="S23" s="20">
        <v>1</v>
      </c>
      <c r="T23" s="25">
        <v>11</v>
      </c>
      <c r="U23" s="20">
        <v>1</v>
      </c>
      <c r="V23" s="25">
        <f t="shared" si="2"/>
        <v>11.625</v>
      </c>
      <c r="W23" s="20">
        <f t="shared" si="3"/>
        <v>5</v>
      </c>
      <c r="X23" s="20">
        <v>1</v>
      </c>
      <c r="Y23" s="34">
        <v>0</v>
      </c>
      <c r="Z23" s="35">
        <v>1</v>
      </c>
      <c r="AA23" s="34">
        <v>0</v>
      </c>
      <c r="AB23" s="35">
        <v>1</v>
      </c>
      <c r="AC23" s="25">
        <f t="shared" si="4"/>
        <v>0</v>
      </c>
      <c r="AD23" s="20">
        <f t="shared" si="5"/>
        <v>0</v>
      </c>
      <c r="AE23" s="20">
        <v>1</v>
      </c>
      <c r="AF23" s="25">
        <v>10.25</v>
      </c>
      <c r="AG23" s="20">
        <v>1</v>
      </c>
      <c r="AH23" s="25">
        <v>10.25</v>
      </c>
      <c r="AI23" s="20">
        <v>1</v>
      </c>
      <c r="AJ23" s="25">
        <f t="shared" si="6"/>
        <v>7.390625</v>
      </c>
      <c r="AK23" s="20">
        <v>1</v>
      </c>
      <c r="AL23" s="36">
        <f t="shared" si="7"/>
        <v>16</v>
      </c>
      <c r="AM23" s="20">
        <f t="shared" si="8"/>
        <v>16</v>
      </c>
      <c r="AN23" s="20" t="str">
        <f t="shared" si="9"/>
        <v>Non acquis</v>
      </c>
    </row>
    <row r="24" spans="1:40">
      <c r="A24" s="20">
        <v>15</v>
      </c>
      <c r="B24" s="16" t="s">
        <v>70</v>
      </c>
      <c r="C24" s="16" t="s">
        <v>71</v>
      </c>
      <c r="D24" s="16" t="s">
        <v>72</v>
      </c>
      <c r="E24" s="34">
        <v>0</v>
      </c>
      <c r="F24" s="35">
        <v>1</v>
      </c>
      <c r="G24" s="34">
        <v>0</v>
      </c>
      <c r="H24" s="35">
        <v>1</v>
      </c>
      <c r="I24" s="34">
        <v>0</v>
      </c>
      <c r="J24" s="35">
        <v>1</v>
      </c>
      <c r="K24" s="25">
        <v>10</v>
      </c>
      <c r="L24" s="20">
        <v>1</v>
      </c>
      <c r="M24" s="25">
        <f t="shared" si="0"/>
        <v>2.5</v>
      </c>
      <c r="N24" s="20">
        <f t="shared" si="1"/>
        <v>5</v>
      </c>
      <c r="O24" s="20">
        <v>1</v>
      </c>
      <c r="P24" s="25">
        <v>10</v>
      </c>
      <c r="Q24" s="20">
        <v>1</v>
      </c>
      <c r="R24" s="25">
        <v>14</v>
      </c>
      <c r="S24" s="20">
        <v>1</v>
      </c>
      <c r="T24" s="25">
        <v>10</v>
      </c>
      <c r="U24" s="20">
        <v>1</v>
      </c>
      <c r="V24" s="25">
        <f t="shared" si="2"/>
        <v>11</v>
      </c>
      <c r="W24" s="20">
        <f t="shared" si="3"/>
        <v>5</v>
      </c>
      <c r="X24" s="20">
        <v>1</v>
      </c>
      <c r="Y24" s="34">
        <v>0</v>
      </c>
      <c r="Z24" s="35">
        <v>1</v>
      </c>
      <c r="AA24" s="34">
        <v>0</v>
      </c>
      <c r="AB24" s="35">
        <v>1</v>
      </c>
      <c r="AC24" s="25">
        <f t="shared" si="4"/>
        <v>0</v>
      </c>
      <c r="AD24" s="20">
        <f t="shared" si="5"/>
        <v>0</v>
      </c>
      <c r="AE24" s="20">
        <v>1</v>
      </c>
      <c r="AF24" s="25">
        <v>11.38</v>
      </c>
      <c r="AG24" s="20">
        <v>1</v>
      </c>
      <c r="AH24" s="25">
        <v>11.38</v>
      </c>
      <c r="AI24" s="20">
        <v>1</v>
      </c>
      <c r="AJ24" s="25">
        <f t="shared" si="6"/>
        <v>4.7112499999999997</v>
      </c>
      <c r="AK24" s="20">
        <v>1</v>
      </c>
      <c r="AL24" s="36">
        <f t="shared" si="7"/>
        <v>11</v>
      </c>
      <c r="AM24" s="20">
        <f t="shared" si="8"/>
        <v>11</v>
      </c>
      <c r="AN24" s="20" t="str">
        <f t="shared" si="9"/>
        <v>Non acquis</v>
      </c>
    </row>
    <row r="25" spans="1:40">
      <c r="A25" s="20">
        <v>16</v>
      </c>
      <c r="B25" s="16" t="s">
        <v>73</v>
      </c>
      <c r="C25" s="16" t="s">
        <v>74</v>
      </c>
      <c r="D25" s="16" t="s">
        <v>48</v>
      </c>
      <c r="E25" s="34">
        <v>0</v>
      </c>
      <c r="F25" s="35">
        <v>1</v>
      </c>
      <c r="G25" s="25">
        <v>10</v>
      </c>
      <c r="H25" s="20">
        <v>2</v>
      </c>
      <c r="I25" s="34">
        <v>0</v>
      </c>
      <c r="J25" s="35">
        <v>1</v>
      </c>
      <c r="K25" s="34">
        <v>0</v>
      </c>
      <c r="L25" s="35">
        <v>1</v>
      </c>
      <c r="M25" s="25">
        <f t="shared" si="0"/>
        <v>2.5</v>
      </c>
      <c r="N25" s="20">
        <f t="shared" si="1"/>
        <v>5</v>
      </c>
      <c r="O25" s="20">
        <v>1</v>
      </c>
      <c r="P25" s="25">
        <v>10.25</v>
      </c>
      <c r="Q25" s="20">
        <v>1</v>
      </c>
      <c r="R25" s="25">
        <v>11.5</v>
      </c>
      <c r="S25" s="20">
        <v>1</v>
      </c>
      <c r="T25" s="25">
        <v>9</v>
      </c>
      <c r="U25" s="20">
        <v>1</v>
      </c>
      <c r="V25" s="25">
        <f t="shared" si="2"/>
        <v>10.25</v>
      </c>
      <c r="W25" s="20">
        <f t="shared" si="3"/>
        <v>5</v>
      </c>
      <c r="X25" s="20">
        <v>1</v>
      </c>
      <c r="Y25" s="34">
        <v>0</v>
      </c>
      <c r="Z25" s="35">
        <v>1</v>
      </c>
      <c r="AA25" s="34">
        <v>0</v>
      </c>
      <c r="AB25" s="35">
        <v>1</v>
      </c>
      <c r="AC25" s="25">
        <f t="shared" si="4"/>
        <v>0</v>
      </c>
      <c r="AD25" s="20">
        <f t="shared" si="5"/>
        <v>0</v>
      </c>
      <c r="AE25" s="20">
        <v>1</v>
      </c>
      <c r="AF25" s="25">
        <v>11</v>
      </c>
      <c r="AG25" s="20">
        <v>1</v>
      </c>
      <c r="AH25" s="25">
        <v>11</v>
      </c>
      <c r="AI25" s="20">
        <v>1</v>
      </c>
      <c r="AJ25" s="25">
        <f t="shared" si="6"/>
        <v>4.5</v>
      </c>
      <c r="AK25" s="20">
        <v>1</v>
      </c>
      <c r="AL25" s="36">
        <f t="shared" si="7"/>
        <v>11</v>
      </c>
      <c r="AM25" s="20">
        <f t="shared" si="8"/>
        <v>11</v>
      </c>
      <c r="AN25" s="20" t="str">
        <f t="shared" si="9"/>
        <v>Non acquis</v>
      </c>
    </row>
    <row r="26" spans="1:40">
      <c r="A26" s="20">
        <v>17</v>
      </c>
      <c r="B26" s="16" t="s">
        <v>75</v>
      </c>
      <c r="C26" s="16" t="s">
        <v>76</v>
      </c>
      <c r="D26" s="16" t="s">
        <v>77</v>
      </c>
      <c r="E26" s="34">
        <v>0</v>
      </c>
      <c r="F26" s="35">
        <v>1</v>
      </c>
      <c r="G26" s="25">
        <v>10</v>
      </c>
      <c r="H26" s="20">
        <v>1</v>
      </c>
      <c r="I26" s="34">
        <v>0</v>
      </c>
      <c r="J26" s="35">
        <v>1</v>
      </c>
      <c r="K26" s="25">
        <v>10</v>
      </c>
      <c r="L26" s="20">
        <v>1</v>
      </c>
      <c r="M26" s="25">
        <f t="shared" si="0"/>
        <v>5</v>
      </c>
      <c r="N26" s="20">
        <f t="shared" si="1"/>
        <v>10</v>
      </c>
      <c r="O26" s="20">
        <v>1</v>
      </c>
      <c r="P26" s="25">
        <v>10.5</v>
      </c>
      <c r="Q26" s="20">
        <v>1</v>
      </c>
      <c r="R26" s="25">
        <v>11</v>
      </c>
      <c r="S26" s="20">
        <v>1</v>
      </c>
      <c r="T26" s="25">
        <v>14</v>
      </c>
      <c r="U26" s="20">
        <v>1</v>
      </c>
      <c r="V26" s="25">
        <f t="shared" si="2"/>
        <v>11.5</v>
      </c>
      <c r="W26" s="20">
        <f t="shared" si="3"/>
        <v>5</v>
      </c>
      <c r="X26" s="20">
        <v>1</v>
      </c>
      <c r="Y26" s="34">
        <v>0</v>
      </c>
      <c r="Z26" s="35">
        <v>1</v>
      </c>
      <c r="AA26" s="34">
        <v>0</v>
      </c>
      <c r="AB26" s="35">
        <v>1</v>
      </c>
      <c r="AC26" s="25">
        <f t="shared" si="4"/>
        <v>0</v>
      </c>
      <c r="AD26" s="20">
        <f t="shared" si="5"/>
        <v>0</v>
      </c>
      <c r="AE26" s="20">
        <v>1</v>
      </c>
      <c r="AF26" s="25">
        <v>11.5</v>
      </c>
      <c r="AG26" s="20">
        <v>1</v>
      </c>
      <c r="AH26" s="25">
        <v>11.5</v>
      </c>
      <c r="AI26" s="20">
        <v>1</v>
      </c>
      <c r="AJ26" s="25">
        <f t="shared" si="6"/>
        <v>6.09375</v>
      </c>
      <c r="AK26" s="20">
        <v>1</v>
      </c>
      <c r="AL26" s="36">
        <f t="shared" si="7"/>
        <v>16</v>
      </c>
      <c r="AM26" s="20">
        <f t="shared" si="8"/>
        <v>16</v>
      </c>
      <c r="AN26" s="20" t="str">
        <f t="shared" si="9"/>
        <v>Non acquis</v>
      </c>
    </row>
    <row r="27" spans="1:40">
      <c r="A27" s="20">
        <v>18</v>
      </c>
      <c r="B27" s="16" t="s">
        <v>78</v>
      </c>
      <c r="C27" s="16" t="s">
        <v>79</v>
      </c>
      <c r="D27" s="16" t="s">
        <v>80</v>
      </c>
      <c r="E27" s="34">
        <v>0</v>
      </c>
      <c r="F27" s="35">
        <v>1</v>
      </c>
      <c r="G27" s="25">
        <v>11.25</v>
      </c>
      <c r="H27" s="20">
        <v>2</v>
      </c>
      <c r="I27" s="34">
        <v>0</v>
      </c>
      <c r="J27" s="35">
        <v>1</v>
      </c>
      <c r="K27" s="25">
        <v>11.5</v>
      </c>
      <c r="L27" s="20">
        <v>1</v>
      </c>
      <c r="M27" s="25">
        <f t="shared" si="0"/>
        <v>5.6875</v>
      </c>
      <c r="N27" s="20">
        <f t="shared" si="1"/>
        <v>10</v>
      </c>
      <c r="O27" s="20">
        <v>1</v>
      </c>
      <c r="P27" s="25">
        <v>10.25</v>
      </c>
      <c r="Q27" s="20">
        <v>1</v>
      </c>
      <c r="R27" s="25">
        <v>12</v>
      </c>
      <c r="S27" s="20">
        <v>1</v>
      </c>
      <c r="T27" s="25">
        <v>10</v>
      </c>
      <c r="U27" s="20">
        <v>1</v>
      </c>
      <c r="V27" s="25">
        <f t="shared" si="2"/>
        <v>10.625</v>
      </c>
      <c r="W27" s="20">
        <f t="shared" si="3"/>
        <v>5</v>
      </c>
      <c r="X27" s="20">
        <v>1</v>
      </c>
      <c r="Y27" s="25">
        <v>11</v>
      </c>
      <c r="Z27" s="20">
        <v>2</v>
      </c>
      <c r="AA27" s="34">
        <v>0</v>
      </c>
      <c r="AB27" s="35">
        <v>1</v>
      </c>
      <c r="AC27" s="25">
        <f t="shared" si="4"/>
        <v>3.6666666666666665</v>
      </c>
      <c r="AD27" s="20">
        <f t="shared" si="5"/>
        <v>2</v>
      </c>
      <c r="AE27" s="20">
        <v>1</v>
      </c>
      <c r="AF27" s="25">
        <v>11</v>
      </c>
      <c r="AG27" s="20">
        <v>1</v>
      </c>
      <c r="AH27" s="25">
        <v>11</v>
      </c>
      <c r="AI27" s="20">
        <v>1</v>
      </c>
      <c r="AJ27" s="25">
        <f t="shared" si="6"/>
        <v>6.875</v>
      </c>
      <c r="AK27" s="20">
        <v>1</v>
      </c>
      <c r="AL27" s="36">
        <f t="shared" si="7"/>
        <v>18</v>
      </c>
      <c r="AM27" s="20">
        <f t="shared" si="8"/>
        <v>18</v>
      </c>
      <c r="AN27" s="20" t="str">
        <f t="shared" si="9"/>
        <v>Non acquis</v>
      </c>
    </row>
    <row r="28" spans="1:40">
      <c r="A28" s="20">
        <v>19</v>
      </c>
      <c r="B28" s="16" t="s">
        <v>81</v>
      </c>
      <c r="C28" s="16" t="s">
        <v>82</v>
      </c>
      <c r="D28" s="16" t="s">
        <v>83</v>
      </c>
      <c r="E28" s="34">
        <v>6.5</v>
      </c>
      <c r="F28" s="35">
        <v>1</v>
      </c>
      <c r="G28" s="25">
        <v>10.25</v>
      </c>
      <c r="H28" s="20">
        <v>1</v>
      </c>
      <c r="I28" s="34">
        <v>6.5</v>
      </c>
      <c r="J28" s="35">
        <v>1</v>
      </c>
      <c r="K28" s="25">
        <v>10.75</v>
      </c>
      <c r="L28" s="20">
        <v>1</v>
      </c>
      <c r="M28" s="25">
        <f t="shared" si="0"/>
        <v>8.5</v>
      </c>
      <c r="N28" s="20">
        <f t="shared" si="1"/>
        <v>10</v>
      </c>
      <c r="O28" s="20">
        <v>1</v>
      </c>
      <c r="P28" s="25">
        <v>8</v>
      </c>
      <c r="Q28" s="20">
        <v>1</v>
      </c>
      <c r="R28" s="25">
        <v>14.5</v>
      </c>
      <c r="S28" s="20">
        <v>1</v>
      </c>
      <c r="T28" s="25">
        <v>10</v>
      </c>
      <c r="U28" s="20">
        <v>1</v>
      </c>
      <c r="V28" s="25">
        <f t="shared" si="2"/>
        <v>10.125</v>
      </c>
      <c r="W28" s="20">
        <f t="shared" si="3"/>
        <v>5</v>
      </c>
      <c r="X28" s="20">
        <v>1</v>
      </c>
      <c r="Y28" s="25">
        <v>10</v>
      </c>
      <c r="Z28" s="20">
        <v>1</v>
      </c>
      <c r="AA28" s="34">
        <v>0</v>
      </c>
      <c r="AB28" s="35">
        <v>1</v>
      </c>
      <c r="AC28" s="25">
        <f t="shared" si="4"/>
        <v>3.3333333333333335</v>
      </c>
      <c r="AD28" s="20">
        <f t="shared" si="5"/>
        <v>2</v>
      </c>
      <c r="AE28" s="20">
        <v>1</v>
      </c>
      <c r="AF28" s="25">
        <v>17.5</v>
      </c>
      <c r="AG28" s="20">
        <v>1</v>
      </c>
      <c r="AH28" s="25">
        <v>17.5</v>
      </c>
      <c r="AI28" s="20">
        <v>1</v>
      </c>
      <c r="AJ28" s="25">
        <f t="shared" si="6"/>
        <v>8.5</v>
      </c>
      <c r="AK28" s="20">
        <v>1</v>
      </c>
      <c r="AL28" s="36">
        <f t="shared" si="7"/>
        <v>18</v>
      </c>
      <c r="AM28" s="20">
        <f t="shared" si="8"/>
        <v>18</v>
      </c>
      <c r="AN28" s="20" t="str">
        <f t="shared" si="9"/>
        <v>Non acquis</v>
      </c>
    </row>
    <row r="29" spans="1:40">
      <c r="A29" s="20">
        <v>20</v>
      </c>
      <c r="B29" s="16" t="s">
        <v>84</v>
      </c>
      <c r="C29" s="16" t="s">
        <v>85</v>
      </c>
      <c r="D29" s="16" t="s">
        <v>86</v>
      </c>
      <c r="E29" s="34">
        <v>9</v>
      </c>
      <c r="F29" s="35">
        <v>1</v>
      </c>
      <c r="G29" s="25">
        <v>11</v>
      </c>
      <c r="H29" s="20">
        <v>2</v>
      </c>
      <c r="I29" s="34">
        <v>4.5</v>
      </c>
      <c r="J29" s="35">
        <v>1</v>
      </c>
      <c r="K29" s="25">
        <v>10</v>
      </c>
      <c r="L29" s="20">
        <v>2</v>
      </c>
      <c r="M29" s="25">
        <f t="shared" si="0"/>
        <v>8.625</v>
      </c>
      <c r="N29" s="20">
        <f t="shared" si="1"/>
        <v>10</v>
      </c>
      <c r="O29" s="20">
        <v>1</v>
      </c>
      <c r="P29" s="25">
        <v>10.75</v>
      </c>
      <c r="Q29" s="20">
        <v>1</v>
      </c>
      <c r="R29" s="25">
        <v>10</v>
      </c>
      <c r="S29" s="20">
        <v>1</v>
      </c>
      <c r="T29" s="25">
        <v>9</v>
      </c>
      <c r="U29" s="20">
        <v>1</v>
      </c>
      <c r="V29" s="25">
        <f t="shared" si="2"/>
        <v>10.125</v>
      </c>
      <c r="W29" s="20">
        <f t="shared" si="3"/>
        <v>5</v>
      </c>
      <c r="X29" s="20">
        <v>1</v>
      </c>
      <c r="Y29" s="25">
        <v>10</v>
      </c>
      <c r="Z29" s="20">
        <v>1</v>
      </c>
      <c r="AA29" s="34">
        <v>0</v>
      </c>
      <c r="AB29" s="35">
        <v>1</v>
      </c>
      <c r="AC29" s="25">
        <f t="shared" si="4"/>
        <v>3.3333333333333335</v>
      </c>
      <c r="AD29" s="20">
        <f t="shared" si="5"/>
        <v>2</v>
      </c>
      <c r="AE29" s="20">
        <v>1</v>
      </c>
      <c r="AF29" s="25">
        <v>15.5</v>
      </c>
      <c r="AG29" s="20">
        <v>1</v>
      </c>
      <c r="AH29" s="25">
        <v>15.5</v>
      </c>
      <c r="AI29" s="20">
        <v>1</v>
      </c>
      <c r="AJ29" s="25">
        <f t="shared" si="6"/>
        <v>8.4375</v>
      </c>
      <c r="AK29" s="20">
        <v>1</v>
      </c>
      <c r="AL29" s="36">
        <f t="shared" si="7"/>
        <v>18</v>
      </c>
      <c r="AM29" s="20">
        <f t="shared" si="8"/>
        <v>18</v>
      </c>
      <c r="AN29" s="20" t="str">
        <f t="shared" si="9"/>
        <v>Non acquis</v>
      </c>
    </row>
    <row r="30" spans="1:40">
      <c r="A30" s="20">
        <v>21</v>
      </c>
      <c r="B30" s="16" t="s">
        <v>87</v>
      </c>
      <c r="C30" s="16" t="s">
        <v>88</v>
      </c>
      <c r="D30" s="16" t="s">
        <v>89</v>
      </c>
      <c r="E30" s="25">
        <v>10.25</v>
      </c>
      <c r="F30" s="20">
        <v>1</v>
      </c>
      <c r="G30" s="25">
        <v>9.5</v>
      </c>
      <c r="H30" s="20">
        <v>2</v>
      </c>
      <c r="I30" s="25">
        <v>11.25</v>
      </c>
      <c r="J30" s="20">
        <v>1</v>
      </c>
      <c r="K30" s="25">
        <v>10.25</v>
      </c>
      <c r="L30" s="20">
        <v>1</v>
      </c>
      <c r="M30" s="25">
        <f t="shared" si="0"/>
        <v>10.3125</v>
      </c>
      <c r="N30" s="20">
        <f t="shared" si="1"/>
        <v>20</v>
      </c>
      <c r="O30" s="20">
        <v>1</v>
      </c>
      <c r="P30" s="25">
        <v>12</v>
      </c>
      <c r="Q30" s="20">
        <v>1</v>
      </c>
      <c r="R30" s="25">
        <v>10</v>
      </c>
      <c r="S30" s="20">
        <v>1</v>
      </c>
      <c r="T30" s="25">
        <v>12.5</v>
      </c>
      <c r="U30" s="20">
        <v>1</v>
      </c>
      <c r="V30" s="25">
        <f t="shared" si="2"/>
        <v>11.625</v>
      </c>
      <c r="W30" s="20">
        <f t="shared" si="3"/>
        <v>5</v>
      </c>
      <c r="X30" s="20">
        <v>1</v>
      </c>
      <c r="Y30" s="25">
        <v>10</v>
      </c>
      <c r="Z30" s="20">
        <v>1</v>
      </c>
      <c r="AA30" s="25">
        <v>10</v>
      </c>
      <c r="AB30" s="20">
        <v>2</v>
      </c>
      <c r="AC30" s="25">
        <f t="shared" si="4"/>
        <v>10</v>
      </c>
      <c r="AD30" s="20">
        <f t="shared" si="5"/>
        <v>4</v>
      </c>
      <c r="AE30" s="20">
        <v>1</v>
      </c>
      <c r="AF30" s="25">
        <v>11</v>
      </c>
      <c r="AG30" s="20">
        <v>1</v>
      </c>
      <c r="AH30" s="25">
        <v>11</v>
      </c>
      <c r="AI30" s="20">
        <v>1</v>
      </c>
      <c r="AJ30" s="25">
        <f t="shared" si="6"/>
        <v>10.625</v>
      </c>
      <c r="AK30" s="20">
        <v>1</v>
      </c>
      <c r="AL30" s="36">
        <f t="shared" si="7"/>
        <v>30</v>
      </c>
      <c r="AM30" s="20">
        <f t="shared" si="8"/>
        <v>30</v>
      </c>
      <c r="AN30" s="20" t="str">
        <f t="shared" si="9"/>
        <v>Acquis</v>
      </c>
    </row>
    <row r="31" spans="1:40">
      <c r="A31" s="20">
        <v>22</v>
      </c>
      <c r="B31" s="16" t="s">
        <v>90</v>
      </c>
      <c r="C31" s="16" t="s">
        <v>91</v>
      </c>
      <c r="D31" s="16" t="s">
        <v>92</v>
      </c>
      <c r="E31" s="34">
        <v>0</v>
      </c>
      <c r="F31" s="35">
        <v>1</v>
      </c>
      <c r="G31" s="34">
        <v>12</v>
      </c>
      <c r="H31" s="35">
        <v>1</v>
      </c>
      <c r="I31" s="34">
        <v>6</v>
      </c>
      <c r="J31" s="35">
        <v>1</v>
      </c>
      <c r="K31" s="25">
        <v>10.25</v>
      </c>
      <c r="L31" s="20">
        <v>2</v>
      </c>
      <c r="M31" s="25">
        <f t="shared" si="0"/>
        <v>7.0625</v>
      </c>
      <c r="N31" s="20">
        <f t="shared" si="1"/>
        <v>10</v>
      </c>
      <c r="O31" s="20">
        <v>1</v>
      </c>
      <c r="P31" s="25">
        <v>9.5</v>
      </c>
      <c r="Q31" s="20">
        <v>1</v>
      </c>
      <c r="R31" s="25">
        <v>11</v>
      </c>
      <c r="S31" s="20">
        <v>1</v>
      </c>
      <c r="T31" s="25">
        <v>14</v>
      </c>
      <c r="U31" s="20">
        <v>1</v>
      </c>
      <c r="V31" s="25">
        <f t="shared" si="2"/>
        <v>11</v>
      </c>
      <c r="W31" s="20">
        <f t="shared" si="3"/>
        <v>5</v>
      </c>
      <c r="X31" s="20">
        <v>1</v>
      </c>
      <c r="Y31" s="25">
        <v>10.5</v>
      </c>
      <c r="Z31" s="20">
        <v>1</v>
      </c>
      <c r="AA31" s="34">
        <v>7</v>
      </c>
      <c r="AB31" s="35">
        <v>1</v>
      </c>
      <c r="AC31" s="25">
        <f t="shared" si="4"/>
        <v>8.1666666666666661</v>
      </c>
      <c r="AD31" s="20">
        <f t="shared" si="5"/>
        <v>2</v>
      </c>
      <c r="AE31" s="20">
        <v>1</v>
      </c>
      <c r="AF31" s="25">
        <v>15.5</v>
      </c>
      <c r="AG31" s="20">
        <v>1</v>
      </c>
      <c r="AH31" s="25">
        <v>15.5</v>
      </c>
      <c r="AI31" s="20">
        <v>1</v>
      </c>
      <c r="AJ31" s="25">
        <f t="shared" si="6"/>
        <v>8.78125</v>
      </c>
      <c r="AK31" s="20">
        <v>1</v>
      </c>
      <c r="AL31" s="36">
        <f t="shared" si="7"/>
        <v>18</v>
      </c>
      <c r="AM31" s="20">
        <f t="shared" si="8"/>
        <v>18</v>
      </c>
      <c r="AN31" s="20" t="str">
        <f t="shared" si="9"/>
        <v>Non acquis</v>
      </c>
    </row>
    <row r="32" spans="1:40">
      <c r="A32" s="20">
        <v>23</v>
      </c>
      <c r="B32" s="16" t="s">
        <v>93</v>
      </c>
      <c r="C32" s="16" t="s">
        <v>94</v>
      </c>
      <c r="D32" s="16" t="s">
        <v>57</v>
      </c>
      <c r="E32" s="34">
        <v>8</v>
      </c>
      <c r="F32" s="35">
        <v>1</v>
      </c>
      <c r="G32" s="25">
        <v>10.5</v>
      </c>
      <c r="H32" s="20">
        <v>2</v>
      </c>
      <c r="I32" s="34">
        <v>11.5</v>
      </c>
      <c r="J32" s="35">
        <v>1</v>
      </c>
      <c r="K32" s="25">
        <v>10.25</v>
      </c>
      <c r="L32" s="20">
        <v>1</v>
      </c>
      <c r="M32" s="25">
        <f t="shared" si="0"/>
        <v>10.0625</v>
      </c>
      <c r="N32" s="20">
        <f t="shared" si="1"/>
        <v>20</v>
      </c>
      <c r="O32" s="20">
        <v>1</v>
      </c>
      <c r="P32" s="25">
        <v>12.5</v>
      </c>
      <c r="Q32" s="20">
        <v>1</v>
      </c>
      <c r="R32" s="25">
        <v>8</v>
      </c>
      <c r="S32" s="20">
        <v>1</v>
      </c>
      <c r="T32" s="25">
        <v>10</v>
      </c>
      <c r="U32" s="20">
        <v>1</v>
      </c>
      <c r="V32" s="25">
        <f t="shared" si="2"/>
        <v>10.75</v>
      </c>
      <c r="W32" s="20">
        <f t="shared" si="3"/>
        <v>5</v>
      </c>
      <c r="X32" s="20">
        <v>1</v>
      </c>
      <c r="Y32" s="34">
        <v>0</v>
      </c>
      <c r="Z32" s="35">
        <v>1</v>
      </c>
      <c r="AA32" s="34">
        <v>8</v>
      </c>
      <c r="AB32" s="35">
        <v>1</v>
      </c>
      <c r="AC32" s="25">
        <f t="shared" si="4"/>
        <v>5.333333333333333</v>
      </c>
      <c r="AD32" s="20">
        <f t="shared" si="5"/>
        <v>0</v>
      </c>
      <c r="AE32" s="20">
        <v>1</v>
      </c>
      <c r="AF32" s="25">
        <v>12.75</v>
      </c>
      <c r="AG32" s="20">
        <v>1</v>
      </c>
      <c r="AH32" s="25">
        <v>12.75</v>
      </c>
      <c r="AI32" s="20">
        <v>1</v>
      </c>
      <c r="AJ32" s="25">
        <f t="shared" si="6"/>
        <v>9.515625</v>
      </c>
      <c r="AK32" s="20">
        <v>1</v>
      </c>
      <c r="AL32" s="36">
        <f t="shared" si="7"/>
        <v>26</v>
      </c>
      <c r="AM32" s="20">
        <f t="shared" si="8"/>
        <v>26</v>
      </c>
      <c r="AN32" s="20" t="str">
        <f t="shared" si="9"/>
        <v>Non acquis</v>
      </c>
    </row>
    <row r="33" spans="1:40">
      <c r="A33" s="20">
        <v>24</v>
      </c>
      <c r="B33" s="16" t="s">
        <v>95</v>
      </c>
      <c r="C33" s="16" t="s">
        <v>96</v>
      </c>
      <c r="D33" s="16" t="s">
        <v>97</v>
      </c>
      <c r="E33" s="34">
        <v>0</v>
      </c>
      <c r="F33" s="35">
        <v>1</v>
      </c>
      <c r="G33" s="25">
        <v>10.5</v>
      </c>
      <c r="H33" s="20">
        <v>2</v>
      </c>
      <c r="I33" s="34">
        <v>8</v>
      </c>
      <c r="J33" s="35">
        <v>1</v>
      </c>
      <c r="K33" s="34">
        <v>0</v>
      </c>
      <c r="L33" s="35">
        <v>1</v>
      </c>
      <c r="M33" s="25">
        <f t="shared" si="0"/>
        <v>4.625</v>
      </c>
      <c r="N33" s="20">
        <f t="shared" si="1"/>
        <v>5</v>
      </c>
      <c r="O33" s="20">
        <v>1</v>
      </c>
      <c r="P33" s="25">
        <v>9.75</v>
      </c>
      <c r="Q33" s="20">
        <v>1</v>
      </c>
      <c r="R33" s="25">
        <v>10</v>
      </c>
      <c r="S33" s="20">
        <v>1</v>
      </c>
      <c r="T33" s="25">
        <v>11.5</v>
      </c>
      <c r="U33" s="20">
        <v>1</v>
      </c>
      <c r="V33" s="25">
        <f t="shared" si="2"/>
        <v>10.25</v>
      </c>
      <c r="W33" s="20">
        <f t="shared" si="3"/>
        <v>5</v>
      </c>
      <c r="X33" s="20">
        <v>1</v>
      </c>
      <c r="Y33" s="34">
        <v>0</v>
      </c>
      <c r="Z33" s="35">
        <v>1</v>
      </c>
      <c r="AA33" s="34">
        <v>0</v>
      </c>
      <c r="AB33" s="35">
        <v>1</v>
      </c>
      <c r="AC33" s="25">
        <f t="shared" si="4"/>
        <v>0</v>
      </c>
      <c r="AD33" s="20">
        <f t="shared" si="5"/>
        <v>0</v>
      </c>
      <c r="AE33" s="20">
        <v>1</v>
      </c>
      <c r="AF33" s="25">
        <v>13.5</v>
      </c>
      <c r="AG33" s="20">
        <v>1</v>
      </c>
      <c r="AH33" s="25">
        <v>13.5</v>
      </c>
      <c r="AI33" s="20">
        <v>1</v>
      </c>
      <c r="AJ33" s="25">
        <f t="shared" si="6"/>
        <v>5.71875</v>
      </c>
      <c r="AK33" s="20">
        <v>1</v>
      </c>
      <c r="AL33" s="36">
        <f t="shared" si="7"/>
        <v>11</v>
      </c>
      <c r="AM33" s="20">
        <f t="shared" si="8"/>
        <v>11</v>
      </c>
      <c r="AN33" s="20" t="str">
        <f t="shared" si="9"/>
        <v>Non acquis</v>
      </c>
    </row>
    <row r="34" spans="1:40">
      <c r="A34" s="20">
        <v>25</v>
      </c>
      <c r="B34" s="16" t="s">
        <v>98</v>
      </c>
      <c r="C34" s="16" t="s">
        <v>99</v>
      </c>
      <c r="D34" s="16" t="s">
        <v>100</v>
      </c>
      <c r="E34" s="34">
        <v>0</v>
      </c>
      <c r="F34" s="35">
        <v>1</v>
      </c>
      <c r="G34" s="25">
        <v>10</v>
      </c>
      <c r="H34" s="20">
        <v>2</v>
      </c>
      <c r="I34" s="34">
        <v>10</v>
      </c>
      <c r="J34" s="35">
        <v>1</v>
      </c>
      <c r="K34" s="25">
        <v>10</v>
      </c>
      <c r="L34" s="20">
        <v>1</v>
      </c>
      <c r="M34" s="25">
        <f t="shared" si="0"/>
        <v>7.5</v>
      </c>
      <c r="N34" s="20">
        <f t="shared" si="1"/>
        <v>15</v>
      </c>
      <c r="O34" s="20">
        <v>1</v>
      </c>
      <c r="P34" s="25">
        <v>12.75</v>
      </c>
      <c r="Q34" s="20">
        <v>1</v>
      </c>
      <c r="R34" s="25">
        <v>8</v>
      </c>
      <c r="S34" s="20">
        <v>1</v>
      </c>
      <c r="T34" s="25">
        <v>15</v>
      </c>
      <c r="U34" s="20">
        <v>1</v>
      </c>
      <c r="V34" s="25">
        <f t="shared" si="2"/>
        <v>12.125</v>
      </c>
      <c r="W34" s="20">
        <f t="shared" si="3"/>
        <v>5</v>
      </c>
      <c r="X34" s="20">
        <v>1</v>
      </c>
      <c r="Y34" s="34">
        <v>0</v>
      </c>
      <c r="Z34" s="35">
        <v>1</v>
      </c>
      <c r="AA34" s="34">
        <v>0</v>
      </c>
      <c r="AB34" s="35">
        <v>1</v>
      </c>
      <c r="AC34" s="25">
        <f t="shared" si="4"/>
        <v>0</v>
      </c>
      <c r="AD34" s="20">
        <f t="shared" si="5"/>
        <v>0</v>
      </c>
      <c r="AE34" s="20">
        <v>1</v>
      </c>
      <c r="AF34" s="25">
        <v>15.5</v>
      </c>
      <c r="AG34" s="20">
        <v>1</v>
      </c>
      <c r="AH34" s="25">
        <v>15.5</v>
      </c>
      <c r="AI34" s="20">
        <v>1</v>
      </c>
      <c r="AJ34" s="25">
        <f t="shared" si="6"/>
        <v>7.75</v>
      </c>
      <c r="AK34" s="20">
        <v>1</v>
      </c>
      <c r="AL34" s="36">
        <f t="shared" si="7"/>
        <v>21</v>
      </c>
      <c r="AM34" s="20">
        <f t="shared" si="8"/>
        <v>21</v>
      </c>
      <c r="AN34" s="20" t="str">
        <f t="shared" si="9"/>
        <v>Non acquis</v>
      </c>
    </row>
    <row r="35" spans="1:40">
      <c r="A35" s="20">
        <v>26</v>
      </c>
      <c r="B35" s="16" t="s">
        <v>101</v>
      </c>
      <c r="C35" s="16" t="s">
        <v>102</v>
      </c>
      <c r="D35" s="16" t="s">
        <v>103</v>
      </c>
      <c r="E35" s="34">
        <v>0</v>
      </c>
      <c r="F35" s="35">
        <v>1</v>
      </c>
      <c r="G35" s="25">
        <v>10.25</v>
      </c>
      <c r="H35" s="20">
        <v>1</v>
      </c>
      <c r="I35" s="34">
        <v>0</v>
      </c>
      <c r="J35" s="35">
        <v>1</v>
      </c>
      <c r="K35" s="34">
        <v>0</v>
      </c>
      <c r="L35" s="35">
        <v>1</v>
      </c>
      <c r="M35" s="25">
        <f t="shared" si="0"/>
        <v>2.5625</v>
      </c>
      <c r="N35" s="20">
        <f t="shared" si="1"/>
        <v>5</v>
      </c>
      <c r="O35" s="20">
        <v>1</v>
      </c>
      <c r="P35" s="25">
        <v>10.130000000000001</v>
      </c>
      <c r="Q35" s="20">
        <v>1</v>
      </c>
      <c r="R35" s="25">
        <v>11</v>
      </c>
      <c r="S35" s="20">
        <v>1</v>
      </c>
      <c r="T35" s="25">
        <v>11</v>
      </c>
      <c r="U35" s="20">
        <v>1</v>
      </c>
      <c r="V35" s="25">
        <f t="shared" si="2"/>
        <v>10.565000000000001</v>
      </c>
      <c r="W35" s="20">
        <f t="shared" si="3"/>
        <v>5</v>
      </c>
      <c r="X35" s="20">
        <v>1</v>
      </c>
      <c r="Y35" s="34">
        <v>0</v>
      </c>
      <c r="Z35" s="35">
        <v>1</v>
      </c>
      <c r="AA35" s="25">
        <v>11</v>
      </c>
      <c r="AB35" s="20">
        <v>1</v>
      </c>
      <c r="AC35" s="25">
        <f t="shared" si="4"/>
        <v>7.333333333333333</v>
      </c>
      <c r="AD35" s="20">
        <f t="shared" si="5"/>
        <v>2</v>
      </c>
      <c r="AE35" s="20">
        <v>1</v>
      </c>
      <c r="AF35" s="25">
        <v>16</v>
      </c>
      <c r="AG35" s="20">
        <v>1</v>
      </c>
      <c r="AH35" s="25">
        <v>16</v>
      </c>
      <c r="AI35" s="20">
        <v>1</v>
      </c>
      <c r="AJ35" s="25">
        <f t="shared" si="6"/>
        <v>6.2975000000000003</v>
      </c>
      <c r="AK35" s="20">
        <v>1</v>
      </c>
      <c r="AL35" s="36">
        <f t="shared" si="7"/>
        <v>13</v>
      </c>
      <c r="AM35" s="20">
        <f t="shared" si="8"/>
        <v>13</v>
      </c>
      <c r="AN35" s="20" t="str">
        <f t="shared" si="9"/>
        <v>Non acquis</v>
      </c>
    </row>
    <row r="36" spans="1:40">
      <c r="A36" s="20">
        <v>27</v>
      </c>
      <c r="B36" s="16" t="s">
        <v>104</v>
      </c>
      <c r="C36" s="16" t="s">
        <v>105</v>
      </c>
      <c r="D36" s="16" t="s">
        <v>106</v>
      </c>
      <c r="E36" s="34">
        <v>8</v>
      </c>
      <c r="F36" s="35">
        <v>1</v>
      </c>
      <c r="G36" s="34">
        <v>10</v>
      </c>
      <c r="H36" s="35">
        <v>1</v>
      </c>
      <c r="I36" s="25">
        <v>12</v>
      </c>
      <c r="J36" s="20">
        <v>1</v>
      </c>
      <c r="K36" s="34">
        <v>0</v>
      </c>
      <c r="L36" s="35">
        <v>1</v>
      </c>
      <c r="M36" s="25">
        <f t="shared" si="0"/>
        <v>7.5</v>
      </c>
      <c r="N36" s="20">
        <f t="shared" si="1"/>
        <v>10</v>
      </c>
      <c r="O36" s="20">
        <v>1</v>
      </c>
      <c r="P36" s="34">
        <v>0</v>
      </c>
      <c r="Q36" s="35">
        <v>1</v>
      </c>
      <c r="R36" s="25">
        <v>15</v>
      </c>
      <c r="S36" s="20">
        <v>1</v>
      </c>
      <c r="T36" s="25">
        <v>11</v>
      </c>
      <c r="U36" s="20">
        <v>1</v>
      </c>
      <c r="V36" s="25">
        <f t="shared" si="2"/>
        <v>6.5</v>
      </c>
      <c r="W36" s="20">
        <f t="shared" si="3"/>
        <v>3</v>
      </c>
      <c r="X36" s="20">
        <v>1</v>
      </c>
      <c r="Y36" s="34">
        <v>0</v>
      </c>
      <c r="Z36" s="35">
        <v>1</v>
      </c>
      <c r="AA36" s="25">
        <v>10.5</v>
      </c>
      <c r="AB36" s="20">
        <v>1</v>
      </c>
      <c r="AC36" s="25">
        <f t="shared" si="4"/>
        <v>7</v>
      </c>
      <c r="AD36" s="20">
        <f t="shared" si="5"/>
        <v>2</v>
      </c>
      <c r="AE36" s="20">
        <v>1</v>
      </c>
      <c r="AF36" s="25">
        <v>14</v>
      </c>
      <c r="AG36" s="20">
        <v>1</v>
      </c>
      <c r="AH36" s="25">
        <v>14</v>
      </c>
      <c r="AI36" s="20">
        <v>1</v>
      </c>
      <c r="AJ36" s="25">
        <f t="shared" si="6"/>
        <v>7.5625</v>
      </c>
      <c r="AK36" s="20">
        <v>1</v>
      </c>
      <c r="AL36" s="36">
        <f t="shared" si="7"/>
        <v>16</v>
      </c>
      <c r="AM36" s="20">
        <f t="shared" si="8"/>
        <v>16</v>
      </c>
      <c r="AN36" s="20" t="str">
        <f t="shared" si="9"/>
        <v>Non acquis</v>
      </c>
    </row>
    <row r="37" spans="1:40">
      <c r="A37" s="20">
        <v>28</v>
      </c>
      <c r="B37" s="16" t="s">
        <v>107</v>
      </c>
      <c r="C37" s="16" t="s">
        <v>108</v>
      </c>
      <c r="D37" s="16" t="s">
        <v>109</v>
      </c>
      <c r="E37" s="34">
        <v>0</v>
      </c>
      <c r="F37" s="35">
        <v>1</v>
      </c>
      <c r="G37" s="25">
        <v>12.25</v>
      </c>
      <c r="H37" s="20">
        <v>1</v>
      </c>
      <c r="I37" s="34">
        <v>0</v>
      </c>
      <c r="J37" s="35">
        <v>1</v>
      </c>
      <c r="K37" s="34">
        <v>0</v>
      </c>
      <c r="L37" s="35">
        <v>1</v>
      </c>
      <c r="M37" s="25">
        <f t="shared" si="0"/>
        <v>3.0625</v>
      </c>
      <c r="N37" s="20">
        <f t="shared" si="1"/>
        <v>5</v>
      </c>
      <c r="O37" s="20">
        <v>1</v>
      </c>
      <c r="P37" s="34">
        <v>0</v>
      </c>
      <c r="Q37" s="35">
        <v>1</v>
      </c>
      <c r="R37" s="25">
        <v>10</v>
      </c>
      <c r="S37" s="20">
        <v>1</v>
      </c>
      <c r="T37" s="34">
        <v>0</v>
      </c>
      <c r="U37" s="35">
        <v>1</v>
      </c>
      <c r="V37" s="25">
        <f t="shared" si="2"/>
        <v>2.5</v>
      </c>
      <c r="W37" s="20">
        <f t="shared" si="3"/>
        <v>2</v>
      </c>
      <c r="X37" s="20">
        <v>1</v>
      </c>
      <c r="Y37" s="34">
        <v>0</v>
      </c>
      <c r="Z37" s="35">
        <v>1</v>
      </c>
      <c r="AA37" s="25">
        <v>10.5</v>
      </c>
      <c r="AB37" s="20">
        <v>1</v>
      </c>
      <c r="AC37" s="25">
        <f t="shared" si="4"/>
        <v>7</v>
      </c>
      <c r="AD37" s="20">
        <f t="shared" si="5"/>
        <v>2</v>
      </c>
      <c r="AE37" s="20">
        <v>1</v>
      </c>
      <c r="AF37" s="25">
        <v>15.5</v>
      </c>
      <c r="AG37" s="20">
        <v>1</v>
      </c>
      <c r="AH37" s="25">
        <v>15.5</v>
      </c>
      <c r="AI37" s="20">
        <v>1</v>
      </c>
      <c r="AJ37" s="25">
        <f t="shared" si="6"/>
        <v>4.4375</v>
      </c>
      <c r="AK37" s="20">
        <v>1</v>
      </c>
      <c r="AL37" s="36">
        <f t="shared" si="7"/>
        <v>10</v>
      </c>
      <c r="AM37" s="20">
        <f t="shared" si="8"/>
        <v>10</v>
      </c>
      <c r="AN37" s="20" t="str">
        <f t="shared" si="9"/>
        <v>Non acquis</v>
      </c>
    </row>
    <row r="38" spans="1:40">
      <c r="A38" s="20">
        <v>29</v>
      </c>
      <c r="B38" s="30" t="s">
        <v>124</v>
      </c>
      <c r="C38" s="30" t="s">
        <v>125</v>
      </c>
      <c r="D38" s="30" t="s">
        <v>69</v>
      </c>
      <c r="E38" s="31">
        <v>11.5</v>
      </c>
      <c r="F38" s="20">
        <v>1</v>
      </c>
      <c r="G38" s="31">
        <v>10.25</v>
      </c>
      <c r="H38" s="20">
        <v>1</v>
      </c>
      <c r="I38" s="34">
        <v>0</v>
      </c>
      <c r="J38" s="35">
        <v>1</v>
      </c>
      <c r="K38" s="34">
        <v>0</v>
      </c>
      <c r="L38" s="35">
        <v>1</v>
      </c>
      <c r="M38" s="25">
        <f t="shared" si="0"/>
        <v>5.4375</v>
      </c>
      <c r="N38" s="20">
        <f t="shared" si="1"/>
        <v>10</v>
      </c>
      <c r="O38" s="20">
        <v>1</v>
      </c>
      <c r="P38" s="32">
        <v>11.25</v>
      </c>
      <c r="Q38" s="20">
        <v>1</v>
      </c>
      <c r="R38" s="32">
        <v>8.5</v>
      </c>
      <c r="S38" s="20">
        <v>1</v>
      </c>
      <c r="T38" s="32">
        <v>10</v>
      </c>
      <c r="U38" s="20">
        <v>1</v>
      </c>
      <c r="V38" s="25">
        <f t="shared" si="2"/>
        <v>10.25</v>
      </c>
      <c r="W38" s="20">
        <f t="shared" si="3"/>
        <v>5</v>
      </c>
      <c r="X38" s="20">
        <v>1</v>
      </c>
      <c r="Y38" s="34">
        <v>0</v>
      </c>
      <c r="Z38" s="35">
        <v>1</v>
      </c>
      <c r="AA38" s="34">
        <v>0</v>
      </c>
      <c r="AB38" s="35">
        <v>1</v>
      </c>
      <c r="AC38" s="25">
        <f t="shared" si="4"/>
        <v>0</v>
      </c>
      <c r="AD38" s="20">
        <f t="shared" si="5"/>
        <v>0</v>
      </c>
      <c r="AE38" s="20">
        <v>1</v>
      </c>
      <c r="AF38" s="34">
        <v>0</v>
      </c>
      <c r="AG38" s="35">
        <v>1</v>
      </c>
      <c r="AH38" s="34">
        <v>0</v>
      </c>
      <c r="AI38" s="20">
        <v>1</v>
      </c>
      <c r="AJ38" s="25">
        <f t="shared" si="6"/>
        <v>5.28125</v>
      </c>
      <c r="AK38" s="20">
        <v>1</v>
      </c>
      <c r="AL38" s="36">
        <f t="shared" si="7"/>
        <v>16</v>
      </c>
      <c r="AM38" s="20">
        <f t="shared" si="8"/>
        <v>16</v>
      </c>
      <c r="AN38" s="20" t="str">
        <f t="shared" si="9"/>
        <v>Non acquis</v>
      </c>
    </row>
    <row r="39" spans="1:40">
      <c r="A39" s="20">
        <v>30</v>
      </c>
      <c r="B39" s="16" t="s">
        <v>110</v>
      </c>
      <c r="C39" s="16" t="s">
        <v>111</v>
      </c>
      <c r="D39" s="16" t="s">
        <v>112</v>
      </c>
      <c r="E39" s="25">
        <v>10.5</v>
      </c>
      <c r="F39" s="20">
        <v>1</v>
      </c>
      <c r="G39" s="34">
        <v>0</v>
      </c>
      <c r="H39" s="35">
        <v>1</v>
      </c>
      <c r="I39" s="25">
        <v>10.25</v>
      </c>
      <c r="J39" s="20">
        <v>1</v>
      </c>
      <c r="K39" s="25">
        <v>11.75</v>
      </c>
      <c r="L39" s="20">
        <v>1</v>
      </c>
      <c r="M39" s="25">
        <f t="shared" si="0"/>
        <v>8.125</v>
      </c>
      <c r="N39" s="20">
        <f t="shared" si="1"/>
        <v>15</v>
      </c>
      <c r="O39" s="20">
        <v>1</v>
      </c>
      <c r="P39" s="34">
        <v>0</v>
      </c>
      <c r="Q39" s="35">
        <v>1</v>
      </c>
      <c r="R39" s="25">
        <v>10</v>
      </c>
      <c r="S39" s="20">
        <v>1</v>
      </c>
      <c r="T39" s="25">
        <v>10.5</v>
      </c>
      <c r="U39" s="20">
        <v>1</v>
      </c>
      <c r="V39" s="25">
        <f t="shared" si="2"/>
        <v>5.125</v>
      </c>
      <c r="W39" s="20">
        <f t="shared" si="3"/>
        <v>3</v>
      </c>
      <c r="X39" s="20">
        <v>1</v>
      </c>
      <c r="Y39" s="25">
        <v>10</v>
      </c>
      <c r="Z39" s="20">
        <v>1</v>
      </c>
      <c r="AA39" s="25">
        <v>11</v>
      </c>
      <c r="AB39" s="20">
        <v>1</v>
      </c>
      <c r="AC39" s="25">
        <f t="shared" si="4"/>
        <v>10.666666666666666</v>
      </c>
      <c r="AD39" s="20">
        <f t="shared" si="5"/>
        <v>4</v>
      </c>
      <c r="AE39" s="20">
        <v>1</v>
      </c>
      <c r="AF39" s="25">
        <v>10.5</v>
      </c>
      <c r="AG39" s="20">
        <v>1</v>
      </c>
      <c r="AH39" s="25">
        <v>10.5</v>
      </c>
      <c r="AI39" s="20">
        <v>1</v>
      </c>
      <c r="AJ39" s="25">
        <f t="shared" si="6"/>
        <v>8</v>
      </c>
      <c r="AK39" s="20">
        <v>1</v>
      </c>
      <c r="AL39" s="36">
        <f t="shared" si="7"/>
        <v>23</v>
      </c>
      <c r="AM39" s="20">
        <f t="shared" si="8"/>
        <v>23</v>
      </c>
      <c r="AN39" s="20" t="str">
        <f t="shared" si="9"/>
        <v>Non acquis</v>
      </c>
    </row>
    <row r="40" spans="1:40">
      <c r="A40" s="20">
        <v>31</v>
      </c>
      <c r="B40" s="30" t="s">
        <v>126</v>
      </c>
      <c r="C40" s="30" t="s">
        <v>127</v>
      </c>
      <c r="D40" s="30" t="s">
        <v>128</v>
      </c>
      <c r="E40" s="31">
        <v>7.75</v>
      </c>
      <c r="F40" s="20">
        <v>1</v>
      </c>
      <c r="G40" s="31">
        <v>9</v>
      </c>
      <c r="H40" s="20">
        <v>1</v>
      </c>
      <c r="I40" s="31">
        <v>9.75</v>
      </c>
      <c r="J40" s="20">
        <v>1</v>
      </c>
      <c r="K40" s="31">
        <v>10.25</v>
      </c>
      <c r="L40" s="20">
        <v>1</v>
      </c>
      <c r="M40" s="25">
        <f t="shared" si="0"/>
        <v>9.1875</v>
      </c>
      <c r="N40" s="20">
        <f t="shared" si="1"/>
        <v>5</v>
      </c>
      <c r="O40" s="20">
        <v>1</v>
      </c>
      <c r="P40" s="32">
        <v>11.5</v>
      </c>
      <c r="Q40" s="20">
        <v>1</v>
      </c>
      <c r="R40" s="32">
        <v>15</v>
      </c>
      <c r="S40" s="20">
        <v>1</v>
      </c>
      <c r="T40" s="32">
        <v>13</v>
      </c>
      <c r="U40" s="20">
        <v>1</v>
      </c>
      <c r="V40" s="25">
        <f t="shared" si="2"/>
        <v>12.75</v>
      </c>
      <c r="W40" s="20">
        <f t="shared" si="3"/>
        <v>5</v>
      </c>
      <c r="X40" s="20">
        <v>1</v>
      </c>
      <c r="Y40" s="32">
        <v>17.5</v>
      </c>
      <c r="Z40" s="20">
        <v>1</v>
      </c>
      <c r="AA40" s="32">
        <v>11</v>
      </c>
      <c r="AB40" s="20">
        <v>1</v>
      </c>
      <c r="AC40" s="25">
        <f t="shared" si="4"/>
        <v>13.166666666666666</v>
      </c>
      <c r="AD40" s="20">
        <f t="shared" si="5"/>
        <v>4</v>
      </c>
      <c r="AE40" s="20">
        <v>1</v>
      </c>
      <c r="AF40" s="33">
        <v>0</v>
      </c>
      <c r="AG40" s="20">
        <v>1</v>
      </c>
      <c r="AH40" s="33">
        <v>0</v>
      </c>
      <c r="AI40" s="20">
        <v>1</v>
      </c>
      <c r="AJ40" s="25">
        <f t="shared" si="6"/>
        <v>10.25</v>
      </c>
      <c r="AK40" s="20">
        <v>1</v>
      </c>
      <c r="AL40" s="36">
        <f t="shared" si="7"/>
        <v>15</v>
      </c>
      <c r="AM40" s="20">
        <f t="shared" si="8"/>
        <v>30</v>
      </c>
      <c r="AN40" s="20" t="str">
        <f t="shared" si="9"/>
        <v>Acquis</v>
      </c>
    </row>
  </sheetData>
  <sortState ref="A10:AM40">
    <sortCondition ref="C10:C40"/>
  </sortState>
  <mergeCells count="43">
    <mergeCell ref="W8:W9"/>
    <mergeCell ref="X8:X9"/>
    <mergeCell ref="S8:S9"/>
    <mergeCell ref="AH8:AH9"/>
    <mergeCell ref="AI8:AI9"/>
    <mergeCell ref="AB8:AB9"/>
    <mergeCell ref="Z8:Z9"/>
    <mergeCell ref="AC8:AC9"/>
    <mergeCell ref="AD8:AD9"/>
    <mergeCell ref="AE8:AE9"/>
    <mergeCell ref="AG8:AG9"/>
    <mergeCell ref="AL6:AL9"/>
    <mergeCell ref="AM6:AM9"/>
    <mergeCell ref="AN6:AN9"/>
    <mergeCell ref="A7:A9"/>
    <mergeCell ref="B7:B9"/>
    <mergeCell ref="C7:C9"/>
    <mergeCell ref="D7:D9"/>
    <mergeCell ref="E7:O7"/>
    <mergeCell ref="Y7:AE7"/>
    <mergeCell ref="P7:X7"/>
    <mergeCell ref="AF7:AI7"/>
    <mergeCell ref="F8:F9"/>
    <mergeCell ref="H8:H9"/>
    <mergeCell ref="J8:J9"/>
    <mergeCell ref="L8:L9"/>
    <mergeCell ref="M8:M9"/>
    <mergeCell ref="AK6:AK9"/>
    <mergeCell ref="A1:AG1"/>
    <mergeCell ref="H2:M3"/>
    <mergeCell ref="A4:D4"/>
    <mergeCell ref="N5:U5"/>
    <mergeCell ref="A6:B6"/>
    <mergeCell ref="E6:O6"/>
    <mergeCell ref="P6:X6"/>
    <mergeCell ref="AF6:AI6"/>
    <mergeCell ref="Y6:AE6"/>
    <mergeCell ref="AJ6:AJ9"/>
    <mergeCell ref="N8:N9"/>
    <mergeCell ref="O8:O9"/>
    <mergeCell ref="Q8:Q9"/>
    <mergeCell ref="U8:U9"/>
    <mergeCell ref="V8:V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2017-04-06T13:36:01Z</dcterms:modified>
</cp:coreProperties>
</file>